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FD9B1869-5A56-46DC-A5AF-8A76A6C0CCBE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On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11" i="4" l="1"/>
  <c r="CB12" i="4"/>
  <c r="CB13" i="4"/>
  <c r="CB14" i="4"/>
  <c r="CB15" i="4"/>
  <c r="CB16" i="4"/>
  <c r="CB17" i="4"/>
  <c r="CB18" i="4"/>
  <c r="CB19" i="4"/>
  <c r="CB20" i="4"/>
  <c r="CB21" i="4"/>
  <c r="CB22" i="4"/>
  <c r="CB23" i="4"/>
  <c r="CB24" i="4"/>
  <c r="CB25" i="4"/>
  <c r="CB26" i="4"/>
  <c r="CB27" i="4"/>
  <c r="CB28" i="4"/>
  <c r="CB29" i="4"/>
  <c r="CB30" i="4"/>
  <c r="CB31" i="4"/>
  <c r="CB32" i="4"/>
  <c r="CB33" i="4"/>
  <c r="CB34" i="4"/>
  <c r="CB35" i="4"/>
  <c r="CB36" i="4"/>
  <c r="CB37" i="4"/>
  <c r="CB38" i="4"/>
  <c r="CB39" i="4"/>
  <c r="CB40" i="4"/>
  <c r="CB41" i="4"/>
  <c r="CB42" i="4"/>
  <c r="CB43" i="4"/>
  <c r="CB44" i="4"/>
  <c r="CB45" i="4"/>
  <c r="CB46" i="4"/>
  <c r="CB47" i="4"/>
  <c r="CB48" i="4"/>
  <c r="CB49" i="4"/>
  <c r="CB50" i="4"/>
  <c r="CB51" i="4"/>
  <c r="CB52" i="4"/>
  <c r="CB53" i="4"/>
  <c r="CB54" i="4"/>
  <c r="CB55" i="4"/>
  <c r="CB56" i="4"/>
  <c r="CB57" i="4"/>
  <c r="CB58" i="4"/>
  <c r="CB59" i="4"/>
  <c r="CB60" i="4"/>
  <c r="CB61" i="4"/>
  <c r="CB62" i="4"/>
  <c r="CB63" i="4"/>
  <c r="CB64" i="4"/>
  <c r="CB65" i="4"/>
  <c r="CB66" i="4"/>
  <c r="CB67" i="4"/>
  <c r="CB68" i="4"/>
  <c r="CB69" i="4"/>
  <c r="CB70" i="4"/>
  <c r="CB71" i="4"/>
  <c r="CB72" i="4"/>
  <c r="CB73" i="4"/>
  <c r="CB74" i="4"/>
  <c r="CB75" i="4"/>
  <c r="CB76" i="4"/>
  <c r="CB77" i="4"/>
  <c r="CB78" i="4"/>
  <c r="CB79" i="4"/>
  <c r="CB80" i="4"/>
  <c r="CB81" i="4"/>
  <c r="CB82" i="4"/>
  <c r="CB83" i="4"/>
  <c r="CB84" i="4"/>
  <c r="CB85" i="4"/>
  <c r="CB86" i="4"/>
  <c r="CB87" i="4"/>
  <c r="CB88" i="4"/>
  <c r="CB89" i="4"/>
  <c r="CB90" i="4"/>
  <c r="CB91" i="4"/>
  <c r="CB92" i="4"/>
  <c r="CB93" i="4"/>
  <c r="CB94" i="4"/>
  <c r="CB95" i="4"/>
  <c r="CB96" i="4"/>
  <c r="CB97" i="4"/>
  <c r="CB98" i="4"/>
  <c r="CB99" i="4"/>
  <c r="CB100" i="4"/>
  <c r="CB101" i="4"/>
  <c r="CB102" i="4"/>
  <c r="CB103" i="4"/>
  <c r="CB104" i="4"/>
  <c r="CB105" i="4"/>
  <c r="CB106" i="4"/>
  <c r="CB107" i="4"/>
  <c r="CB108" i="4"/>
  <c r="CB109" i="4"/>
  <c r="CB10" i="4"/>
  <c r="CA11" i="4"/>
  <c r="CA12" i="4"/>
  <c r="CA13" i="4"/>
  <c r="CA14" i="4"/>
  <c r="CA15" i="4"/>
  <c r="CA16" i="4"/>
  <c r="CA17" i="4"/>
  <c r="CA18" i="4"/>
  <c r="CA19" i="4"/>
  <c r="CA20" i="4"/>
  <c r="CA21" i="4"/>
  <c r="CA22" i="4"/>
  <c r="CA23" i="4"/>
  <c r="CA24" i="4"/>
  <c r="CA25" i="4"/>
  <c r="CA26" i="4"/>
  <c r="CA27" i="4"/>
  <c r="CA28" i="4"/>
  <c r="CA29" i="4"/>
  <c r="CA30" i="4"/>
  <c r="CA31" i="4"/>
  <c r="CA32" i="4"/>
  <c r="CA33" i="4"/>
  <c r="CA34" i="4"/>
  <c r="CA35" i="4"/>
  <c r="CA36" i="4"/>
  <c r="CA37" i="4"/>
  <c r="CA38" i="4"/>
  <c r="CA39" i="4"/>
  <c r="CA40" i="4"/>
  <c r="CA41" i="4"/>
  <c r="CA42" i="4"/>
  <c r="CA43" i="4"/>
  <c r="CA44" i="4"/>
  <c r="CA45" i="4"/>
  <c r="CA46" i="4"/>
  <c r="CA47" i="4"/>
  <c r="CA48" i="4"/>
  <c r="CA49" i="4"/>
  <c r="CA50" i="4"/>
  <c r="CA51" i="4"/>
  <c r="CA52" i="4"/>
  <c r="CA53" i="4"/>
  <c r="CA54" i="4"/>
  <c r="CA55" i="4"/>
  <c r="CA56" i="4"/>
  <c r="CA57" i="4"/>
  <c r="CA58" i="4"/>
  <c r="CA59" i="4"/>
  <c r="CA60" i="4"/>
  <c r="CA61" i="4"/>
  <c r="CA62" i="4"/>
  <c r="CA63" i="4"/>
  <c r="CA64" i="4"/>
  <c r="CA65" i="4"/>
  <c r="CA66" i="4"/>
  <c r="CA67" i="4"/>
  <c r="CA68" i="4"/>
  <c r="CA69" i="4"/>
  <c r="CA70" i="4"/>
  <c r="CA71" i="4"/>
  <c r="CA72" i="4"/>
  <c r="CA73" i="4"/>
  <c r="CA74" i="4"/>
  <c r="CA75" i="4"/>
  <c r="CA76" i="4"/>
  <c r="CA77" i="4"/>
  <c r="CA78" i="4"/>
  <c r="CA79" i="4"/>
  <c r="CA80" i="4"/>
  <c r="CA81" i="4"/>
  <c r="CA82" i="4"/>
  <c r="CA83" i="4"/>
  <c r="CA84" i="4"/>
  <c r="CA85" i="4"/>
  <c r="CA86" i="4"/>
  <c r="CA87" i="4"/>
  <c r="CA88" i="4"/>
  <c r="CA89" i="4"/>
  <c r="CA90" i="4"/>
  <c r="CA91" i="4"/>
  <c r="CA92" i="4"/>
  <c r="CA93" i="4"/>
  <c r="CA94" i="4"/>
  <c r="CA95" i="4"/>
  <c r="CA96" i="4"/>
  <c r="CA97" i="4"/>
  <c r="CA98" i="4"/>
  <c r="CA99" i="4"/>
  <c r="CA100" i="4"/>
  <c r="CA101" i="4"/>
  <c r="CA102" i="4"/>
  <c r="CA103" i="4"/>
  <c r="CA104" i="4"/>
  <c r="CA105" i="4"/>
  <c r="CA106" i="4"/>
  <c r="CA107" i="4"/>
  <c r="CA108" i="4"/>
  <c r="CA109" i="4"/>
  <c r="CA10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T45" i="4"/>
  <c r="CU45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CP66" i="4"/>
  <c r="CQ66" i="4"/>
  <c r="CR66" i="4"/>
  <c r="CS66" i="4"/>
  <c r="CT66" i="4"/>
  <c r="CU66" i="4"/>
  <c r="CD67" i="4"/>
  <c r="CE67" i="4"/>
  <c r="CF67" i="4"/>
  <c r="CG67" i="4"/>
  <c r="CH67" i="4"/>
  <c r="CI67" i="4"/>
  <c r="CJ67" i="4"/>
  <c r="CK67" i="4"/>
  <c r="CL67" i="4"/>
  <c r="CM67" i="4"/>
  <c r="CN67" i="4"/>
  <c r="CO67" i="4"/>
  <c r="CP67" i="4"/>
  <c r="CQ67" i="4"/>
  <c r="CR67" i="4"/>
  <c r="CS67" i="4"/>
  <c r="CT67" i="4"/>
  <c r="CU67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CD69" i="4"/>
  <c r="CE69" i="4"/>
  <c r="CF69" i="4"/>
  <c r="CG69" i="4"/>
  <c r="CH69" i="4"/>
  <c r="CI69" i="4"/>
  <c r="CJ69" i="4"/>
  <c r="CK69" i="4"/>
  <c r="CL69" i="4"/>
  <c r="CM69" i="4"/>
  <c r="CN69" i="4"/>
  <c r="CO69" i="4"/>
  <c r="CP69" i="4"/>
  <c r="CQ69" i="4"/>
  <c r="CR69" i="4"/>
  <c r="CS69" i="4"/>
  <c r="CT69" i="4"/>
  <c r="CU69" i="4"/>
  <c r="CD70" i="4"/>
  <c r="CE70" i="4"/>
  <c r="CF70" i="4"/>
  <c r="CG70" i="4"/>
  <c r="CH70" i="4"/>
  <c r="CI70" i="4"/>
  <c r="CJ70" i="4"/>
  <c r="CK70" i="4"/>
  <c r="CL70" i="4"/>
  <c r="CM70" i="4"/>
  <c r="CN70" i="4"/>
  <c r="CO70" i="4"/>
  <c r="CP70" i="4"/>
  <c r="CQ70" i="4"/>
  <c r="CR70" i="4"/>
  <c r="CS70" i="4"/>
  <c r="CT70" i="4"/>
  <c r="CU70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D72" i="4"/>
  <c r="CE72" i="4"/>
  <c r="CF72" i="4"/>
  <c r="CG72" i="4"/>
  <c r="CH72" i="4"/>
  <c r="CI72" i="4"/>
  <c r="CJ72" i="4"/>
  <c r="CK72" i="4"/>
  <c r="CL72" i="4"/>
  <c r="CM72" i="4"/>
  <c r="CN72" i="4"/>
  <c r="CO72" i="4"/>
  <c r="CP72" i="4"/>
  <c r="CQ72" i="4"/>
  <c r="CR72" i="4"/>
  <c r="CS72" i="4"/>
  <c r="CT72" i="4"/>
  <c r="CU72" i="4"/>
  <c r="CD73" i="4"/>
  <c r="CE73" i="4"/>
  <c r="CF73" i="4"/>
  <c r="CG73" i="4"/>
  <c r="CH73" i="4"/>
  <c r="CI73" i="4"/>
  <c r="CJ73" i="4"/>
  <c r="CK73" i="4"/>
  <c r="CL73" i="4"/>
  <c r="CM73" i="4"/>
  <c r="CN73" i="4"/>
  <c r="CO73" i="4"/>
  <c r="CP73" i="4"/>
  <c r="CQ73" i="4"/>
  <c r="CR73" i="4"/>
  <c r="CS73" i="4"/>
  <c r="CT73" i="4"/>
  <c r="CU73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CD75" i="4"/>
  <c r="CE75" i="4"/>
  <c r="CF75" i="4"/>
  <c r="CG75" i="4"/>
  <c r="CH75" i="4"/>
  <c r="CI75" i="4"/>
  <c r="CJ75" i="4"/>
  <c r="CK75" i="4"/>
  <c r="CL75" i="4"/>
  <c r="CM75" i="4"/>
  <c r="CN75" i="4"/>
  <c r="CO75" i="4"/>
  <c r="CP75" i="4"/>
  <c r="CQ75" i="4"/>
  <c r="CR75" i="4"/>
  <c r="CS75" i="4"/>
  <c r="CT75" i="4"/>
  <c r="CU75" i="4"/>
  <c r="CD76" i="4"/>
  <c r="CE76" i="4"/>
  <c r="CF76" i="4"/>
  <c r="CG76" i="4"/>
  <c r="CH76" i="4"/>
  <c r="CI76" i="4"/>
  <c r="CJ76" i="4"/>
  <c r="CK76" i="4"/>
  <c r="CL76" i="4"/>
  <c r="CM76" i="4"/>
  <c r="CN76" i="4"/>
  <c r="CO76" i="4"/>
  <c r="CP76" i="4"/>
  <c r="CQ76" i="4"/>
  <c r="CR76" i="4"/>
  <c r="CS76" i="4"/>
  <c r="CT76" i="4"/>
  <c r="CU76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D78" i="4"/>
  <c r="CE78" i="4"/>
  <c r="CF78" i="4"/>
  <c r="CG78" i="4"/>
  <c r="CH78" i="4"/>
  <c r="CI78" i="4"/>
  <c r="CJ78" i="4"/>
  <c r="CK78" i="4"/>
  <c r="CL78" i="4"/>
  <c r="CM78" i="4"/>
  <c r="CN78" i="4"/>
  <c r="CO78" i="4"/>
  <c r="CP78" i="4"/>
  <c r="CQ78" i="4"/>
  <c r="CR78" i="4"/>
  <c r="CS78" i="4"/>
  <c r="CT78" i="4"/>
  <c r="CU78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D81" i="4"/>
  <c r="CE81" i="4"/>
  <c r="CF81" i="4"/>
  <c r="CG81" i="4"/>
  <c r="CH81" i="4"/>
  <c r="CI81" i="4"/>
  <c r="CJ81" i="4"/>
  <c r="CK81" i="4"/>
  <c r="CL81" i="4"/>
  <c r="CM81" i="4"/>
  <c r="CN81" i="4"/>
  <c r="CO81" i="4"/>
  <c r="CP81" i="4"/>
  <c r="CQ81" i="4"/>
  <c r="CR81" i="4"/>
  <c r="CS81" i="4"/>
  <c r="CT81" i="4"/>
  <c r="CU81" i="4"/>
  <c r="CD82" i="4"/>
  <c r="CE82" i="4"/>
  <c r="CF82" i="4"/>
  <c r="CG82" i="4"/>
  <c r="CH82" i="4"/>
  <c r="CI82" i="4"/>
  <c r="CJ82" i="4"/>
  <c r="CK82" i="4"/>
  <c r="CL82" i="4"/>
  <c r="CM82" i="4"/>
  <c r="CN82" i="4"/>
  <c r="CO82" i="4"/>
  <c r="CP82" i="4"/>
  <c r="CQ82" i="4"/>
  <c r="CR82" i="4"/>
  <c r="CS82" i="4"/>
  <c r="CT82" i="4"/>
  <c r="CU82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D84" i="4"/>
  <c r="CE84" i="4"/>
  <c r="CF84" i="4"/>
  <c r="CG84" i="4"/>
  <c r="CH84" i="4"/>
  <c r="CI84" i="4"/>
  <c r="CJ84" i="4"/>
  <c r="CK84" i="4"/>
  <c r="CL84" i="4"/>
  <c r="CM84" i="4"/>
  <c r="CN84" i="4"/>
  <c r="CO84" i="4"/>
  <c r="CP84" i="4"/>
  <c r="CQ84" i="4"/>
  <c r="CR84" i="4"/>
  <c r="CS84" i="4"/>
  <c r="CT84" i="4"/>
  <c r="CU84" i="4"/>
  <c r="CD85" i="4"/>
  <c r="CE85" i="4"/>
  <c r="CF85" i="4"/>
  <c r="CG85" i="4"/>
  <c r="CH85" i="4"/>
  <c r="CI85" i="4"/>
  <c r="CJ85" i="4"/>
  <c r="CK85" i="4"/>
  <c r="CL85" i="4"/>
  <c r="CM85" i="4"/>
  <c r="CN85" i="4"/>
  <c r="CO85" i="4"/>
  <c r="CP85" i="4"/>
  <c r="CQ85" i="4"/>
  <c r="CR85" i="4"/>
  <c r="CS85" i="4"/>
  <c r="CT85" i="4"/>
  <c r="CU85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CP86" i="4"/>
  <c r="CQ86" i="4"/>
  <c r="CR86" i="4"/>
  <c r="CS86" i="4"/>
  <c r="CT86" i="4"/>
  <c r="CU86" i="4"/>
  <c r="CD87" i="4"/>
  <c r="CE87" i="4"/>
  <c r="CF87" i="4"/>
  <c r="CG87" i="4"/>
  <c r="CH87" i="4"/>
  <c r="CI87" i="4"/>
  <c r="CJ87" i="4"/>
  <c r="CK87" i="4"/>
  <c r="CL87" i="4"/>
  <c r="CM87" i="4"/>
  <c r="CN87" i="4"/>
  <c r="CO87" i="4"/>
  <c r="CP87" i="4"/>
  <c r="CQ87" i="4"/>
  <c r="CR87" i="4"/>
  <c r="CS87" i="4"/>
  <c r="CT87" i="4"/>
  <c r="CU87" i="4"/>
  <c r="CD88" i="4"/>
  <c r="CE88" i="4"/>
  <c r="CF88" i="4"/>
  <c r="CG88" i="4"/>
  <c r="CH88" i="4"/>
  <c r="CI88" i="4"/>
  <c r="CJ88" i="4"/>
  <c r="CK88" i="4"/>
  <c r="CL88" i="4"/>
  <c r="CM88" i="4"/>
  <c r="CN88" i="4"/>
  <c r="CO88" i="4"/>
  <c r="CP88" i="4"/>
  <c r="CQ88" i="4"/>
  <c r="CR88" i="4"/>
  <c r="CS88" i="4"/>
  <c r="CT88" i="4"/>
  <c r="CU88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CP89" i="4"/>
  <c r="CQ89" i="4"/>
  <c r="CR89" i="4"/>
  <c r="CS89" i="4"/>
  <c r="CT89" i="4"/>
  <c r="CU89" i="4"/>
  <c r="CD90" i="4"/>
  <c r="CE90" i="4"/>
  <c r="CF90" i="4"/>
  <c r="CG90" i="4"/>
  <c r="CH90" i="4"/>
  <c r="CI90" i="4"/>
  <c r="CJ90" i="4"/>
  <c r="CK90" i="4"/>
  <c r="CL90" i="4"/>
  <c r="CM90" i="4"/>
  <c r="CN90" i="4"/>
  <c r="CO90" i="4"/>
  <c r="CP90" i="4"/>
  <c r="CQ90" i="4"/>
  <c r="CR90" i="4"/>
  <c r="CS90" i="4"/>
  <c r="CT90" i="4"/>
  <c r="CU90" i="4"/>
  <c r="CD91" i="4"/>
  <c r="CE91" i="4"/>
  <c r="CF91" i="4"/>
  <c r="CG91" i="4"/>
  <c r="CH91" i="4"/>
  <c r="CI91" i="4"/>
  <c r="CJ91" i="4"/>
  <c r="CK91" i="4"/>
  <c r="CL91" i="4"/>
  <c r="CM91" i="4"/>
  <c r="CN91" i="4"/>
  <c r="CO91" i="4"/>
  <c r="CP91" i="4"/>
  <c r="CQ91" i="4"/>
  <c r="CR91" i="4"/>
  <c r="CS91" i="4"/>
  <c r="CT91" i="4"/>
  <c r="CU91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CP92" i="4"/>
  <c r="CQ92" i="4"/>
  <c r="CR92" i="4"/>
  <c r="CS92" i="4"/>
  <c r="CT92" i="4"/>
  <c r="CU92" i="4"/>
  <c r="CD93" i="4"/>
  <c r="CE93" i="4"/>
  <c r="CF93" i="4"/>
  <c r="CG93" i="4"/>
  <c r="CH93" i="4"/>
  <c r="CI93" i="4"/>
  <c r="CJ93" i="4"/>
  <c r="CK93" i="4"/>
  <c r="CL93" i="4"/>
  <c r="CM93" i="4"/>
  <c r="CN93" i="4"/>
  <c r="CO93" i="4"/>
  <c r="CP93" i="4"/>
  <c r="CQ93" i="4"/>
  <c r="CR93" i="4"/>
  <c r="CS93" i="4"/>
  <c r="CT93" i="4"/>
  <c r="CU93" i="4"/>
  <c r="CD94" i="4"/>
  <c r="CE94" i="4"/>
  <c r="CF94" i="4"/>
  <c r="CG94" i="4"/>
  <c r="CH94" i="4"/>
  <c r="CI94" i="4"/>
  <c r="CJ94" i="4"/>
  <c r="CK94" i="4"/>
  <c r="CL94" i="4"/>
  <c r="CM94" i="4"/>
  <c r="CN94" i="4"/>
  <c r="CO94" i="4"/>
  <c r="CP94" i="4"/>
  <c r="CQ94" i="4"/>
  <c r="CR94" i="4"/>
  <c r="CS94" i="4"/>
  <c r="CT94" i="4"/>
  <c r="CU94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CP95" i="4"/>
  <c r="CQ95" i="4"/>
  <c r="CR95" i="4"/>
  <c r="CS95" i="4"/>
  <c r="CT95" i="4"/>
  <c r="CU95" i="4"/>
  <c r="CD96" i="4"/>
  <c r="CE96" i="4"/>
  <c r="CF96" i="4"/>
  <c r="CG96" i="4"/>
  <c r="CH96" i="4"/>
  <c r="CI96" i="4"/>
  <c r="CJ96" i="4"/>
  <c r="CK96" i="4"/>
  <c r="CL96" i="4"/>
  <c r="CM96" i="4"/>
  <c r="CN96" i="4"/>
  <c r="CO96" i="4"/>
  <c r="CP96" i="4"/>
  <c r="CQ96" i="4"/>
  <c r="CR96" i="4"/>
  <c r="CS96" i="4"/>
  <c r="CT96" i="4"/>
  <c r="CU96" i="4"/>
  <c r="CD97" i="4"/>
  <c r="CE97" i="4"/>
  <c r="CF97" i="4"/>
  <c r="CG97" i="4"/>
  <c r="CH97" i="4"/>
  <c r="CI97" i="4"/>
  <c r="CJ97" i="4"/>
  <c r="CK97" i="4"/>
  <c r="CL97" i="4"/>
  <c r="CM97" i="4"/>
  <c r="CN97" i="4"/>
  <c r="CO97" i="4"/>
  <c r="CP97" i="4"/>
  <c r="CQ97" i="4"/>
  <c r="CR97" i="4"/>
  <c r="CS97" i="4"/>
  <c r="CT97" i="4"/>
  <c r="CU97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CP98" i="4"/>
  <c r="CQ98" i="4"/>
  <c r="CR98" i="4"/>
  <c r="CS98" i="4"/>
  <c r="CT98" i="4"/>
  <c r="CU98" i="4"/>
  <c r="CD99" i="4"/>
  <c r="CE99" i="4"/>
  <c r="CF99" i="4"/>
  <c r="CG99" i="4"/>
  <c r="CH99" i="4"/>
  <c r="CI99" i="4"/>
  <c r="CJ99" i="4"/>
  <c r="CK99" i="4"/>
  <c r="CL99" i="4"/>
  <c r="CM99" i="4"/>
  <c r="CN99" i="4"/>
  <c r="CO99" i="4"/>
  <c r="CP99" i="4"/>
  <c r="CQ99" i="4"/>
  <c r="CR99" i="4"/>
  <c r="CS99" i="4"/>
  <c r="CT99" i="4"/>
  <c r="CU99" i="4"/>
  <c r="CD100" i="4"/>
  <c r="CE100" i="4"/>
  <c r="CF100" i="4"/>
  <c r="CG100" i="4"/>
  <c r="CH100" i="4"/>
  <c r="CI100" i="4"/>
  <c r="CJ100" i="4"/>
  <c r="CK100" i="4"/>
  <c r="CL100" i="4"/>
  <c r="CM100" i="4"/>
  <c r="CN100" i="4"/>
  <c r="CO100" i="4"/>
  <c r="CP100" i="4"/>
  <c r="CQ100" i="4"/>
  <c r="CR100" i="4"/>
  <c r="CS100" i="4"/>
  <c r="CT100" i="4"/>
  <c r="CU100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CP101" i="4"/>
  <c r="CQ101" i="4"/>
  <c r="CR101" i="4"/>
  <c r="CS101" i="4"/>
  <c r="CT101" i="4"/>
  <c r="CU101" i="4"/>
  <c r="CD102" i="4"/>
  <c r="CE102" i="4"/>
  <c r="CF102" i="4"/>
  <c r="CG102" i="4"/>
  <c r="CH102" i="4"/>
  <c r="CI102" i="4"/>
  <c r="CJ102" i="4"/>
  <c r="CK102" i="4"/>
  <c r="CL102" i="4"/>
  <c r="CM102" i="4"/>
  <c r="CN102" i="4"/>
  <c r="CO102" i="4"/>
  <c r="CP102" i="4"/>
  <c r="CQ102" i="4"/>
  <c r="CR102" i="4"/>
  <c r="CS102" i="4"/>
  <c r="CT102" i="4"/>
  <c r="CU102" i="4"/>
  <c r="CD103" i="4"/>
  <c r="CE103" i="4"/>
  <c r="CF103" i="4"/>
  <c r="CG103" i="4"/>
  <c r="CH103" i="4"/>
  <c r="CI103" i="4"/>
  <c r="CJ103" i="4"/>
  <c r="CK103" i="4"/>
  <c r="CL103" i="4"/>
  <c r="CM103" i="4"/>
  <c r="CN103" i="4"/>
  <c r="CO103" i="4"/>
  <c r="CP103" i="4"/>
  <c r="CQ103" i="4"/>
  <c r="CR103" i="4"/>
  <c r="CS103" i="4"/>
  <c r="CT103" i="4"/>
  <c r="CU103" i="4"/>
  <c r="CD104" i="4"/>
  <c r="CE104" i="4"/>
  <c r="CF104" i="4"/>
  <c r="CG104" i="4"/>
  <c r="CH104" i="4"/>
  <c r="CI104" i="4"/>
  <c r="CJ104" i="4"/>
  <c r="CK104" i="4"/>
  <c r="CL104" i="4"/>
  <c r="CM104" i="4"/>
  <c r="CN104" i="4"/>
  <c r="CO104" i="4"/>
  <c r="CP104" i="4"/>
  <c r="CQ104" i="4"/>
  <c r="CR104" i="4"/>
  <c r="CS104" i="4"/>
  <c r="CT104" i="4"/>
  <c r="CU104" i="4"/>
  <c r="CD105" i="4"/>
  <c r="CE105" i="4"/>
  <c r="CF105" i="4"/>
  <c r="CG105" i="4"/>
  <c r="CH105" i="4"/>
  <c r="CI105" i="4"/>
  <c r="CJ105" i="4"/>
  <c r="CK105" i="4"/>
  <c r="CL105" i="4"/>
  <c r="CM105" i="4"/>
  <c r="CN105" i="4"/>
  <c r="CO105" i="4"/>
  <c r="CP105" i="4"/>
  <c r="CQ105" i="4"/>
  <c r="CR105" i="4"/>
  <c r="CS105" i="4"/>
  <c r="CT105" i="4"/>
  <c r="CU105" i="4"/>
  <c r="CD106" i="4"/>
  <c r="CE106" i="4"/>
  <c r="CF106" i="4"/>
  <c r="CG106" i="4"/>
  <c r="CH106" i="4"/>
  <c r="CI106" i="4"/>
  <c r="CJ106" i="4"/>
  <c r="CK106" i="4"/>
  <c r="CL106" i="4"/>
  <c r="CM106" i="4"/>
  <c r="CN106" i="4"/>
  <c r="CO106" i="4"/>
  <c r="CP106" i="4"/>
  <c r="CQ106" i="4"/>
  <c r="CR106" i="4"/>
  <c r="CS106" i="4"/>
  <c r="CT106" i="4"/>
  <c r="CU106" i="4"/>
  <c r="CD107" i="4"/>
  <c r="CE107" i="4"/>
  <c r="CF107" i="4"/>
  <c r="CG107" i="4"/>
  <c r="CH107" i="4"/>
  <c r="CI107" i="4"/>
  <c r="CJ107" i="4"/>
  <c r="CK107" i="4"/>
  <c r="CL107" i="4"/>
  <c r="CM107" i="4"/>
  <c r="CN107" i="4"/>
  <c r="CO107" i="4"/>
  <c r="CP107" i="4"/>
  <c r="CQ107" i="4"/>
  <c r="CR107" i="4"/>
  <c r="CS107" i="4"/>
  <c r="CT107" i="4"/>
  <c r="CU107" i="4"/>
  <c r="CD108" i="4"/>
  <c r="CE108" i="4"/>
  <c r="CF108" i="4"/>
  <c r="CG108" i="4"/>
  <c r="CH108" i="4"/>
  <c r="CI108" i="4"/>
  <c r="CJ108" i="4"/>
  <c r="CK108" i="4"/>
  <c r="CL108" i="4"/>
  <c r="CM108" i="4"/>
  <c r="CN108" i="4"/>
  <c r="CO108" i="4"/>
  <c r="CP108" i="4"/>
  <c r="CQ108" i="4"/>
  <c r="CR108" i="4"/>
  <c r="CS108" i="4"/>
  <c r="CT108" i="4"/>
  <c r="CU108" i="4"/>
  <c r="CD109" i="4"/>
  <c r="CE109" i="4"/>
  <c r="CF109" i="4"/>
  <c r="CG109" i="4"/>
  <c r="CH109" i="4"/>
  <c r="CI109" i="4"/>
  <c r="CJ109" i="4"/>
  <c r="CK109" i="4"/>
  <c r="CL109" i="4"/>
  <c r="CM109" i="4"/>
  <c r="CN109" i="4"/>
  <c r="CO109" i="4"/>
  <c r="CP109" i="4"/>
  <c r="CQ109" i="4"/>
  <c r="CR109" i="4"/>
  <c r="CS109" i="4"/>
  <c r="CT109" i="4"/>
  <c r="CU109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E10" i="4"/>
  <c r="CD10" i="4"/>
  <c r="AY11" i="4"/>
  <c r="AY12" i="4" s="1"/>
  <c r="AY13" i="4" s="1"/>
  <c r="AY14" i="4" s="1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9" i="4"/>
  <c r="AY70" i="4"/>
  <c r="AY71" i="4"/>
  <c r="AY72" i="4"/>
  <c r="AY73" i="4"/>
  <c r="AY74" i="4"/>
  <c r="AY75" i="4"/>
  <c r="AY76" i="4"/>
  <c r="AY77" i="4"/>
  <c r="AY78" i="4"/>
  <c r="AY79" i="4"/>
  <c r="AY80" i="4"/>
  <c r="AY81" i="4"/>
  <c r="AY82" i="4"/>
  <c r="AY83" i="4"/>
  <c r="AY84" i="4"/>
  <c r="AY85" i="4"/>
  <c r="AY86" i="4"/>
  <c r="AY87" i="4"/>
  <c r="AY88" i="4"/>
  <c r="AY89" i="4"/>
  <c r="AY90" i="4"/>
  <c r="AY91" i="4"/>
  <c r="AY92" i="4"/>
  <c r="AY93" i="4"/>
  <c r="AY94" i="4"/>
  <c r="AY95" i="4"/>
  <c r="AY96" i="4"/>
  <c r="AY97" i="4"/>
  <c r="AY98" i="4"/>
  <c r="AY99" i="4"/>
  <c r="AY100" i="4"/>
  <c r="AY101" i="4"/>
  <c r="AY102" i="4"/>
  <c r="AY103" i="4"/>
  <c r="AY104" i="4"/>
  <c r="AY105" i="4"/>
  <c r="AY106" i="4"/>
  <c r="AY107" i="4"/>
  <c r="AY108" i="4"/>
  <c r="AY109" i="4"/>
  <c r="AY10" i="4"/>
  <c r="AX109" i="4"/>
  <c r="AX108" i="4"/>
  <c r="AX107" i="4"/>
  <c r="AX106" i="4"/>
  <c r="AX105" i="4"/>
  <c r="AX104" i="4"/>
  <c r="AX103" i="4"/>
  <c r="AX102" i="4"/>
  <c r="AX101" i="4"/>
  <c r="AX100" i="4"/>
  <c r="AX99" i="4"/>
  <c r="AX98" i="4"/>
  <c r="AX97" i="4"/>
  <c r="AX96" i="4"/>
  <c r="AX95" i="4"/>
  <c r="AX94" i="4"/>
  <c r="AX93" i="4"/>
  <c r="AX92" i="4"/>
  <c r="AX91" i="4"/>
  <c r="AX90" i="4"/>
  <c r="AX89" i="4"/>
  <c r="AX88" i="4"/>
  <c r="AX87" i="4"/>
  <c r="AX86" i="4"/>
  <c r="AX85" i="4"/>
  <c r="AX84" i="4"/>
  <c r="AX83" i="4"/>
  <c r="AX82" i="4"/>
  <c r="AX81" i="4"/>
  <c r="AX80" i="4"/>
  <c r="AX79" i="4"/>
  <c r="AX78" i="4"/>
  <c r="AX77" i="4"/>
  <c r="AX76" i="4"/>
  <c r="AX75" i="4"/>
  <c r="AX74" i="4"/>
  <c r="AX73" i="4"/>
  <c r="AX72" i="4"/>
  <c r="AX71" i="4"/>
  <c r="AX70" i="4"/>
  <c r="AX69" i="4"/>
  <c r="AX68" i="4"/>
  <c r="AX67" i="4"/>
  <c r="AX66" i="4"/>
  <c r="AX65" i="4"/>
  <c r="AX64" i="4"/>
  <c r="AX63" i="4"/>
  <c r="AX62" i="4"/>
  <c r="AX61" i="4"/>
  <c r="AX60" i="4"/>
  <c r="AX59" i="4"/>
  <c r="AX58" i="4"/>
  <c r="AX57" i="4"/>
  <c r="AX56" i="4"/>
  <c r="AX55" i="4"/>
  <c r="AX54" i="4"/>
  <c r="AX53" i="4"/>
  <c r="AX52" i="4"/>
  <c r="AX51" i="4"/>
  <c r="AX50" i="4"/>
  <c r="AX49" i="4"/>
  <c r="AX48" i="4"/>
  <c r="AX47" i="4"/>
  <c r="AX46" i="4"/>
  <c r="AX45" i="4"/>
  <c r="AX44" i="4"/>
  <c r="AX43" i="4"/>
  <c r="AX42" i="4"/>
  <c r="AX41" i="4"/>
  <c r="AX40" i="4"/>
  <c r="AX39" i="4"/>
  <c r="AX38" i="4"/>
  <c r="AX37" i="4"/>
  <c r="AX36" i="4"/>
  <c r="AX35" i="4"/>
  <c r="AX34" i="4"/>
  <c r="AX33" i="4"/>
  <c r="AX32" i="4"/>
  <c r="AX31" i="4"/>
  <c r="AX30" i="4"/>
  <c r="AX29" i="4"/>
  <c r="AX28" i="4"/>
  <c r="AX27" i="4"/>
  <c r="AX26" i="4"/>
  <c r="AX25" i="4"/>
  <c r="AX24" i="4"/>
  <c r="AX23" i="4"/>
  <c r="AX22" i="4"/>
  <c r="AX21" i="4"/>
  <c r="AX20" i="4"/>
  <c r="AX19" i="4"/>
  <c r="AX18" i="4"/>
  <c r="AX17" i="4"/>
  <c r="AX16" i="4"/>
  <c r="AX15" i="4"/>
  <c r="AX14" i="4"/>
  <c r="AX13" i="4"/>
  <c r="AX12" i="4"/>
  <c r="AX11" i="4"/>
  <c r="AX10" i="4"/>
  <c r="AW11" i="4" l="1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9" i="4"/>
  <c r="AW70" i="4"/>
  <c r="AW71" i="4"/>
  <c r="AW72" i="4"/>
  <c r="AW73" i="4"/>
  <c r="AW74" i="4"/>
  <c r="AW75" i="4"/>
  <c r="AW76" i="4"/>
  <c r="AW77" i="4"/>
  <c r="AW78" i="4"/>
  <c r="AW79" i="4"/>
  <c r="AW80" i="4"/>
  <c r="AW81" i="4"/>
  <c r="AW82" i="4"/>
  <c r="AW83" i="4"/>
  <c r="AW84" i="4"/>
  <c r="AW85" i="4"/>
  <c r="AW86" i="4"/>
  <c r="AW87" i="4"/>
  <c r="AW88" i="4"/>
  <c r="AW89" i="4"/>
  <c r="AW90" i="4"/>
  <c r="AW91" i="4"/>
  <c r="AW92" i="4"/>
  <c r="AW93" i="4"/>
  <c r="AW94" i="4"/>
  <c r="AW95" i="4"/>
  <c r="AW96" i="4"/>
  <c r="AW97" i="4"/>
  <c r="AW98" i="4"/>
  <c r="AW99" i="4"/>
  <c r="AW100" i="4"/>
  <c r="AW101" i="4"/>
  <c r="AW102" i="4"/>
  <c r="AW103" i="4"/>
  <c r="AW104" i="4"/>
  <c r="AW105" i="4"/>
  <c r="AW106" i="4"/>
  <c r="AW107" i="4"/>
  <c r="AW108" i="4"/>
  <c r="AW109" i="4"/>
  <c r="AW10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CW12" i="4"/>
  <c r="CX12" i="4"/>
  <c r="CY12" i="4"/>
  <c r="CZ12" i="4"/>
  <c r="DA12" i="4"/>
  <c r="DB12" i="4"/>
  <c r="DC12" i="4"/>
  <c r="DE12" i="4"/>
  <c r="DF12" i="4"/>
  <c r="DG12" i="4"/>
  <c r="DH12" i="4"/>
  <c r="DI12" i="4"/>
  <c r="DJ12" i="4"/>
  <c r="DK12" i="4"/>
  <c r="DL12" i="4"/>
  <c r="DM12" i="4"/>
  <c r="CW13" i="4"/>
  <c r="CX13" i="4"/>
  <c r="CY13" i="4"/>
  <c r="CZ13" i="4"/>
  <c r="DA13" i="4"/>
  <c r="DB13" i="4"/>
  <c r="DC13" i="4"/>
  <c r="DE13" i="4"/>
  <c r="DF13" i="4"/>
  <c r="DG13" i="4"/>
  <c r="DH13" i="4"/>
  <c r="DI13" i="4"/>
  <c r="DJ13" i="4"/>
  <c r="DK13" i="4"/>
  <c r="DL13" i="4"/>
  <c r="DM13" i="4"/>
  <c r="CW14" i="4"/>
  <c r="CX14" i="4"/>
  <c r="CY14" i="4"/>
  <c r="CZ14" i="4"/>
  <c r="DA14" i="4"/>
  <c r="DB14" i="4"/>
  <c r="DC14" i="4"/>
  <c r="DE14" i="4"/>
  <c r="DF14" i="4"/>
  <c r="DG14" i="4"/>
  <c r="DH14" i="4"/>
  <c r="DI14" i="4"/>
  <c r="DJ14" i="4"/>
  <c r="DK14" i="4"/>
  <c r="DL14" i="4"/>
  <c r="DM14" i="4"/>
  <c r="CW15" i="4"/>
  <c r="CX15" i="4"/>
  <c r="CY15" i="4"/>
  <c r="CZ15" i="4"/>
  <c r="DA15" i="4"/>
  <c r="DB15" i="4"/>
  <c r="DE15" i="4"/>
  <c r="DF15" i="4"/>
  <c r="DG15" i="4"/>
  <c r="DH15" i="4"/>
  <c r="DI15" i="4"/>
  <c r="DJ15" i="4"/>
  <c r="DK15" i="4"/>
  <c r="DL15" i="4"/>
  <c r="DM15" i="4"/>
  <c r="CW16" i="4"/>
  <c r="CX16" i="4"/>
  <c r="CY16" i="4"/>
  <c r="CZ16" i="4"/>
  <c r="DA16" i="4"/>
  <c r="DB16" i="4"/>
  <c r="DE16" i="4"/>
  <c r="DF16" i="4"/>
  <c r="DG16" i="4"/>
  <c r="DH16" i="4"/>
  <c r="DI16" i="4"/>
  <c r="DJ16" i="4"/>
  <c r="DK16" i="4"/>
  <c r="DL16" i="4"/>
  <c r="DM16" i="4"/>
  <c r="CW17" i="4"/>
  <c r="CX17" i="4"/>
  <c r="CY17" i="4"/>
  <c r="CZ17" i="4"/>
  <c r="DA17" i="4"/>
  <c r="DB17" i="4"/>
  <c r="DE17" i="4"/>
  <c r="DF17" i="4"/>
  <c r="DG17" i="4"/>
  <c r="DH17" i="4"/>
  <c r="DI17" i="4"/>
  <c r="DJ17" i="4"/>
  <c r="DK17" i="4"/>
  <c r="DL17" i="4"/>
  <c r="DM17" i="4"/>
  <c r="CW18" i="4"/>
  <c r="CX18" i="4"/>
  <c r="CY18" i="4"/>
  <c r="CZ18" i="4"/>
  <c r="DA18" i="4"/>
  <c r="DB18" i="4"/>
  <c r="DE18" i="4"/>
  <c r="DF18" i="4"/>
  <c r="DG18" i="4"/>
  <c r="DH18" i="4"/>
  <c r="DI18" i="4"/>
  <c r="DJ18" i="4"/>
  <c r="DK18" i="4"/>
  <c r="DL18" i="4"/>
  <c r="DM18" i="4"/>
  <c r="CW19" i="4"/>
  <c r="CX19" i="4"/>
  <c r="CY19" i="4"/>
  <c r="CZ19" i="4"/>
  <c r="DA19" i="4"/>
  <c r="DB19" i="4"/>
  <c r="DE19" i="4"/>
  <c r="DF19" i="4"/>
  <c r="DG19" i="4"/>
  <c r="DH19" i="4"/>
  <c r="DI19" i="4"/>
  <c r="DJ19" i="4"/>
  <c r="DK19" i="4"/>
  <c r="DL19" i="4"/>
  <c r="DM19" i="4"/>
  <c r="CW20" i="4"/>
  <c r="CX20" i="4"/>
  <c r="CY20" i="4"/>
  <c r="CZ20" i="4"/>
  <c r="DA20" i="4"/>
  <c r="DB20" i="4"/>
  <c r="DE20" i="4"/>
  <c r="DF20" i="4"/>
  <c r="DG20" i="4"/>
  <c r="DH20" i="4"/>
  <c r="DI20" i="4"/>
  <c r="DJ20" i="4"/>
  <c r="DK20" i="4"/>
  <c r="DL20" i="4"/>
  <c r="DM20" i="4"/>
  <c r="CW21" i="4"/>
  <c r="CX21" i="4"/>
  <c r="CY21" i="4"/>
  <c r="CZ21" i="4"/>
  <c r="DA21" i="4"/>
  <c r="DB21" i="4"/>
  <c r="DE21" i="4"/>
  <c r="DF21" i="4"/>
  <c r="DG21" i="4"/>
  <c r="DH21" i="4"/>
  <c r="DI21" i="4"/>
  <c r="DJ21" i="4"/>
  <c r="DK21" i="4"/>
  <c r="DL21" i="4"/>
  <c r="DM21" i="4"/>
  <c r="CW22" i="4"/>
  <c r="CX22" i="4"/>
  <c r="CY22" i="4"/>
  <c r="CZ22" i="4"/>
  <c r="DA22" i="4"/>
  <c r="DB22" i="4"/>
  <c r="DE22" i="4"/>
  <c r="DF22" i="4"/>
  <c r="DG22" i="4"/>
  <c r="DH22" i="4"/>
  <c r="DI22" i="4"/>
  <c r="DJ22" i="4"/>
  <c r="DK22" i="4"/>
  <c r="DL22" i="4"/>
  <c r="DM22" i="4"/>
  <c r="CW23" i="4"/>
  <c r="CX23" i="4"/>
  <c r="CY23" i="4"/>
  <c r="CZ23" i="4"/>
  <c r="DA23" i="4"/>
  <c r="DB23" i="4"/>
  <c r="DE23" i="4"/>
  <c r="DF23" i="4"/>
  <c r="DG23" i="4"/>
  <c r="DH23" i="4"/>
  <c r="DI23" i="4"/>
  <c r="DJ23" i="4"/>
  <c r="DK23" i="4"/>
  <c r="DL23" i="4"/>
  <c r="DM23" i="4"/>
  <c r="CW24" i="4"/>
  <c r="CX24" i="4"/>
  <c r="CY24" i="4"/>
  <c r="CZ24" i="4"/>
  <c r="DA24" i="4"/>
  <c r="DB24" i="4"/>
  <c r="DE24" i="4"/>
  <c r="DF24" i="4"/>
  <c r="DG24" i="4"/>
  <c r="DH24" i="4"/>
  <c r="DI24" i="4"/>
  <c r="DJ24" i="4"/>
  <c r="DK24" i="4"/>
  <c r="DL24" i="4"/>
  <c r="DM24" i="4"/>
  <c r="CW25" i="4"/>
  <c r="CX25" i="4"/>
  <c r="CY25" i="4"/>
  <c r="CZ25" i="4"/>
  <c r="DA25" i="4"/>
  <c r="DB25" i="4"/>
  <c r="DE25" i="4"/>
  <c r="DF25" i="4"/>
  <c r="DG25" i="4"/>
  <c r="DH25" i="4"/>
  <c r="DI25" i="4"/>
  <c r="DJ25" i="4"/>
  <c r="DK25" i="4"/>
  <c r="DL25" i="4"/>
  <c r="DM25" i="4"/>
  <c r="CW26" i="4"/>
  <c r="CX26" i="4"/>
  <c r="CY26" i="4"/>
  <c r="CZ26" i="4"/>
  <c r="DA26" i="4"/>
  <c r="DB26" i="4"/>
  <c r="DE26" i="4"/>
  <c r="DF26" i="4"/>
  <c r="DG26" i="4"/>
  <c r="DH26" i="4"/>
  <c r="DI26" i="4"/>
  <c r="DJ26" i="4"/>
  <c r="DK26" i="4"/>
  <c r="DL26" i="4"/>
  <c r="DM26" i="4"/>
  <c r="CW27" i="4"/>
  <c r="CX27" i="4"/>
  <c r="CY27" i="4"/>
  <c r="CZ27" i="4"/>
  <c r="DA27" i="4"/>
  <c r="DB27" i="4"/>
  <c r="DE27" i="4"/>
  <c r="DF27" i="4"/>
  <c r="DG27" i="4"/>
  <c r="DH27" i="4"/>
  <c r="DI27" i="4"/>
  <c r="DJ27" i="4"/>
  <c r="DK27" i="4"/>
  <c r="DL27" i="4"/>
  <c r="DM27" i="4"/>
  <c r="CW28" i="4"/>
  <c r="CX28" i="4"/>
  <c r="CY28" i="4"/>
  <c r="CZ28" i="4"/>
  <c r="DA28" i="4"/>
  <c r="DB28" i="4"/>
  <c r="DE28" i="4"/>
  <c r="DF28" i="4"/>
  <c r="DG28" i="4"/>
  <c r="DH28" i="4"/>
  <c r="DI28" i="4"/>
  <c r="DJ28" i="4"/>
  <c r="DK28" i="4"/>
  <c r="DL28" i="4"/>
  <c r="DM28" i="4"/>
  <c r="CW29" i="4"/>
  <c r="CX29" i="4"/>
  <c r="CY29" i="4"/>
  <c r="CZ29" i="4"/>
  <c r="DA29" i="4"/>
  <c r="DB29" i="4"/>
  <c r="DE29" i="4"/>
  <c r="DF29" i="4"/>
  <c r="DG29" i="4"/>
  <c r="DH29" i="4"/>
  <c r="DI29" i="4"/>
  <c r="DJ29" i="4"/>
  <c r="DK29" i="4"/>
  <c r="DL29" i="4"/>
  <c r="DM29" i="4"/>
  <c r="CW30" i="4"/>
  <c r="CX30" i="4"/>
  <c r="CY30" i="4"/>
  <c r="CZ30" i="4"/>
  <c r="DA30" i="4"/>
  <c r="DB30" i="4"/>
  <c r="DE30" i="4"/>
  <c r="DF30" i="4"/>
  <c r="DG30" i="4"/>
  <c r="DH30" i="4"/>
  <c r="DI30" i="4"/>
  <c r="DJ30" i="4"/>
  <c r="DK30" i="4"/>
  <c r="DL30" i="4"/>
  <c r="DM30" i="4"/>
  <c r="CW31" i="4"/>
  <c r="CX31" i="4"/>
  <c r="CY31" i="4"/>
  <c r="CZ31" i="4"/>
  <c r="DA31" i="4"/>
  <c r="DB31" i="4"/>
  <c r="DE31" i="4"/>
  <c r="DF31" i="4"/>
  <c r="DG31" i="4"/>
  <c r="DH31" i="4"/>
  <c r="DI31" i="4"/>
  <c r="DJ31" i="4"/>
  <c r="DK31" i="4"/>
  <c r="DL31" i="4"/>
  <c r="DM31" i="4"/>
  <c r="CW32" i="4"/>
  <c r="CX32" i="4"/>
  <c r="CY32" i="4"/>
  <c r="CZ32" i="4"/>
  <c r="DA32" i="4"/>
  <c r="DB32" i="4"/>
  <c r="DE32" i="4"/>
  <c r="DF32" i="4"/>
  <c r="DG32" i="4"/>
  <c r="DH32" i="4"/>
  <c r="DI32" i="4"/>
  <c r="DJ32" i="4"/>
  <c r="DK32" i="4"/>
  <c r="DL32" i="4"/>
  <c r="DM32" i="4"/>
  <c r="CW33" i="4"/>
  <c r="CX33" i="4"/>
  <c r="CY33" i="4"/>
  <c r="CZ33" i="4"/>
  <c r="DA33" i="4"/>
  <c r="DB33" i="4"/>
  <c r="DE33" i="4"/>
  <c r="DF33" i="4"/>
  <c r="DG33" i="4"/>
  <c r="DH33" i="4"/>
  <c r="DI33" i="4"/>
  <c r="DJ33" i="4"/>
  <c r="DK33" i="4"/>
  <c r="DL33" i="4"/>
  <c r="DM33" i="4"/>
  <c r="CW34" i="4"/>
  <c r="CX34" i="4"/>
  <c r="CY34" i="4"/>
  <c r="CZ34" i="4"/>
  <c r="DA34" i="4"/>
  <c r="DB34" i="4"/>
  <c r="DE34" i="4"/>
  <c r="DF34" i="4"/>
  <c r="DG34" i="4"/>
  <c r="DH34" i="4"/>
  <c r="DI34" i="4"/>
  <c r="DJ34" i="4"/>
  <c r="DK34" i="4"/>
  <c r="DL34" i="4"/>
  <c r="DM34" i="4"/>
  <c r="CW35" i="4"/>
  <c r="CX35" i="4"/>
  <c r="CY35" i="4"/>
  <c r="CZ35" i="4"/>
  <c r="DA35" i="4"/>
  <c r="DB35" i="4"/>
  <c r="DE35" i="4"/>
  <c r="DF35" i="4"/>
  <c r="DG35" i="4"/>
  <c r="DH35" i="4"/>
  <c r="DI35" i="4"/>
  <c r="DJ35" i="4"/>
  <c r="DK35" i="4"/>
  <c r="DL35" i="4"/>
  <c r="DM35" i="4"/>
  <c r="CW36" i="4"/>
  <c r="CX36" i="4"/>
  <c r="CY36" i="4"/>
  <c r="CZ36" i="4"/>
  <c r="DA36" i="4"/>
  <c r="DB36" i="4"/>
  <c r="DE36" i="4"/>
  <c r="DF36" i="4"/>
  <c r="DG36" i="4"/>
  <c r="DH36" i="4"/>
  <c r="DI36" i="4"/>
  <c r="DJ36" i="4"/>
  <c r="DK36" i="4"/>
  <c r="DL36" i="4"/>
  <c r="DM36" i="4"/>
  <c r="CW37" i="4"/>
  <c r="CX37" i="4"/>
  <c r="CY37" i="4"/>
  <c r="CZ37" i="4"/>
  <c r="DA37" i="4"/>
  <c r="DB37" i="4"/>
  <c r="DE37" i="4"/>
  <c r="DF37" i="4"/>
  <c r="DG37" i="4"/>
  <c r="DH37" i="4"/>
  <c r="DI37" i="4"/>
  <c r="DJ37" i="4"/>
  <c r="DK37" i="4"/>
  <c r="DL37" i="4"/>
  <c r="DM37" i="4"/>
  <c r="CW38" i="4"/>
  <c r="CX38" i="4"/>
  <c r="CY38" i="4"/>
  <c r="CZ38" i="4"/>
  <c r="DA38" i="4"/>
  <c r="DB38" i="4"/>
  <c r="DE38" i="4"/>
  <c r="DF38" i="4"/>
  <c r="DG38" i="4"/>
  <c r="DH38" i="4"/>
  <c r="DI38" i="4"/>
  <c r="DJ38" i="4"/>
  <c r="DK38" i="4"/>
  <c r="DL38" i="4"/>
  <c r="DM38" i="4"/>
  <c r="CW39" i="4"/>
  <c r="CX39" i="4"/>
  <c r="CY39" i="4"/>
  <c r="CZ39" i="4"/>
  <c r="DA39" i="4"/>
  <c r="DB39" i="4"/>
  <c r="DE39" i="4"/>
  <c r="DF39" i="4"/>
  <c r="DG39" i="4"/>
  <c r="DH39" i="4"/>
  <c r="DI39" i="4"/>
  <c r="DJ39" i="4"/>
  <c r="DK39" i="4"/>
  <c r="DL39" i="4"/>
  <c r="DM39" i="4"/>
  <c r="CW40" i="4"/>
  <c r="CX40" i="4"/>
  <c r="CY40" i="4"/>
  <c r="CZ40" i="4"/>
  <c r="DA40" i="4"/>
  <c r="DB40" i="4"/>
  <c r="DE40" i="4"/>
  <c r="DF40" i="4"/>
  <c r="DG40" i="4"/>
  <c r="DH40" i="4"/>
  <c r="DI40" i="4"/>
  <c r="DJ40" i="4"/>
  <c r="DK40" i="4"/>
  <c r="DL40" i="4"/>
  <c r="DM40" i="4"/>
  <c r="CW41" i="4"/>
  <c r="CX41" i="4"/>
  <c r="CY41" i="4"/>
  <c r="CZ41" i="4"/>
  <c r="DA41" i="4"/>
  <c r="DB41" i="4"/>
  <c r="DE41" i="4"/>
  <c r="DF41" i="4"/>
  <c r="DG41" i="4"/>
  <c r="DH41" i="4"/>
  <c r="DI41" i="4"/>
  <c r="DJ41" i="4"/>
  <c r="DK41" i="4"/>
  <c r="DL41" i="4"/>
  <c r="DM41" i="4"/>
  <c r="DD43" i="4"/>
  <c r="DD44" i="4"/>
  <c r="DD45" i="4"/>
  <c r="DD46" i="4"/>
  <c r="DD47" i="4"/>
  <c r="DD48" i="4"/>
  <c r="DD49" i="4"/>
  <c r="DD50" i="4"/>
  <c r="DD51" i="4"/>
  <c r="DD52" i="4"/>
  <c r="DD53" i="4"/>
  <c r="DD54" i="4"/>
  <c r="DD55" i="4"/>
  <c r="DD56" i="4"/>
  <c r="DD57" i="4"/>
  <c r="DD58" i="4"/>
  <c r="DD59" i="4"/>
  <c r="DD60" i="4"/>
  <c r="DD61" i="4"/>
  <c r="DD62" i="4"/>
  <c r="DD63" i="4"/>
  <c r="DD64" i="4"/>
  <c r="DD65" i="4"/>
  <c r="DD66" i="4"/>
  <c r="DD67" i="4"/>
  <c r="DD68" i="4"/>
  <c r="DD69" i="4"/>
  <c r="DD70" i="4"/>
  <c r="DD71" i="4"/>
  <c r="DD72" i="4"/>
  <c r="DD73" i="4"/>
  <c r="DD74" i="4"/>
  <c r="DD75" i="4"/>
  <c r="DD76" i="4"/>
  <c r="DD77" i="4"/>
  <c r="DD78" i="4"/>
  <c r="DD79" i="4"/>
  <c r="DD80" i="4"/>
  <c r="DD81" i="4"/>
  <c r="DD82" i="4"/>
  <c r="DD83" i="4"/>
  <c r="DD84" i="4"/>
  <c r="DD85" i="4"/>
  <c r="DD86" i="4"/>
  <c r="DD87" i="4"/>
  <c r="DD88" i="4"/>
  <c r="DD89" i="4"/>
  <c r="DD90" i="4"/>
  <c r="DD91" i="4"/>
  <c r="DD92" i="4"/>
  <c r="DD93" i="4"/>
  <c r="DD94" i="4"/>
  <c r="DD95" i="4"/>
  <c r="DD96" i="4"/>
  <c r="DD97" i="4"/>
  <c r="DD98" i="4"/>
  <c r="DD99" i="4"/>
  <c r="DD100" i="4"/>
  <c r="DD101" i="4"/>
  <c r="DD102" i="4"/>
  <c r="DD103" i="4"/>
  <c r="DD104" i="4"/>
  <c r="DD105" i="4"/>
  <c r="DD106" i="4"/>
  <c r="DD107" i="4"/>
  <c r="DD108" i="4"/>
  <c r="DD109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CC47" i="4" l="1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65" i="4"/>
  <c r="CC66" i="4"/>
  <c r="CC67" i="4"/>
  <c r="CC68" i="4"/>
  <c r="CC69" i="4"/>
  <c r="CC70" i="4"/>
  <c r="CC71" i="4"/>
  <c r="CC72" i="4"/>
  <c r="CC73" i="4"/>
  <c r="CC74" i="4"/>
  <c r="CC75" i="4"/>
  <c r="CC76" i="4"/>
  <c r="CC77" i="4"/>
  <c r="CC78" i="4"/>
  <c r="CC79" i="4"/>
  <c r="CC80" i="4"/>
  <c r="CC81" i="4"/>
  <c r="CC82" i="4"/>
  <c r="CC83" i="4"/>
  <c r="CC84" i="4"/>
  <c r="CC85" i="4"/>
  <c r="CC86" i="4"/>
  <c r="CC87" i="4"/>
  <c r="CC88" i="4"/>
  <c r="CC89" i="4"/>
  <c r="CC90" i="4"/>
  <c r="CC91" i="4"/>
  <c r="CC92" i="4"/>
  <c r="CC93" i="4"/>
  <c r="CC94" i="4"/>
  <c r="CC95" i="4"/>
  <c r="CC96" i="4"/>
  <c r="CC97" i="4"/>
  <c r="CC98" i="4"/>
  <c r="CC99" i="4"/>
  <c r="CC100" i="4"/>
  <c r="CC101" i="4"/>
  <c r="CC102" i="4"/>
  <c r="CC103" i="4"/>
  <c r="CC104" i="4"/>
  <c r="CC105" i="4"/>
  <c r="CC106" i="4"/>
  <c r="CC107" i="4"/>
  <c r="CC108" i="4"/>
  <c r="CC109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BZ47" i="4" l="1"/>
  <c r="DM47" i="4" s="1"/>
  <c r="BZ48" i="4"/>
  <c r="DM48" i="4" s="1"/>
  <c r="BZ49" i="4"/>
  <c r="DM49" i="4" s="1"/>
  <c r="BZ50" i="4"/>
  <c r="DM50" i="4" s="1"/>
  <c r="BZ51" i="4"/>
  <c r="DM51" i="4" s="1"/>
  <c r="BZ52" i="4"/>
  <c r="DM52" i="4" s="1"/>
  <c r="BZ53" i="4"/>
  <c r="DM53" i="4" s="1"/>
  <c r="BZ54" i="4"/>
  <c r="DM54" i="4" s="1"/>
  <c r="BZ55" i="4"/>
  <c r="DM55" i="4" s="1"/>
  <c r="BZ56" i="4"/>
  <c r="DM56" i="4" s="1"/>
  <c r="BZ57" i="4"/>
  <c r="DM57" i="4" s="1"/>
  <c r="BZ58" i="4"/>
  <c r="DM58" i="4" s="1"/>
  <c r="BZ59" i="4"/>
  <c r="DM59" i="4" s="1"/>
  <c r="BZ60" i="4"/>
  <c r="DM60" i="4" s="1"/>
  <c r="BZ61" i="4"/>
  <c r="DM61" i="4" s="1"/>
  <c r="BZ62" i="4"/>
  <c r="DM62" i="4" s="1"/>
  <c r="BZ63" i="4"/>
  <c r="DM63" i="4" s="1"/>
  <c r="BZ64" i="4"/>
  <c r="DM64" i="4" s="1"/>
  <c r="BZ65" i="4"/>
  <c r="DM65" i="4" s="1"/>
  <c r="BZ66" i="4"/>
  <c r="DM66" i="4" s="1"/>
  <c r="BZ67" i="4"/>
  <c r="DM67" i="4" s="1"/>
  <c r="BZ68" i="4"/>
  <c r="DM68" i="4" s="1"/>
  <c r="BZ69" i="4"/>
  <c r="DM69" i="4" s="1"/>
  <c r="BZ70" i="4"/>
  <c r="DM70" i="4" s="1"/>
  <c r="BZ71" i="4"/>
  <c r="DM71" i="4" s="1"/>
  <c r="BZ72" i="4"/>
  <c r="DM72" i="4" s="1"/>
  <c r="BZ73" i="4"/>
  <c r="DM73" i="4" s="1"/>
  <c r="BZ74" i="4"/>
  <c r="DM74" i="4" s="1"/>
  <c r="BZ75" i="4"/>
  <c r="DM75" i="4" s="1"/>
  <c r="BZ76" i="4"/>
  <c r="DM76" i="4" s="1"/>
  <c r="BZ77" i="4"/>
  <c r="DM77" i="4" s="1"/>
  <c r="BZ78" i="4"/>
  <c r="DM78" i="4" s="1"/>
  <c r="BZ79" i="4"/>
  <c r="DM79" i="4" s="1"/>
  <c r="BZ80" i="4"/>
  <c r="DM80" i="4" s="1"/>
  <c r="BZ81" i="4"/>
  <c r="DM81" i="4" s="1"/>
  <c r="BZ82" i="4"/>
  <c r="DM82" i="4" s="1"/>
  <c r="BZ83" i="4"/>
  <c r="DM83" i="4" s="1"/>
  <c r="BZ84" i="4"/>
  <c r="DM84" i="4" s="1"/>
  <c r="BZ85" i="4"/>
  <c r="DM85" i="4" s="1"/>
  <c r="BZ86" i="4"/>
  <c r="DM86" i="4" s="1"/>
  <c r="BZ87" i="4"/>
  <c r="DM87" i="4" s="1"/>
  <c r="BZ88" i="4"/>
  <c r="DM88" i="4" s="1"/>
  <c r="BZ89" i="4"/>
  <c r="DM89" i="4" s="1"/>
  <c r="BZ90" i="4"/>
  <c r="DM90" i="4" s="1"/>
  <c r="BZ91" i="4"/>
  <c r="DM91" i="4" s="1"/>
  <c r="BZ92" i="4"/>
  <c r="DM92" i="4" s="1"/>
  <c r="BZ93" i="4"/>
  <c r="DM93" i="4" s="1"/>
  <c r="BZ94" i="4"/>
  <c r="DM94" i="4" s="1"/>
  <c r="BZ95" i="4"/>
  <c r="DM95" i="4" s="1"/>
  <c r="BZ96" i="4"/>
  <c r="DM96" i="4" s="1"/>
  <c r="BZ97" i="4"/>
  <c r="DM97" i="4" s="1"/>
  <c r="BZ98" i="4"/>
  <c r="DM98" i="4" s="1"/>
  <c r="BZ99" i="4"/>
  <c r="DM99" i="4" s="1"/>
  <c r="BZ100" i="4"/>
  <c r="DM100" i="4" s="1"/>
  <c r="BZ101" i="4"/>
  <c r="DM101" i="4" s="1"/>
  <c r="BZ102" i="4"/>
  <c r="DM102" i="4" s="1"/>
  <c r="BZ103" i="4"/>
  <c r="DM103" i="4" s="1"/>
  <c r="BZ104" i="4"/>
  <c r="DM104" i="4" s="1"/>
  <c r="BZ105" i="4"/>
  <c r="DM105" i="4" s="1"/>
  <c r="BZ106" i="4"/>
  <c r="DM106" i="4" s="1"/>
  <c r="BZ107" i="4"/>
  <c r="DM107" i="4" s="1"/>
  <c r="BZ108" i="4"/>
  <c r="DM108" i="4" s="1"/>
  <c r="BZ109" i="4"/>
  <c r="DM109" i="4" s="1"/>
  <c r="BX11" i="4"/>
  <c r="BX12" i="4"/>
  <c r="BX13" i="4"/>
  <c r="BX14" i="4"/>
  <c r="BX15" i="4"/>
  <c r="BX16" i="4"/>
  <c r="BX17" i="4"/>
  <c r="BX18" i="4"/>
  <c r="BX19" i="4"/>
  <c r="BX20" i="4"/>
  <c r="BX21" i="4"/>
  <c r="BX22" i="4"/>
  <c r="BX23" i="4"/>
  <c r="BX24" i="4"/>
  <c r="BX25" i="4"/>
  <c r="BX26" i="4"/>
  <c r="BX27" i="4"/>
  <c r="BX28" i="4"/>
  <c r="BX29" i="4"/>
  <c r="BX30" i="4"/>
  <c r="BX31" i="4"/>
  <c r="BX32" i="4"/>
  <c r="BX33" i="4"/>
  <c r="BX34" i="4"/>
  <c r="BX35" i="4"/>
  <c r="BX36" i="4"/>
  <c r="BX37" i="4"/>
  <c r="BX38" i="4"/>
  <c r="BX39" i="4"/>
  <c r="BX40" i="4"/>
  <c r="BX41" i="4"/>
  <c r="BY41" i="4" s="1"/>
  <c r="BX42" i="4"/>
  <c r="BX43" i="4"/>
  <c r="AW43" i="4" s="1"/>
  <c r="BX44" i="4"/>
  <c r="BX45" i="4"/>
  <c r="BX46" i="4"/>
  <c r="BX47" i="4"/>
  <c r="BX48" i="4"/>
  <c r="BX49" i="4"/>
  <c r="BX50" i="4"/>
  <c r="BX51" i="4"/>
  <c r="BX52" i="4"/>
  <c r="BX53" i="4"/>
  <c r="BX54" i="4"/>
  <c r="BX55" i="4"/>
  <c r="BX56" i="4"/>
  <c r="BX57" i="4"/>
  <c r="BX58" i="4"/>
  <c r="BX59" i="4"/>
  <c r="BX60" i="4"/>
  <c r="BX61" i="4"/>
  <c r="BX62" i="4"/>
  <c r="BX63" i="4"/>
  <c r="BX64" i="4"/>
  <c r="BX65" i="4"/>
  <c r="BX66" i="4"/>
  <c r="BX67" i="4"/>
  <c r="BX68" i="4"/>
  <c r="BX69" i="4"/>
  <c r="BX70" i="4"/>
  <c r="BX71" i="4"/>
  <c r="BX72" i="4"/>
  <c r="BX73" i="4"/>
  <c r="BX74" i="4"/>
  <c r="BX75" i="4"/>
  <c r="BX76" i="4"/>
  <c r="BX77" i="4"/>
  <c r="BX78" i="4"/>
  <c r="BX79" i="4"/>
  <c r="BX80" i="4"/>
  <c r="BX81" i="4"/>
  <c r="BX82" i="4"/>
  <c r="BX83" i="4"/>
  <c r="BX84" i="4"/>
  <c r="BX85" i="4"/>
  <c r="BX86" i="4"/>
  <c r="BX87" i="4"/>
  <c r="BX88" i="4"/>
  <c r="BX89" i="4"/>
  <c r="BX90" i="4"/>
  <c r="BX91" i="4"/>
  <c r="BX92" i="4"/>
  <c r="BX93" i="4"/>
  <c r="BX94" i="4"/>
  <c r="BX95" i="4"/>
  <c r="BX96" i="4"/>
  <c r="BX97" i="4"/>
  <c r="BX98" i="4"/>
  <c r="BX99" i="4"/>
  <c r="BX100" i="4"/>
  <c r="BX101" i="4"/>
  <c r="BX102" i="4"/>
  <c r="BX103" i="4"/>
  <c r="BX104" i="4"/>
  <c r="BX105" i="4"/>
  <c r="BX106" i="4"/>
  <c r="BX107" i="4"/>
  <c r="BX108" i="4"/>
  <c r="BX109" i="4"/>
  <c r="BX10" i="4"/>
  <c r="HL110" i="4"/>
  <c r="HL109" i="4"/>
  <c r="HL108" i="4"/>
  <c r="HL107" i="4"/>
  <c r="HL106" i="4"/>
  <c r="HL105" i="4"/>
  <c r="HL104" i="4"/>
  <c r="HL103" i="4"/>
  <c r="HL102" i="4"/>
  <c r="HL101" i="4"/>
  <c r="HL100" i="4"/>
  <c r="HL99" i="4"/>
  <c r="HL98" i="4"/>
  <c r="HL97" i="4"/>
  <c r="HL96" i="4"/>
  <c r="HL95" i="4"/>
  <c r="HL94" i="4"/>
  <c r="HL93" i="4"/>
  <c r="HL92" i="4"/>
  <c r="HL91" i="4"/>
  <c r="HL90" i="4"/>
  <c r="HL89" i="4"/>
  <c r="HL88" i="4"/>
  <c r="HL87" i="4"/>
  <c r="HL86" i="4"/>
  <c r="HL85" i="4"/>
  <c r="HL84" i="4"/>
  <c r="HL83" i="4"/>
  <c r="HL82" i="4"/>
  <c r="HL81" i="4"/>
  <c r="HL80" i="4"/>
  <c r="HL79" i="4"/>
  <c r="HL78" i="4"/>
  <c r="HL77" i="4"/>
  <c r="HL76" i="4"/>
  <c r="HL75" i="4"/>
  <c r="HL74" i="4"/>
  <c r="HL73" i="4"/>
  <c r="HL72" i="4"/>
  <c r="HL71" i="4"/>
  <c r="HL70" i="4"/>
  <c r="HL69" i="4"/>
  <c r="HL68" i="4"/>
  <c r="HL67" i="4"/>
  <c r="HL66" i="4"/>
  <c r="HL65" i="4"/>
  <c r="HL64" i="4"/>
  <c r="HL63" i="4"/>
  <c r="HL62" i="4"/>
  <c r="HL61" i="4"/>
  <c r="HL60" i="4"/>
  <c r="HL59" i="4"/>
  <c r="HL58" i="4"/>
  <c r="HL57" i="4"/>
  <c r="HL56" i="4"/>
  <c r="HL55" i="4"/>
  <c r="HL54" i="4"/>
  <c r="HL53" i="4"/>
  <c r="HL52" i="4"/>
  <c r="HL51" i="4"/>
  <c r="HL50" i="4"/>
  <c r="HL49" i="4"/>
  <c r="HL48" i="4"/>
  <c r="HL47" i="4"/>
  <c r="HL46" i="4"/>
  <c r="HL45" i="4"/>
  <c r="HL44" i="4"/>
  <c r="HL43" i="4"/>
  <c r="HL42" i="4"/>
  <c r="HL41" i="4"/>
  <c r="HL40" i="4"/>
  <c r="HL39" i="4"/>
  <c r="HL38" i="4"/>
  <c r="HL37" i="4"/>
  <c r="HL36" i="4"/>
  <c r="HL35" i="4"/>
  <c r="HL34" i="4"/>
  <c r="HL33" i="4"/>
  <c r="HL32" i="4"/>
  <c r="HL31" i="4"/>
  <c r="HL30" i="4"/>
  <c r="HL29" i="4"/>
  <c r="HL28" i="4"/>
  <c r="HL27" i="4"/>
  <c r="HL26" i="4"/>
  <c r="HL25" i="4"/>
  <c r="HL24" i="4"/>
  <c r="HL23" i="4"/>
  <c r="HL22" i="4"/>
  <c r="HL21" i="4"/>
  <c r="HL20" i="4"/>
  <c r="HL19" i="4"/>
  <c r="HL18" i="4"/>
  <c r="HL17" i="4"/>
  <c r="HL16" i="4"/>
  <c r="HL15" i="4"/>
  <c r="HL14" i="4"/>
  <c r="HL13" i="4"/>
  <c r="HL12" i="4"/>
  <c r="HL11" i="4"/>
  <c r="HL10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HI5" i="4"/>
  <c r="HJ5" i="4"/>
  <c r="HI6" i="4"/>
  <c r="HJ6" i="4"/>
  <c r="HI7" i="4"/>
  <c r="HJ7" i="4"/>
  <c r="HI8" i="4"/>
  <c r="HJ8" i="4"/>
  <c r="HI9" i="4"/>
  <c r="HJ9" i="4"/>
  <c r="HI10" i="4"/>
  <c r="HJ10" i="4"/>
  <c r="HI11" i="4"/>
  <c r="HJ11" i="4"/>
  <c r="HI12" i="4"/>
  <c r="HJ12" i="4"/>
  <c r="HI13" i="4"/>
  <c r="HJ13" i="4"/>
  <c r="HI14" i="4"/>
  <c r="HJ14" i="4"/>
  <c r="HI15" i="4"/>
  <c r="HJ15" i="4"/>
  <c r="HI16" i="4"/>
  <c r="HJ16" i="4"/>
  <c r="HI17" i="4"/>
  <c r="HJ17" i="4"/>
  <c r="HI18" i="4"/>
  <c r="HJ18" i="4"/>
  <c r="HI19" i="4"/>
  <c r="HJ19" i="4"/>
  <c r="HI20" i="4"/>
  <c r="HJ20" i="4"/>
  <c r="HI21" i="4"/>
  <c r="HJ21" i="4"/>
  <c r="HI22" i="4"/>
  <c r="HJ22" i="4"/>
  <c r="HI23" i="4"/>
  <c r="HJ23" i="4"/>
  <c r="HI24" i="4"/>
  <c r="HJ24" i="4"/>
  <c r="HI25" i="4"/>
  <c r="HJ25" i="4"/>
  <c r="HI26" i="4"/>
  <c r="HJ26" i="4"/>
  <c r="HI27" i="4"/>
  <c r="HJ27" i="4"/>
  <c r="HI28" i="4"/>
  <c r="HJ28" i="4"/>
  <c r="HI29" i="4"/>
  <c r="HJ29" i="4"/>
  <c r="HI30" i="4"/>
  <c r="HJ30" i="4"/>
  <c r="HI31" i="4"/>
  <c r="HJ31" i="4"/>
  <c r="HI32" i="4"/>
  <c r="HJ32" i="4"/>
  <c r="HI33" i="4"/>
  <c r="HJ33" i="4"/>
  <c r="HI34" i="4"/>
  <c r="HJ34" i="4"/>
  <c r="HI35" i="4"/>
  <c r="HJ35" i="4"/>
  <c r="HI36" i="4"/>
  <c r="HJ36" i="4"/>
  <c r="HI37" i="4"/>
  <c r="HJ37" i="4"/>
  <c r="HI38" i="4"/>
  <c r="HJ38" i="4"/>
  <c r="HI39" i="4"/>
  <c r="HJ39" i="4"/>
  <c r="HI40" i="4"/>
  <c r="HJ40" i="4"/>
  <c r="HI41" i="4"/>
  <c r="HJ41" i="4"/>
  <c r="HI42" i="4"/>
  <c r="HJ42" i="4"/>
  <c r="HI43" i="4"/>
  <c r="HJ43" i="4"/>
  <c r="HI44" i="4"/>
  <c r="HJ44" i="4"/>
  <c r="HI45" i="4"/>
  <c r="HJ45" i="4"/>
  <c r="HI46" i="4"/>
  <c r="HJ46" i="4"/>
  <c r="HI47" i="4"/>
  <c r="HJ47" i="4"/>
  <c r="HI48" i="4"/>
  <c r="HJ48" i="4"/>
  <c r="HI49" i="4"/>
  <c r="HJ49" i="4"/>
  <c r="HI50" i="4"/>
  <c r="HJ50" i="4"/>
  <c r="HI51" i="4"/>
  <c r="HJ51" i="4"/>
  <c r="HI52" i="4"/>
  <c r="HJ52" i="4"/>
  <c r="HI53" i="4"/>
  <c r="HJ53" i="4"/>
  <c r="HI54" i="4"/>
  <c r="HJ54" i="4"/>
  <c r="HI55" i="4"/>
  <c r="HJ55" i="4"/>
  <c r="HI56" i="4"/>
  <c r="HJ56" i="4"/>
  <c r="HI57" i="4"/>
  <c r="HJ57" i="4"/>
  <c r="HI58" i="4"/>
  <c r="HJ58" i="4"/>
  <c r="HI59" i="4"/>
  <c r="HJ59" i="4"/>
  <c r="HI60" i="4"/>
  <c r="HJ60" i="4"/>
  <c r="HI61" i="4"/>
  <c r="HJ61" i="4"/>
  <c r="HI62" i="4"/>
  <c r="HJ62" i="4"/>
  <c r="HI63" i="4"/>
  <c r="HJ63" i="4"/>
  <c r="HI64" i="4"/>
  <c r="HJ64" i="4"/>
  <c r="HI65" i="4"/>
  <c r="HJ65" i="4"/>
  <c r="HI66" i="4"/>
  <c r="HJ66" i="4"/>
  <c r="HI67" i="4"/>
  <c r="HJ67" i="4"/>
  <c r="HI68" i="4"/>
  <c r="HJ68" i="4"/>
  <c r="HI69" i="4"/>
  <c r="HJ69" i="4"/>
  <c r="HI70" i="4"/>
  <c r="HJ70" i="4"/>
  <c r="HI71" i="4"/>
  <c r="HJ71" i="4"/>
  <c r="HI72" i="4"/>
  <c r="HJ72" i="4"/>
  <c r="HI73" i="4"/>
  <c r="HJ73" i="4"/>
  <c r="HI74" i="4"/>
  <c r="HJ74" i="4"/>
  <c r="HI75" i="4"/>
  <c r="HJ75" i="4"/>
  <c r="HI76" i="4"/>
  <c r="HJ76" i="4"/>
  <c r="HI77" i="4"/>
  <c r="HJ77" i="4"/>
  <c r="HI78" i="4"/>
  <c r="HJ78" i="4"/>
  <c r="HI79" i="4"/>
  <c r="HJ79" i="4"/>
  <c r="HI80" i="4"/>
  <c r="HJ80" i="4"/>
  <c r="HI81" i="4"/>
  <c r="HJ81" i="4"/>
  <c r="HI82" i="4"/>
  <c r="HJ82" i="4"/>
  <c r="HI83" i="4"/>
  <c r="HJ83" i="4"/>
  <c r="HI84" i="4"/>
  <c r="HJ84" i="4"/>
  <c r="HI85" i="4"/>
  <c r="HJ85" i="4"/>
  <c r="HI86" i="4"/>
  <c r="HJ86" i="4"/>
  <c r="HI87" i="4"/>
  <c r="HJ87" i="4"/>
  <c r="HI88" i="4"/>
  <c r="HJ88" i="4"/>
  <c r="HI89" i="4"/>
  <c r="HJ89" i="4"/>
  <c r="HI90" i="4"/>
  <c r="HJ90" i="4"/>
  <c r="HI91" i="4"/>
  <c r="HJ91" i="4"/>
  <c r="HI92" i="4"/>
  <c r="HJ92" i="4"/>
  <c r="HI93" i="4"/>
  <c r="HJ93" i="4"/>
  <c r="HI94" i="4"/>
  <c r="HJ94" i="4"/>
  <c r="HI95" i="4"/>
  <c r="HJ95" i="4"/>
  <c r="HI96" i="4"/>
  <c r="HJ96" i="4"/>
  <c r="HI97" i="4"/>
  <c r="HJ97" i="4"/>
  <c r="HI98" i="4"/>
  <c r="HJ98" i="4"/>
  <c r="HI99" i="4"/>
  <c r="HJ99" i="4"/>
  <c r="HI100" i="4"/>
  <c r="HJ100" i="4"/>
  <c r="HI101" i="4"/>
  <c r="HJ101" i="4"/>
  <c r="HI102" i="4"/>
  <c r="HJ102" i="4"/>
  <c r="HI103" i="4"/>
  <c r="HJ103" i="4"/>
  <c r="HI104" i="4"/>
  <c r="HJ104" i="4"/>
  <c r="HI105" i="4"/>
  <c r="HJ105" i="4"/>
  <c r="HI106" i="4"/>
  <c r="HJ106" i="4"/>
  <c r="HI107" i="4"/>
  <c r="HJ107" i="4"/>
  <c r="HI108" i="4"/>
  <c r="HJ108" i="4"/>
  <c r="HI109" i="4"/>
  <c r="HJ109" i="4"/>
  <c r="HI110" i="4"/>
  <c r="HJ110" i="4"/>
  <c r="GC48" i="4"/>
  <c r="GC49" i="4"/>
  <c r="GC50" i="4"/>
  <c r="GC51" i="4"/>
  <c r="GC52" i="4"/>
  <c r="GC53" i="4"/>
  <c r="GC54" i="4"/>
  <c r="GC55" i="4"/>
  <c r="GC56" i="4"/>
  <c r="GC57" i="4"/>
  <c r="GC58" i="4"/>
  <c r="GC59" i="4"/>
  <c r="GC60" i="4"/>
  <c r="GC61" i="4"/>
  <c r="GC62" i="4"/>
  <c r="GC63" i="4"/>
  <c r="GC64" i="4"/>
  <c r="GC65" i="4"/>
  <c r="GC66" i="4"/>
  <c r="GC67" i="4"/>
  <c r="GC68" i="4"/>
  <c r="GC69" i="4"/>
  <c r="GC70" i="4"/>
  <c r="GC71" i="4"/>
  <c r="GC72" i="4"/>
  <c r="GC73" i="4"/>
  <c r="GC74" i="4"/>
  <c r="GC75" i="4"/>
  <c r="GC76" i="4"/>
  <c r="GC77" i="4"/>
  <c r="GC78" i="4"/>
  <c r="GC79" i="4"/>
  <c r="GC80" i="4"/>
  <c r="GC81" i="4"/>
  <c r="GC82" i="4"/>
  <c r="GC83" i="4"/>
  <c r="GC84" i="4"/>
  <c r="GC85" i="4"/>
  <c r="GC86" i="4"/>
  <c r="GC87" i="4"/>
  <c r="GC88" i="4"/>
  <c r="GC89" i="4"/>
  <c r="GC90" i="4"/>
  <c r="GC91" i="4"/>
  <c r="GC92" i="4"/>
  <c r="GC93" i="4"/>
  <c r="GC94" i="4"/>
  <c r="GC95" i="4"/>
  <c r="GC96" i="4"/>
  <c r="GC97" i="4"/>
  <c r="GC98" i="4"/>
  <c r="GC99" i="4"/>
  <c r="GC100" i="4"/>
  <c r="GC101" i="4"/>
  <c r="GC102" i="4"/>
  <c r="GC103" i="4"/>
  <c r="GC104" i="4"/>
  <c r="GC105" i="4"/>
  <c r="GC106" i="4"/>
  <c r="GC107" i="4"/>
  <c r="GC108" i="4"/>
  <c r="GC109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BY39" i="4"/>
  <c r="BY40" i="4"/>
  <c r="BY42" i="4"/>
  <c r="GA42" i="4" s="1"/>
  <c r="BZ42" i="4" s="1"/>
  <c r="DM42" i="4" s="1"/>
  <c r="BY43" i="4"/>
  <c r="GA43" i="4" s="1"/>
  <c r="BZ43" i="4" s="1"/>
  <c r="DM43" i="4" s="1"/>
  <c r="BY44" i="4"/>
  <c r="GA44" i="4" s="1"/>
  <c r="BZ44" i="4" s="1"/>
  <c r="DM44" i="4" s="1"/>
  <c r="BY45" i="4"/>
  <c r="GA45" i="4" s="1"/>
  <c r="BZ45" i="4" s="1"/>
  <c r="DM45" i="4" s="1"/>
  <c r="BY46" i="4"/>
  <c r="GA46" i="4" s="1"/>
  <c r="BZ46" i="4" s="1"/>
  <c r="DM46" i="4" s="1"/>
  <c r="BY47" i="4"/>
  <c r="GA47" i="4" s="1"/>
  <c r="BY48" i="4"/>
  <c r="GA48" i="4" s="1"/>
  <c r="BY49" i="4"/>
  <c r="GA49" i="4" s="1"/>
  <c r="BY50" i="4"/>
  <c r="GA50" i="4" s="1"/>
  <c r="BY51" i="4"/>
  <c r="GA51" i="4" s="1"/>
  <c r="BY52" i="4"/>
  <c r="GA52" i="4" s="1"/>
  <c r="BY53" i="4"/>
  <c r="GA53" i="4" s="1"/>
  <c r="BY54" i="4"/>
  <c r="GA54" i="4" s="1"/>
  <c r="BY55" i="4"/>
  <c r="GA55" i="4" s="1"/>
  <c r="BY56" i="4"/>
  <c r="GA56" i="4" s="1"/>
  <c r="BY57" i="4"/>
  <c r="GA57" i="4" s="1"/>
  <c r="BY58" i="4"/>
  <c r="GA58" i="4" s="1"/>
  <c r="BY59" i="4"/>
  <c r="GA59" i="4" s="1"/>
  <c r="BY60" i="4"/>
  <c r="GA60" i="4" s="1"/>
  <c r="BY61" i="4"/>
  <c r="GA61" i="4" s="1"/>
  <c r="BY62" i="4"/>
  <c r="GA62" i="4" s="1"/>
  <c r="BY63" i="4"/>
  <c r="GA63" i="4" s="1"/>
  <c r="BY64" i="4"/>
  <c r="GA64" i="4" s="1"/>
  <c r="BY65" i="4"/>
  <c r="GA65" i="4" s="1"/>
  <c r="BY66" i="4"/>
  <c r="GA66" i="4" s="1"/>
  <c r="BY67" i="4"/>
  <c r="GA67" i="4" s="1"/>
  <c r="BY68" i="4"/>
  <c r="GA68" i="4" s="1"/>
  <c r="BY69" i="4"/>
  <c r="GA69" i="4" s="1"/>
  <c r="BY70" i="4"/>
  <c r="GA70" i="4" s="1"/>
  <c r="BY71" i="4"/>
  <c r="GA71" i="4" s="1"/>
  <c r="BY72" i="4"/>
  <c r="GA72" i="4" s="1"/>
  <c r="BY73" i="4"/>
  <c r="GA73" i="4" s="1"/>
  <c r="BY74" i="4"/>
  <c r="GA74" i="4" s="1"/>
  <c r="BY75" i="4"/>
  <c r="GA75" i="4" s="1"/>
  <c r="BY76" i="4"/>
  <c r="GA76" i="4" s="1"/>
  <c r="BY77" i="4"/>
  <c r="GA77" i="4" s="1"/>
  <c r="BY78" i="4"/>
  <c r="GA78" i="4" s="1"/>
  <c r="BY79" i="4"/>
  <c r="GA79" i="4" s="1"/>
  <c r="BY80" i="4"/>
  <c r="GA80" i="4" s="1"/>
  <c r="BY81" i="4"/>
  <c r="GA81" i="4" s="1"/>
  <c r="BY82" i="4"/>
  <c r="GA82" i="4" s="1"/>
  <c r="BY83" i="4"/>
  <c r="GA83" i="4" s="1"/>
  <c r="BY84" i="4"/>
  <c r="GA84" i="4" s="1"/>
  <c r="BY85" i="4"/>
  <c r="GA85" i="4" s="1"/>
  <c r="BY86" i="4"/>
  <c r="GA86" i="4" s="1"/>
  <c r="BY87" i="4"/>
  <c r="GA87" i="4" s="1"/>
  <c r="BY88" i="4"/>
  <c r="GA88" i="4" s="1"/>
  <c r="BY89" i="4"/>
  <c r="GA89" i="4" s="1"/>
  <c r="BY90" i="4"/>
  <c r="GA90" i="4" s="1"/>
  <c r="BY91" i="4"/>
  <c r="GA91" i="4" s="1"/>
  <c r="BY92" i="4"/>
  <c r="GA92" i="4" s="1"/>
  <c r="BY93" i="4"/>
  <c r="GA93" i="4" s="1"/>
  <c r="BY94" i="4"/>
  <c r="GA94" i="4" s="1"/>
  <c r="BY95" i="4"/>
  <c r="GA95" i="4" s="1"/>
  <c r="BY96" i="4"/>
  <c r="GA96" i="4" s="1"/>
  <c r="BY97" i="4"/>
  <c r="GA97" i="4" s="1"/>
  <c r="BY98" i="4"/>
  <c r="GA98" i="4" s="1"/>
  <c r="BY99" i="4"/>
  <c r="GA99" i="4" s="1"/>
  <c r="BY100" i="4"/>
  <c r="GA100" i="4" s="1"/>
  <c r="BY101" i="4"/>
  <c r="GA101" i="4" s="1"/>
  <c r="BY102" i="4"/>
  <c r="GA102" i="4" s="1"/>
  <c r="BY103" i="4"/>
  <c r="GA103" i="4" s="1"/>
  <c r="BY104" i="4"/>
  <c r="GA104" i="4" s="1"/>
  <c r="BY105" i="4"/>
  <c r="GA105" i="4" s="1"/>
  <c r="BY106" i="4"/>
  <c r="GA106" i="4" s="1"/>
  <c r="BY107" i="4"/>
  <c r="GA107" i="4" s="1"/>
  <c r="BY108" i="4"/>
  <c r="GA108" i="4" s="1"/>
  <c r="BY109" i="4"/>
  <c r="GA109" i="4" s="1"/>
  <c r="BY11" i="4" l="1"/>
  <c r="BY12" i="4" l="1"/>
  <c r="BY13" i="4" l="1"/>
  <c r="BY14" i="4" l="1"/>
  <c r="BY15" i="4" l="1"/>
  <c r="BY16" i="4" l="1"/>
  <c r="GA16" i="4" s="1"/>
  <c r="BY17" i="4" l="1"/>
  <c r="GA17" i="4" s="1"/>
  <c r="BY18" i="4" l="1"/>
  <c r="GA18" i="4" s="1"/>
  <c r="BY19" i="4" l="1"/>
  <c r="GA19" i="4" s="1"/>
  <c r="BY20" i="4" l="1"/>
  <c r="GA20" i="4" s="1"/>
  <c r="BY21" i="4" l="1"/>
  <c r="GA21" i="4" s="1"/>
  <c r="BY22" i="4" l="1"/>
  <c r="GA22" i="4" s="1"/>
  <c r="BY23" i="4" l="1"/>
  <c r="GA23" i="4" s="1"/>
  <c r="BY24" i="4" l="1"/>
  <c r="GA24" i="4" s="1"/>
  <c r="BY25" i="4" l="1"/>
  <c r="GA25" i="4" s="1"/>
  <c r="BY26" i="4" l="1"/>
  <c r="GA26" i="4" s="1"/>
  <c r="BY27" i="4" l="1"/>
  <c r="GA27" i="4" s="1"/>
  <c r="BY28" i="4" l="1"/>
  <c r="GA28" i="4" s="1"/>
  <c r="BY29" i="4" l="1"/>
  <c r="GA29" i="4" s="1"/>
  <c r="BY30" i="4" l="1"/>
  <c r="GA30" i="4" s="1"/>
  <c r="BY31" i="4" l="1"/>
  <c r="GA31" i="4" s="1"/>
  <c r="BY32" i="4" l="1"/>
  <c r="GA32" i="4" s="1"/>
  <c r="BY33" i="4" l="1"/>
  <c r="GA33" i="4" s="1"/>
  <c r="BY34" i="4" l="1"/>
  <c r="GA34" i="4" s="1"/>
  <c r="BY35" i="4" l="1"/>
  <c r="GA35" i="4" s="1"/>
  <c r="BY36" i="4" l="1"/>
  <c r="GA36" i="4" l="1"/>
  <c r="BY37" i="4"/>
  <c r="GA37" i="4" s="1"/>
  <c r="BY38" i="4" l="1"/>
  <c r="GA38" i="4" s="1"/>
  <c r="GA39" i="4" l="1"/>
  <c r="GA41" i="4"/>
  <c r="GA40" i="4"/>
  <c r="T10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GB97" i="4" l="1"/>
  <c r="GB89" i="4"/>
  <c r="GB81" i="4"/>
  <c r="GB73" i="4"/>
  <c r="GB65" i="4"/>
  <c r="GB57" i="4"/>
  <c r="GB49" i="4"/>
  <c r="GB104" i="4"/>
  <c r="GB96" i="4"/>
  <c r="GB88" i="4"/>
  <c r="GB80" i="4"/>
  <c r="GB72" i="4"/>
  <c r="GB64" i="4"/>
  <c r="GB56" i="4"/>
  <c r="GB48" i="4"/>
  <c r="GB109" i="4"/>
  <c r="GB105" i="4"/>
  <c r="GB103" i="4"/>
  <c r="GB95" i="4"/>
  <c r="GB87" i="4"/>
  <c r="GB79" i="4"/>
  <c r="GB71" i="4"/>
  <c r="GB63" i="4"/>
  <c r="GB55" i="4"/>
  <c r="GB47" i="4"/>
  <c r="GB102" i="4"/>
  <c r="GB94" i="4"/>
  <c r="GB86" i="4"/>
  <c r="GB78" i="4"/>
  <c r="GB70" i="4"/>
  <c r="GB62" i="4"/>
  <c r="GB54" i="4"/>
  <c r="GB93" i="4"/>
  <c r="GB77" i="4"/>
  <c r="GB69" i="4"/>
  <c r="GB61" i="4"/>
  <c r="GB53" i="4"/>
  <c r="GB92" i="4"/>
  <c r="GB60" i="4"/>
  <c r="GB52" i="4"/>
  <c r="GB85" i="4"/>
  <c r="GB100" i="4"/>
  <c r="GB76" i="4"/>
  <c r="GB83" i="4"/>
  <c r="GB51" i="4"/>
  <c r="GB101" i="4"/>
  <c r="GB108" i="4"/>
  <c r="GB84" i="4"/>
  <c r="GB68" i="4"/>
  <c r="GB107" i="4"/>
  <c r="GB99" i="4"/>
  <c r="GB91" i="4"/>
  <c r="GB75" i="4"/>
  <c r="GB67" i="4"/>
  <c r="GB59" i="4"/>
  <c r="GB106" i="4"/>
  <c r="GB98" i="4"/>
  <c r="GB90" i="4"/>
  <c r="GB82" i="4"/>
  <c r="GB74" i="4"/>
  <c r="GB66" i="4"/>
  <c r="GB58" i="4"/>
  <c r="GB50" i="4"/>
  <c r="HE48" i="4"/>
  <c r="HE49" i="4"/>
  <c r="HE50" i="4"/>
  <c r="HE51" i="4"/>
  <c r="HE52" i="4"/>
  <c r="HE53" i="4"/>
  <c r="HE54" i="4"/>
  <c r="HE55" i="4"/>
  <c r="HE56" i="4"/>
  <c r="HE57" i="4"/>
  <c r="HE58" i="4"/>
  <c r="HE59" i="4"/>
  <c r="HE60" i="4"/>
  <c r="HE61" i="4"/>
  <c r="HE62" i="4"/>
  <c r="HE63" i="4"/>
  <c r="HE64" i="4"/>
  <c r="HE65" i="4"/>
  <c r="HE66" i="4"/>
  <c r="HE67" i="4"/>
  <c r="HE68" i="4"/>
  <c r="HE69" i="4"/>
  <c r="HE70" i="4"/>
  <c r="HE71" i="4"/>
  <c r="HE72" i="4"/>
  <c r="HE73" i="4"/>
  <c r="HE74" i="4"/>
  <c r="HE75" i="4"/>
  <c r="HE76" i="4"/>
  <c r="HE77" i="4"/>
  <c r="HE78" i="4"/>
  <c r="HE79" i="4"/>
  <c r="HE80" i="4"/>
  <c r="HE81" i="4"/>
  <c r="HE82" i="4"/>
  <c r="HE83" i="4"/>
  <c r="HE84" i="4"/>
  <c r="HE85" i="4"/>
  <c r="HE86" i="4"/>
  <c r="HE87" i="4"/>
  <c r="HE88" i="4"/>
  <c r="HE89" i="4"/>
  <c r="HE90" i="4"/>
  <c r="HE91" i="4"/>
  <c r="HE92" i="4"/>
  <c r="HE93" i="4"/>
  <c r="HE94" i="4"/>
  <c r="HE95" i="4"/>
  <c r="HE96" i="4"/>
  <c r="HE97" i="4"/>
  <c r="HE98" i="4"/>
  <c r="HE99" i="4"/>
  <c r="HE100" i="4"/>
  <c r="HE101" i="4"/>
  <c r="HE102" i="4"/>
  <c r="HE103" i="4"/>
  <c r="HE104" i="4"/>
  <c r="HE105" i="4"/>
  <c r="HE106" i="4"/>
  <c r="HE107" i="4"/>
  <c r="HE108" i="4"/>
  <c r="HE109" i="4"/>
  <c r="HE110" i="4"/>
  <c r="P48" i="4" l="1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DO109" i="4" l="1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BU11" i="4" l="1"/>
  <c r="BU12" i="4"/>
  <c r="BU13" i="4"/>
  <c r="BU14" i="4"/>
  <c r="BU15" i="4"/>
  <c r="BU16" i="4"/>
  <c r="BU17" i="4"/>
  <c r="BU18" i="4"/>
  <c r="BU19" i="4"/>
  <c r="BU20" i="4"/>
  <c r="BU21" i="4"/>
  <c r="BU22" i="4"/>
  <c r="BU23" i="4"/>
  <c r="BU24" i="4"/>
  <c r="BU25" i="4"/>
  <c r="BU26" i="4"/>
  <c r="BU27" i="4"/>
  <c r="BU28" i="4"/>
  <c r="BU29" i="4"/>
  <c r="BU30" i="4"/>
  <c r="BU31" i="4"/>
  <c r="BU32" i="4"/>
  <c r="BU33" i="4"/>
  <c r="BU34" i="4"/>
  <c r="BU35" i="4"/>
  <c r="BU36" i="4"/>
  <c r="BU37" i="4"/>
  <c r="BU38" i="4"/>
  <c r="BU39" i="4"/>
  <c r="BU40" i="4"/>
  <c r="BU41" i="4"/>
  <c r="BU42" i="4"/>
  <c r="BU43" i="4"/>
  <c r="BU44" i="4"/>
  <c r="BU45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58" i="4"/>
  <c r="BU59" i="4"/>
  <c r="BU60" i="4"/>
  <c r="BU61" i="4"/>
  <c r="BU62" i="4"/>
  <c r="BU63" i="4"/>
  <c r="BU64" i="4"/>
  <c r="BU65" i="4"/>
  <c r="BU66" i="4"/>
  <c r="BU67" i="4"/>
  <c r="BU68" i="4"/>
  <c r="BU69" i="4"/>
  <c r="BU70" i="4"/>
  <c r="BU71" i="4"/>
  <c r="BU72" i="4"/>
  <c r="BU73" i="4"/>
  <c r="BU74" i="4"/>
  <c r="BU75" i="4"/>
  <c r="BU76" i="4"/>
  <c r="BU77" i="4"/>
  <c r="BU78" i="4"/>
  <c r="BU79" i="4"/>
  <c r="BU80" i="4"/>
  <c r="BU81" i="4"/>
  <c r="BU82" i="4"/>
  <c r="BU83" i="4"/>
  <c r="BU84" i="4"/>
  <c r="BU85" i="4"/>
  <c r="BU86" i="4"/>
  <c r="BU87" i="4"/>
  <c r="BU88" i="4"/>
  <c r="BU89" i="4"/>
  <c r="BU90" i="4"/>
  <c r="BU91" i="4"/>
  <c r="BU92" i="4"/>
  <c r="BU93" i="4"/>
  <c r="BU94" i="4"/>
  <c r="BU95" i="4"/>
  <c r="BU96" i="4"/>
  <c r="BU97" i="4"/>
  <c r="BU98" i="4"/>
  <c r="BU99" i="4"/>
  <c r="BU100" i="4"/>
  <c r="BU101" i="4"/>
  <c r="BU102" i="4"/>
  <c r="BU103" i="4"/>
  <c r="BU104" i="4"/>
  <c r="BU105" i="4"/>
  <c r="BU106" i="4"/>
  <c r="BU107" i="4"/>
  <c r="BU108" i="4"/>
  <c r="BU109" i="4"/>
  <c r="BU10" i="4"/>
  <c r="BR11" i="4"/>
  <c r="BR12" i="4"/>
  <c r="BR13" i="4"/>
  <c r="BR14" i="4"/>
  <c r="BR15" i="4"/>
  <c r="BR16" i="4"/>
  <c r="BR17" i="4"/>
  <c r="BR18" i="4"/>
  <c r="BR19" i="4"/>
  <c r="BR20" i="4"/>
  <c r="BR21" i="4"/>
  <c r="BR22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BR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60" i="4"/>
  <c r="BR61" i="4"/>
  <c r="BR62" i="4"/>
  <c r="BR63" i="4"/>
  <c r="BR64" i="4"/>
  <c r="BR65" i="4"/>
  <c r="BR66" i="4"/>
  <c r="BR67" i="4"/>
  <c r="BR68" i="4"/>
  <c r="BR69" i="4"/>
  <c r="BR70" i="4"/>
  <c r="BR71" i="4"/>
  <c r="BR72" i="4"/>
  <c r="BR73" i="4"/>
  <c r="BR74" i="4"/>
  <c r="BR75" i="4"/>
  <c r="BR76" i="4"/>
  <c r="BR77" i="4"/>
  <c r="BR78" i="4"/>
  <c r="BR79" i="4"/>
  <c r="BR80" i="4"/>
  <c r="BR81" i="4"/>
  <c r="BR82" i="4"/>
  <c r="BR83" i="4"/>
  <c r="BR84" i="4"/>
  <c r="BR85" i="4"/>
  <c r="BR86" i="4"/>
  <c r="BR87" i="4"/>
  <c r="BR88" i="4"/>
  <c r="BR89" i="4"/>
  <c r="BR90" i="4"/>
  <c r="BR91" i="4"/>
  <c r="BR92" i="4"/>
  <c r="BR93" i="4"/>
  <c r="BR94" i="4"/>
  <c r="BR95" i="4"/>
  <c r="BR96" i="4"/>
  <c r="BR97" i="4"/>
  <c r="BR98" i="4"/>
  <c r="BR99" i="4"/>
  <c r="BR100" i="4"/>
  <c r="BR101" i="4"/>
  <c r="BR102" i="4"/>
  <c r="BR103" i="4"/>
  <c r="BR104" i="4"/>
  <c r="BR105" i="4"/>
  <c r="BR106" i="4"/>
  <c r="BR107" i="4"/>
  <c r="BR108" i="4"/>
  <c r="BR109" i="4"/>
  <c r="BR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70" i="4"/>
  <c r="BL71" i="4"/>
  <c r="BL72" i="4"/>
  <c r="BL73" i="4"/>
  <c r="BL74" i="4"/>
  <c r="BL75" i="4"/>
  <c r="BL76" i="4"/>
  <c r="BL77" i="4"/>
  <c r="BL78" i="4"/>
  <c r="BL79" i="4"/>
  <c r="BL80" i="4"/>
  <c r="BL81" i="4"/>
  <c r="BL82" i="4"/>
  <c r="BL83" i="4"/>
  <c r="BL84" i="4"/>
  <c r="BL85" i="4"/>
  <c r="BL86" i="4"/>
  <c r="BL87" i="4"/>
  <c r="BL88" i="4"/>
  <c r="BL89" i="4"/>
  <c r="BL90" i="4"/>
  <c r="BL91" i="4"/>
  <c r="BL92" i="4"/>
  <c r="BL93" i="4"/>
  <c r="BL94" i="4"/>
  <c r="BL95" i="4"/>
  <c r="BL96" i="4"/>
  <c r="BL97" i="4"/>
  <c r="BL98" i="4"/>
  <c r="BL99" i="4"/>
  <c r="BL100" i="4"/>
  <c r="BL101" i="4"/>
  <c r="BL102" i="4"/>
  <c r="BL103" i="4"/>
  <c r="BL104" i="4"/>
  <c r="BL105" i="4"/>
  <c r="BL106" i="4"/>
  <c r="BL107" i="4"/>
  <c r="BL108" i="4"/>
  <c r="BL109" i="4"/>
  <c r="BL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0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70" i="4"/>
  <c r="BD71" i="4"/>
  <c r="BD72" i="4"/>
  <c r="BD73" i="4"/>
  <c r="BD74" i="4"/>
  <c r="BD75" i="4"/>
  <c r="BD76" i="4"/>
  <c r="BD77" i="4"/>
  <c r="BD78" i="4"/>
  <c r="BD79" i="4"/>
  <c r="BD80" i="4"/>
  <c r="BD81" i="4"/>
  <c r="BD82" i="4"/>
  <c r="BD83" i="4"/>
  <c r="BD84" i="4"/>
  <c r="BD85" i="4"/>
  <c r="BD86" i="4"/>
  <c r="BD87" i="4"/>
  <c r="BD88" i="4"/>
  <c r="BD89" i="4"/>
  <c r="BD90" i="4"/>
  <c r="BD91" i="4"/>
  <c r="BD92" i="4"/>
  <c r="BD93" i="4"/>
  <c r="BD94" i="4"/>
  <c r="BD95" i="4"/>
  <c r="BD96" i="4"/>
  <c r="BD97" i="4"/>
  <c r="BD98" i="4"/>
  <c r="BD99" i="4"/>
  <c r="BD100" i="4"/>
  <c r="BD101" i="4"/>
  <c r="BD102" i="4"/>
  <c r="BD103" i="4"/>
  <c r="BD104" i="4"/>
  <c r="BD105" i="4"/>
  <c r="BD106" i="4"/>
  <c r="BD107" i="4"/>
  <c r="BD108" i="4"/>
  <c r="BD109" i="4"/>
  <c r="BC11" i="4"/>
  <c r="BD11" i="4" s="1"/>
  <c r="BC12" i="4"/>
  <c r="BD12" i="4" s="1"/>
  <c r="BC13" i="4"/>
  <c r="BD13" i="4" s="1"/>
  <c r="BC14" i="4"/>
  <c r="BD14" i="4" s="1"/>
  <c r="BC15" i="4"/>
  <c r="BD15" i="4" s="1"/>
  <c r="BC16" i="4"/>
  <c r="BD16" i="4" s="1"/>
  <c r="BC17" i="4"/>
  <c r="BD17" i="4" s="1"/>
  <c r="BC18" i="4"/>
  <c r="BD18" i="4" s="1"/>
  <c r="BC19" i="4"/>
  <c r="BD19" i="4" s="1"/>
  <c r="BC20" i="4"/>
  <c r="BD20" i="4" s="1"/>
  <c r="BC21" i="4"/>
  <c r="BD21" i="4" s="1"/>
  <c r="BC22" i="4"/>
  <c r="BD22" i="4" s="1"/>
  <c r="BC23" i="4"/>
  <c r="BD23" i="4" s="1"/>
  <c r="BC24" i="4"/>
  <c r="BD24" i="4" s="1"/>
  <c r="BC25" i="4"/>
  <c r="BD25" i="4" s="1"/>
  <c r="BC26" i="4"/>
  <c r="BD26" i="4" s="1"/>
  <c r="BC27" i="4"/>
  <c r="BD27" i="4" s="1"/>
  <c r="BC28" i="4"/>
  <c r="BD28" i="4" s="1"/>
  <c r="BC29" i="4"/>
  <c r="BD29" i="4" s="1"/>
  <c r="BC30" i="4"/>
  <c r="BD30" i="4" s="1"/>
  <c r="BC31" i="4"/>
  <c r="BD31" i="4" s="1"/>
  <c r="BC32" i="4"/>
  <c r="BD32" i="4" s="1"/>
  <c r="BC33" i="4"/>
  <c r="BD33" i="4" s="1"/>
  <c r="BC34" i="4"/>
  <c r="BD34" i="4" s="1"/>
  <c r="BC35" i="4"/>
  <c r="BD35" i="4" s="1"/>
  <c r="BC36" i="4"/>
  <c r="BD36" i="4" s="1"/>
  <c r="BC37" i="4"/>
  <c r="BD37" i="4" s="1"/>
  <c r="BC38" i="4"/>
  <c r="BD38" i="4" s="1"/>
  <c r="BC39" i="4"/>
  <c r="BD39" i="4" s="1"/>
  <c r="BC40" i="4"/>
  <c r="BD40" i="4" s="1"/>
  <c r="BC41" i="4"/>
  <c r="BD41" i="4" s="1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C60" i="4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BC10" i="4"/>
  <c r="BD10" i="4" s="1"/>
  <c r="AZ109" i="4"/>
  <c r="AZ108" i="4"/>
  <c r="AZ107" i="4"/>
  <c r="AZ106" i="4"/>
  <c r="AZ105" i="4"/>
  <c r="AZ104" i="4"/>
  <c r="AZ103" i="4"/>
  <c r="AZ102" i="4"/>
  <c r="AZ101" i="4"/>
  <c r="AZ100" i="4"/>
  <c r="AZ99" i="4"/>
  <c r="AZ98" i="4"/>
  <c r="AZ97" i="4"/>
  <c r="AZ96" i="4"/>
  <c r="AZ95" i="4"/>
  <c r="AZ94" i="4"/>
  <c r="AZ93" i="4"/>
  <c r="AZ92" i="4"/>
  <c r="AZ91" i="4"/>
  <c r="AZ90" i="4"/>
  <c r="AZ89" i="4"/>
  <c r="AZ88" i="4"/>
  <c r="AZ87" i="4"/>
  <c r="AZ86" i="4"/>
  <c r="AZ85" i="4"/>
  <c r="AZ84" i="4"/>
  <c r="AZ83" i="4"/>
  <c r="AZ82" i="4"/>
  <c r="AZ81" i="4"/>
  <c r="AZ80" i="4"/>
  <c r="AZ79" i="4"/>
  <c r="AZ78" i="4"/>
  <c r="AZ77" i="4"/>
  <c r="AZ76" i="4"/>
  <c r="AZ75" i="4"/>
  <c r="AZ74" i="4"/>
  <c r="AZ73" i="4"/>
  <c r="AZ72" i="4"/>
  <c r="AZ7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Z29" i="4"/>
  <c r="AZ28" i="4"/>
  <c r="AZ27" i="4"/>
  <c r="AZ26" i="4"/>
  <c r="AZ25" i="4"/>
  <c r="AZ24" i="4"/>
  <c r="AZ23" i="4"/>
  <c r="AZ22" i="4"/>
  <c r="AZ21" i="4"/>
  <c r="AZ20" i="4"/>
  <c r="AZ19" i="4"/>
  <c r="AZ18" i="4"/>
  <c r="AZ17" i="4"/>
  <c r="AZ16" i="4"/>
  <c r="AZ15" i="4"/>
  <c r="AZ14" i="4"/>
  <c r="AZ13" i="4"/>
  <c r="AZ12" i="4"/>
  <c r="AZ11" i="4"/>
  <c r="AZ10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0" i="4"/>
  <c r="AK43" i="4"/>
  <c r="AT43" i="4" s="1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FJ5" i="4"/>
  <c r="FI5" i="4" s="1"/>
  <c r="FI6" i="4" s="1"/>
  <c r="FJ6" i="4"/>
  <c r="FJ7" i="4"/>
  <c r="FJ8" i="4"/>
  <c r="FJ9" i="4"/>
  <c r="AF42" i="4"/>
  <c r="FL42" i="4" s="1"/>
  <c r="AF43" i="4"/>
  <c r="FL43" i="4" s="1"/>
  <c r="AF44" i="4"/>
  <c r="FL44" i="4" s="1"/>
  <c r="AF45" i="4"/>
  <c r="FL45" i="4" s="1"/>
  <c r="AF46" i="4"/>
  <c r="FL46" i="4" s="1"/>
  <c r="AF47" i="4"/>
  <c r="FL47" i="4" s="1"/>
  <c r="AF48" i="4"/>
  <c r="FL48" i="4" s="1"/>
  <c r="AF49" i="4"/>
  <c r="FL49" i="4" s="1"/>
  <c r="AF50" i="4"/>
  <c r="FL50" i="4" s="1"/>
  <c r="AF51" i="4"/>
  <c r="FL51" i="4" s="1"/>
  <c r="AF52" i="4"/>
  <c r="FL52" i="4" s="1"/>
  <c r="AF53" i="4"/>
  <c r="FL53" i="4" s="1"/>
  <c r="AF54" i="4"/>
  <c r="FL54" i="4" s="1"/>
  <c r="AF55" i="4"/>
  <c r="FL55" i="4" s="1"/>
  <c r="AF56" i="4"/>
  <c r="FL56" i="4" s="1"/>
  <c r="AF57" i="4"/>
  <c r="FL57" i="4" s="1"/>
  <c r="AF58" i="4"/>
  <c r="FL58" i="4" s="1"/>
  <c r="AF59" i="4"/>
  <c r="FL59" i="4" s="1"/>
  <c r="AF60" i="4"/>
  <c r="FL60" i="4" s="1"/>
  <c r="AF61" i="4"/>
  <c r="FL61" i="4" s="1"/>
  <c r="AF62" i="4"/>
  <c r="FL62" i="4" s="1"/>
  <c r="AF63" i="4"/>
  <c r="FL63" i="4" s="1"/>
  <c r="AF64" i="4"/>
  <c r="FL64" i="4" s="1"/>
  <c r="AF65" i="4"/>
  <c r="FL65" i="4" s="1"/>
  <c r="AF66" i="4"/>
  <c r="FL66" i="4" s="1"/>
  <c r="AF67" i="4"/>
  <c r="FL67" i="4" s="1"/>
  <c r="AF68" i="4"/>
  <c r="FL68" i="4" s="1"/>
  <c r="AF69" i="4"/>
  <c r="FL69" i="4" s="1"/>
  <c r="AF70" i="4"/>
  <c r="FL70" i="4" s="1"/>
  <c r="AF71" i="4"/>
  <c r="FL71" i="4" s="1"/>
  <c r="AF72" i="4"/>
  <c r="FL72" i="4" s="1"/>
  <c r="AF73" i="4"/>
  <c r="FL73" i="4" s="1"/>
  <c r="AF74" i="4"/>
  <c r="FL74" i="4" s="1"/>
  <c r="AF75" i="4"/>
  <c r="FL75" i="4" s="1"/>
  <c r="AF76" i="4"/>
  <c r="FL76" i="4" s="1"/>
  <c r="AF77" i="4"/>
  <c r="FL77" i="4" s="1"/>
  <c r="AF78" i="4"/>
  <c r="FL78" i="4" s="1"/>
  <c r="AF79" i="4"/>
  <c r="FL79" i="4" s="1"/>
  <c r="AF80" i="4"/>
  <c r="FL80" i="4" s="1"/>
  <c r="AF81" i="4"/>
  <c r="FL81" i="4" s="1"/>
  <c r="AF82" i="4"/>
  <c r="FL82" i="4" s="1"/>
  <c r="AF83" i="4"/>
  <c r="FL83" i="4" s="1"/>
  <c r="AF84" i="4"/>
  <c r="FL84" i="4" s="1"/>
  <c r="AF85" i="4"/>
  <c r="FL85" i="4" s="1"/>
  <c r="AF86" i="4"/>
  <c r="FL86" i="4" s="1"/>
  <c r="AF87" i="4"/>
  <c r="FL87" i="4" s="1"/>
  <c r="AF88" i="4"/>
  <c r="FL88" i="4" s="1"/>
  <c r="AF89" i="4"/>
  <c r="FL89" i="4" s="1"/>
  <c r="AF90" i="4"/>
  <c r="FL90" i="4" s="1"/>
  <c r="AF91" i="4"/>
  <c r="FL91" i="4" s="1"/>
  <c r="AF92" i="4"/>
  <c r="FL92" i="4" s="1"/>
  <c r="AF93" i="4"/>
  <c r="FL93" i="4" s="1"/>
  <c r="AF94" i="4"/>
  <c r="FL94" i="4" s="1"/>
  <c r="AF95" i="4"/>
  <c r="FL95" i="4" s="1"/>
  <c r="AF96" i="4"/>
  <c r="FL96" i="4" s="1"/>
  <c r="AF97" i="4"/>
  <c r="FL97" i="4" s="1"/>
  <c r="AF98" i="4"/>
  <c r="FL98" i="4" s="1"/>
  <c r="AF99" i="4"/>
  <c r="FL99" i="4" s="1"/>
  <c r="AF100" i="4"/>
  <c r="FL100" i="4" s="1"/>
  <c r="AF101" i="4"/>
  <c r="FL101" i="4" s="1"/>
  <c r="AF102" i="4"/>
  <c r="FL102" i="4" s="1"/>
  <c r="AF103" i="4"/>
  <c r="FL103" i="4" s="1"/>
  <c r="AF104" i="4"/>
  <c r="FL104" i="4" s="1"/>
  <c r="AF105" i="4"/>
  <c r="FL105" i="4" s="1"/>
  <c r="AF106" i="4"/>
  <c r="FL106" i="4" s="1"/>
  <c r="AF107" i="4"/>
  <c r="FL107" i="4" s="1"/>
  <c r="AF108" i="4"/>
  <c r="FL108" i="4" s="1"/>
  <c r="AF109" i="4"/>
  <c r="FL109" i="4" s="1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FI7" i="4" l="1"/>
  <c r="FI8" i="4" s="1"/>
  <c r="FI9" i="4" s="1"/>
  <c r="BV11" i="4"/>
  <c r="BV12" i="4"/>
  <c r="BV13" i="4"/>
  <c r="BV14" i="4"/>
  <c r="BV15" i="4"/>
  <c r="BV16" i="4"/>
  <c r="BV17" i="4"/>
  <c r="BV18" i="4"/>
  <c r="BV19" i="4"/>
  <c r="BV20" i="4"/>
  <c r="BV21" i="4"/>
  <c r="BV22" i="4"/>
  <c r="BV23" i="4"/>
  <c r="BV24" i="4"/>
  <c r="BV25" i="4"/>
  <c r="BV26" i="4"/>
  <c r="BV27" i="4"/>
  <c r="BV28" i="4"/>
  <c r="BV29" i="4"/>
  <c r="BV30" i="4"/>
  <c r="BV31" i="4"/>
  <c r="BV32" i="4"/>
  <c r="BV33" i="4"/>
  <c r="BV34" i="4"/>
  <c r="BV35" i="4"/>
  <c r="BV36" i="4"/>
  <c r="BV37" i="4"/>
  <c r="BV38" i="4"/>
  <c r="BV39" i="4"/>
  <c r="FZ39" i="4" s="1"/>
  <c r="BV40" i="4"/>
  <c r="BV41" i="4"/>
  <c r="BV42" i="4"/>
  <c r="FZ42" i="4" s="1"/>
  <c r="BV43" i="4"/>
  <c r="FZ43" i="4" s="1"/>
  <c r="BV44" i="4"/>
  <c r="FZ44" i="4" s="1"/>
  <c r="BV45" i="4"/>
  <c r="FZ45" i="4" s="1"/>
  <c r="BV46" i="4"/>
  <c r="FZ46" i="4" s="1"/>
  <c r="BV47" i="4"/>
  <c r="FZ47" i="4" s="1"/>
  <c r="BV48" i="4"/>
  <c r="FZ48" i="4" s="1"/>
  <c r="BV49" i="4"/>
  <c r="FZ49" i="4" s="1"/>
  <c r="BV50" i="4"/>
  <c r="FZ50" i="4" s="1"/>
  <c r="BV51" i="4"/>
  <c r="FZ51" i="4" s="1"/>
  <c r="BV52" i="4"/>
  <c r="FZ52" i="4" s="1"/>
  <c r="BV53" i="4"/>
  <c r="FZ53" i="4" s="1"/>
  <c r="BV54" i="4"/>
  <c r="FZ54" i="4" s="1"/>
  <c r="BV55" i="4"/>
  <c r="FZ55" i="4" s="1"/>
  <c r="BV56" i="4"/>
  <c r="FZ56" i="4" s="1"/>
  <c r="BV57" i="4"/>
  <c r="FZ57" i="4" s="1"/>
  <c r="BV58" i="4"/>
  <c r="FZ58" i="4" s="1"/>
  <c r="BV59" i="4"/>
  <c r="FZ59" i="4" s="1"/>
  <c r="BV60" i="4"/>
  <c r="FZ60" i="4" s="1"/>
  <c r="BV61" i="4"/>
  <c r="FZ61" i="4" s="1"/>
  <c r="BV62" i="4"/>
  <c r="FZ62" i="4" s="1"/>
  <c r="BV63" i="4"/>
  <c r="FZ63" i="4" s="1"/>
  <c r="BV64" i="4"/>
  <c r="FZ64" i="4" s="1"/>
  <c r="BV65" i="4"/>
  <c r="FZ65" i="4" s="1"/>
  <c r="BV66" i="4"/>
  <c r="FZ66" i="4" s="1"/>
  <c r="BV67" i="4"/>
  <c r="FZ67" i="4" s="1"/>
  <c r="BV68" i="4"/>
  <c r="FZ68" i="4" s="1"/>
  <c r="BV69" i="4"/>
  <c r="FZ69" i="4" s="1"/>
  <c r="BV70" i="4"/>
  <c r="FZ70" i="4" s="1"/>
  <c r="BV71" i="4"/>
  <c r="FZ71" i="4" s="1"/>
  <c r="BV72" i="4"/>
  <c r="FZ72" i="4" s="1"/>
  <c r="BV73" i="4"/>
  <c r="FZ73" i="4" s="1"/>
  <c r="BV74" i="4"/>
  <c r="FZ74" i="4" s="1"/>
  <c r="BV75" i="4"/>
  <c r="FZ75" i="4" s="1"/>
  <c r="BV76" i="4"/>
  <c r="FZ76" i="4" s="1"/>
  <c r="BV77" i="4"/>
  <c r="FZ77" i="4" s="1"/>
  <c r="BV78" i="4"/>
  <c r="FZ78" i="4" s="1"/>
  <c r="BV79" i="4"/>
  <c r="FZ79" i="4" s="1"/>
  <c r="BV80" i="4"/>
  <c r="FZ80" i="4" s="1"/>
  <c r="BV81" i="4"/>
  <c r="FZ81" i="4" s="1"/>
  <c r="BV82" i="4"/>
  <c r="FZ82" i="4" s="1"/>
  <c r="BV83" i="4"/>
  <c r="FZ83" i="4" s="1"/>
  <c r="BV84" i="4"/>
  <c r="FZ84" i="4" s="1"/>
  <c r="BV85" i="4"/>
  <c r="FZ85" i="4" s="1"/>
  <c r="BV86" i="4"/>
  <c r="FZ86" i="4" s="1"/>
  <c r="BV87" i="4"/>
  <c r="FZ87" i="4" s="1"/>
  <c r="BV88" i="4"/>
  <c r="FZ88" i="4" s="1"/>
  <c r="BV89" i="4"/>
  <c r="FZ89" i="4" s="1"/>
  <c r="BV90" i="4"/>
  <c r="FZ90" i="4" s="1"/>
  <c r="BV91" i="4"/>
  <c r="FZ91" i="4" s="1"/>
  <c r="BV92" i="4"/>
  <c r="FZ92" i="4" s="1"/>
  <c r="BV93" i="4"/>
  <c r="FZ93" i="4" s="1"/>
  <c r="BV94" i="4"/>
  <c r="FZ94" i="4" s="1"/>
  <c r="BV95" i="4"/>
  <c r="FZ95" i="4" s="1"/>
  <c r="BV96" i="4"/>
  <c r="FZ96" i="4" s="1"/>
  <c r="BV97" i="4"/>
  <c r="FZ97" i="4" s="1"/>
  <c r="BV98" i="4"/>
  <c r="FZ98" i="4" s="1"/>
  <c r="BV99" i="4"/>
  <c r="FZ99" i="4" s="1"/>
  <c r="BV100" i="4"/>
  <c r="FZ100" i="4" s="1"/>
  <c r="BV101" i="4"/>
  <c r="FZ101" i="4" s="1"/>
  <c r="BV102" i="4"/>
  <c r="FZ102" i="4" s="1"/>
  <c r="BV103" i="4"/>
  <c r="FZ103" i="4" s="1"/>
  <c r="BV104" i="4"/>
  <c r="FZ104" i="4" s="1"/>
  <c r="BV105" i="4"/>
  <c r="FZ105" i="4" s="1"/>
  <c r="BV106" i="4"/>
  <c r="FZ106" i="4" s="1"/>
  <c r="BV107" i="4"/>
  <c r="FZ107" i="4" s="1"/>
  <c r="BV108" i="4"/>
  <c r="FZ108" i="4" s="1"/>
  <c r="BV109" i="4"/>
  <c r="FZ109" i="4" s="1"/>
  <c r="BV10" i="4"/>
  <c r="BS55" i="4"/>
  <c r="FY55" i="4" s="1"/>
  <c r="BS56" i="4"/>
  <c r="FY56" i="4" s="1"/>
  <c r="BS57" i="4"/>
  <c r="FY57" i="4" s="1"/>
  <c r="BS58" i="4"/>
  <c r="FY58" i="4" s="1"/>
  <c r="BS59" i="4"/>
  <c r="FY59" i="4" s="1"/>
  <c r="BS60" i="4"/>
  <c r="FY60" i="4" s="1"/>
  <c r="BS61" i="4"/>
  <c r="FY61" i="4" s="1"/>
  <c r="BS62" i="4"/>
  <c r="FY62" i="4" s="1"/>
  <c r="BS63" i="4"/>
  <c r="FY63" i="4" s="1"/>
  <c r="BS64" i="4"/>
  <c r="FY64" i="4" s="1"/>
  <c r="BS65" i="4"/>
  <c r="FY65" i="4" s="1"/>
  <c r="BS66" i="4"/>
  <c r="FY66" i="4" s="1"/>
  <c r="BS67" i="4"/>
  <c r="FY67" i="4" s="1"/>
  <c r="BS68" i="4"/>
  <c r="FY68" i="4" s="1"/>
  <c r="BS69" i="4"/>
  <c r="FY69" i="4" s="1"/>
  <c r="BS70" i="4"/>
  <c r="FY70" i="4" s="1"/>
  <c r="BS71" i="4"/>
  <c r="FY71" i="4" s="1"/>
  <c r="BS72" i="4"/>
  <c r="FY72" i="4" s="1"/>
  <c r="BS73" i="4"/>
  <c r="FY73" i="4" s="1"/>
  <c r="BS74" i="4"/>
  <c r="FY74" i="4" s="1"/>
  <c r="BS75" i="4"/>
  <c r="FY75" i="4" s="1"/>
  <c r="BS76" i="4"/>
  <c r="FY76" i="4" s="1"/>
  <c r="BS77" i="4"/>
  <c r="FY77" i="4" s="1"/>
  <c r="BS78" i="4"/>
  <c r="FY78" i="4" s="1"/>
  <c r="BS79" i="4"/>
  <c r="FY79" i="4" s="1"/>
  <c r="BS80" i="4"/>
  <c r="FY80" i="4" s="1"/>
  <c r="BS81" i="4"/>
  <c r="FY81" i="4" s="1"/>
  <c r="BS82" i="4"/>
  <c r="FY82" i="4" s="1"/>
  <c r="BS83" i="4"/>
  <c r="FY83" i="4" s="1"/>
  <c r="BS84" i="4"/>
  <c r="FY84" i="4" s="1"/>
  <c r="BS85" i="4"/>
  <c r="FY85" i="4" s="1"/>
  <c r="BS86" i="4"/>
  <c r="FY86" i="4" s="1"/>
  <c r="BS87" i="4"/>
  <c r="FY87" i="4" s="1"/>
  <c r="BS88" i="4"/>
  <c r="FY88" i="4" s="1"/>
  <c r="BS89" i="4"/>
  <c r="FY89" i="4" s="1"/>
  <c r="BS90" i="4"/>
  <c r="FY90" i="4" s="1"/>
  <c r="BS91" i="4"/>
  <c r="FY91" i="4" s="1"/>
  <c r="BS92" i="4"/>
  <c r="FY92" i="4" s="1"/>
  <c r="BS93" i="4"/>
  <c r="FY93" i="4" s="1"/>
  <c r="BS94" i="4"/>
  <c r="FY94" i="4" s="1"/>
  <c r="BS95" i="4"/>
  <c r="FY95" i="4" s="1"/>
  <c r="BS96" i="4"/>
  <c r="FY96" i="4" s="1"/>
  <c r="BS97" i="4"/>
  <c r="FY97" i="4" s="1"/>
  <c r="BS98" i="4"/>
  <c r="FY98" i="4" s="1"/>
  <c r="BS99" i="4"/>
  <c r="FY99" i="4" s="1"/>
  <c r="BS100" i="4"/>
  <c r="FY100" i="4" s="1"/>
  <c r="BS101" i="4"/>
  <c r="FY101" i="4" s="1"/>
  <c r="BS102" i="4"/>
  <c r="FY102" i="4" s="1"/>
  <c r="BS103" i="4"/>
  <c r="FY103" i="4" s="1"/>
  <c r="BS104" i="4"/>
  <c r="FY104" i="4" s="1"/>
  <c r="BS105" i="4"/>
  <c r="FY105" i="4" s="1"/>
  <c r="BS106" i="4"/>
  <c r="FY106" i="4" s="1"/>
  <c r="BS107" i="4"/>
  <c r="FY107" i="4" s="1"/>
  <c r="BS108" i="4"/>
  <c r="FY108" i="4" s="1"/>
  <c r="BS109" i="4"/>
  <c r="FY109" i="4" s="1"/>
  <c r="BS11" i="4"/>
  <c r="BS12" i="4"/>
  <c r="BS13" i="4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BS39" i="4"/>
  <c r="BS40" i="4"/>
  <c r="BS41" i="4"/>
  <c r="BS42" i="4"/>
  <c r="FY42" i="4" s="1"/>
  <c r="BS43" i="4"/>
  <c r="FY43" i="4" s="1"/>
  <c r="BS44" i="4"/>
  <c r="FY44" i="4" s="1"/>
  <c r="BS45" i="4"/>
  <c r="FY45" i="4" s="1"/>
  <c r="BT45" i="4" s="1"/>
  <c r="DK45" i="4" s="1"/>
  <c r="BS46" i="4"/>
  <c r="FY46" i="4" s="1"/>
  <c r="BS47" i="4"/>
  <c r="FY47" i="4" s="1"/>
  <c r="BS48" i="4"/>
  <c r="FY48" i="4" s="1"/>
  <c r="BS49" i="4"/>
  <c r="FY49" i="4" s="1"/>
  <c r="BS50" i="4"/>
  <c r="FY50" i="4" s="1"/>
  <c r="BS51" i="4"/>
  <c r="FY51" i="4" s="1"/>
  <c r="BS52" i="4"/>
  <c r="FY52" i="4" s="1"/>
  <c r="BS53" i="4"/>
  <c r="FY53" i="4" s="1"/>
  <c r="BS54" i="4"/>
  <c r="FY54" i="4" s="1"/>
  <c r="BS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P27" i="4"/>
  <c r="BP28" i="4"/>
  <c r="BP29" i="4"/>
  <c r="BP30" i="4"/>
  <c r="BP31" i="4"/>
  <c r="BP32" i="4"/>
  <c r="BP33" i="4"/>
  <c r="BP34" i="4"/>
  <c r="BP35" i="4"/>
  <c r="BP36" i="4"/>
  <c r="BP37" i="4"/>
  <c r="BP38" i="4"/>
  <c r="BP39" i="4"/>
  <c r="FX39" i="4" s="1"/>
  <c r="BP40" i="4"/>
  <c r="BP41" i="4"/>
  <c r="BP42" i="4"/>
  <c r="FX42" i="4" s="1"/>
  <c r="BP43" i="4"/>
  <c r="FX43" i="4" s="1"/>
  <c r="BP44" i="4"/>
  <c r="FX44" i="4" s="1"/>
  <c r="BP45" i="4"/>
  <c r="FX45" i="4" s="1"/>
  <c r="BP46" i="4"/>
  <c r="FX46" i="4" s="1"/>
  <c r="BP47" i="4"/>
  <c r="FX47" i="4" s="1"/>
  <c r="BP48" i="4"/>
  <c r="FX48" i="4" s="1"/>
  <c r="BP49" i="4"/>
  <c r="FX49" i="4" s="1"/>
  <c r="BP50" i="4"/>
  <c r="FX50" i="4" s="1"/>
  <c r="BP51" i="4"/>
  <c r="FX51" i="4" s="1"/>
  <c r="BP52" i="4"/>
  <c r="FX52" i="4" s="1"/>
  <c r="BP53" i="4"/>
  <c r="FX53" i="4" s="1"/>
  <c r="BP54" i="4"/>
  <c r="FX54" i="4" s="1"/>
  <c r="BP55" i="4"/>
  <c r="FX55" i="4" s="1"/>
  <c r="BP56" i="4"/>
  <c r="FX56" i="4" s="1"/>
  <c r="BP57" i="4"/>
  <c r="FX57" i="4" s="1"/>
  <c r="BP58" i="4"/>
  <c r="FX58" i="4" s="1"/>
  <c r="BP59" i="4"/>
  <c r="FX59" i="4" s="1"/>
  <c r="BP60" i="4"/>
  <c r="FX60" i="4" s="1"/>
  <c r="BP61" i="4"/>
  <c r="FX61" i="4" s="1"/>
  <c r="BP62" i="4"/>
  <c r="FX62" i="4" s="1"/>
  <c r="BP63" i="4"/>
  <c r="FX63" i="4" s="1"/>
  <c r="BP64" i="4"/>
  <c r="FX64" i="4" s="1"/>
  <c r="BP65" i="4"/>
  <c r="FX65" i="4" s="1"/>
  <c r="BP66" i="4"/>
  <c r="FX66" i="4" s="1"/>
  <c r="BP67" i="4"/>
  <c r="FX67" i="4" s="1"/>
  <c r="BP68" i="4"/>
  <c r="FX68" i="4" s="1"/>
  <c r="BP69" i="4"/>
  <c r="FX69" i="4" s="1"/>
  <c r="BP70" i="4"/>
  <c r="FX70" i="4" s="1"/>
  <c r="BP71" i="4"/>
  <c r="FX71" i="4" s="1"/>
  <c r="BP72" i="4"/>
  <c r="FX72" i="4" s="1"/>
  <c r="BP73" i="4"/>
  <c r="FX73" i="4" s="1"/>
  <c r="BP74" i="4"/>
  <c r="FX74" i="4" s="1"/>
  <c r="BP75" i="4"/>
  <c r="FX75" i="4" s="1"/>
  <c r="BP76" i="4"/>
  <c r="FX76" i="4" s="1"/>
  <c r="BP77" i="4"/>
  <c r="FX77" i="4" s="1"/>
  <c r="BP78" i="4"/>
  <c r="FX78" i="4" s="1"/>
  <c r="BP79" i="4"/>
  <c r="FX79" i="4" s="1"/>
  <c r="BP80" i="4"/>
  <c r="FX80" i="4" s="1"/>
  <c r="BP81" i="4"/>
  <c r="FX81" i="4" s="1"/>
  <c r="BP82" i="4"/>
  <c r="FX82" i="4" s="1"/>
  <c r="BP83" i="4"/>
  <c r="FX83" i="4" s="1"/>
  <c r="BP84" i="4"/>
  <c r="FX84" i="4" s="1"/>
  <c r="BP85" i="4"/>
  <c r="FX85" i="4" s="1"/>
  <c r="BP86" i="4"/>
  <c r="FX86" i="4" s="1"/>
  <c r="BP87" i="4"/>
  <c r="FX87" i="4" s="1"/>
  <c r="BP88" i="4"/>
  <c r="FX88" i="4" s="1"/>
  <c r="BP89" i="4"/>
  <c r="FX89" i="4" s="1"/>
  <c r="BP90" i="4"/>
  <c r="FX90" i="4" s="1"/>
  <c r="BP91" i="4"/>
  <c r="FX91" i="4" s="1"/>
  <c r="BP92" i="4"/>
  <c r="FX92" i="4" s="1"/>
  <c r="BP93" i="4"/>
  <c r="FX93" i="4" s="1"/>
  <c r="BP94" i="4"/>
  <c r="FX94" i="4" s="1"/>
  <c r="BP95" i="4"/>
  <c r="FX95" i="4" s="1"/>
  <c r="BP96" i="4"/>
  <c r="FX96" i="4" s="1"/>
  <c r="BP97" i="4"/>
  <c r="FX97" i="4" s="1"/>
  <c r="BP98" i="4"/>
  <c r="FX98" i="4" s="1"/>
  <c r="BP99" i="4"/>
  <c r="FX99" i="4" s="1"/>
  <c r="BP100" i="4"/>
  <c r="FX100" i="4" s="1"/>
  <c r="BP101" i="4"/>
  <c r="FX101" i="4" s="1"/>
  <c r="BP102" i="4"/>
  <c r="FX102" i="4" s="1"/>
  <c r="BP103" i="4"/>
  <c r="FX103" i="4" s="1"/>
  <c r="BP104" i="4"/>
  <c r="FX104" i="4" s="1"/>
  <c r="BP105" i="4"/>
  <c r="FX105" i="4" s="1"/>
  <c r="BP106" i="4"/>
  <c r="FX106" i="4" s="1"/>
  <c r="BP107" i="4"/>
  <c r="FX107" i="4" s="1"/>
  <c r="BP108" i="4"/>
  <c r="FX108" i="4" s="1"/>
  <c r="BP109" i="4"/>
  <c r="FX109" i="4" s="1"/>
  <c r="BP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M40" i="4"/>
  <c r="BM41" i="4"/>
  <c r="BM42" i="4"/>
  <c r="FW42" i="4" s="1"/>
  <c r="BM43" i="4"/>
  <c r="FW43" i="4" s="1"/>
  <c r="BM44" i="4"/>
  <c r="FW44" i="4" s="1"/>
  <c r="BM45" i="4"/>
  <c r="FW45" i="4" s="1"/>
  <c r="BM46" i="4"/>
  <c r="FW46" i="4" s="1"/>
  <c r="BM47" i="4"/>
  <c r="FW47" i="4" s="1"/>
  <c r="BM48" i="4"/>
  <c r="FW48" i="4" s="1"/>
  <c r="BM49" i="4"/>
  <c r="FW49" i="4" s="1"/>
  <c r="BM50" i="4"/>
  <c r="FW50" i="4" s="1"/>
  <c r="BM51" i="4"/>
  <c r="FW51" i="4" s="1"/>
  <c r="BM52" i="4"/>
  <c r="FW52" i="4" s="1"/>
  <c r="BM53" i="4"/>
  <c r="FW53" i="4" s="1"/>
  <c r="BM54" i="4"/>
  <c r="FW54" i="4" s="1"/>
  <c r="BM55" i="4"/>
  <c r="FW55" i="4" s="1"/>
  <c r="BM56" i="4"/>
  <c r="FW56" i="4" s="1"/>
  <c r="BM57" i="4"/>
  <c r="FW57" i="4" s="1"/>
  <c r="BM58" i="4"/>
  <c r="FW58" i="4" s="1"/>
  <c r="BM59" i="4"/>
  <c r="FW59" i="4" s="1"/>
  <c r="BM60" i="4"/>
  <c r="FW60" i="4" s="1"/>
  <c r="BM61" i="4"/>
  <c r="FW61" i="4" s="1"/>
  <c r="BM62" i="4"/>
  <c r="FW62" i="4" s="1"/>
  <c r="BM63" i="4"/>
  <c r="FW63" i="4" s="1"/>
  <c r="BM64" i="4"/>
  <c r="FW64" i="4" s="1"/>
  <c r="BM65" i="4"/>
  <c r="FW65" i="4" s="1"/>
  <c r="BM66" i="4"/>
  <c r="FW66" i="4" s="1"/>
  <c r="BM67" i="4"/>
  <c r="FW67" i="4" s="1"/>
  <c r="BM68" i="4"/>
  <c r="FW68" i="4" s="1"/>
  <c r="BM69" i="4"/>
  <c r="FW69" i="4" s="1"/>
  <c r="BM70" i="4"/>
  <c r="FW70" i="4" s="1"/>
  <c r="BM71" i="4"/>
  <c r="FW71" i="4" s="1"/>
  <c r="BM72" i="4"/>
  <c r="FW72" i="4" s="1"/>
  <c r="BM73" i="4"/>
  <c r="FW73" i="4" s="1"/>
  <c r="BM74" i="4"/>
  <c r="FW74" i="4" s="1"/>
  <c r="BM75" i="4"/>
  <c r="FW75" i="4" s="1"/>
  <c r="BM76" i="4"/>
  <c r="FW76" i="4" s="1"/>
  <c r="BM77" i="4"/>
  <c r="FW77" i="4" s="1"/>
  <c r="BM78" i="4"/>
  <c r="FW78" i="4" s="1"/>
  <c r="BM79" i="4"/>
  <c r="FW79" i="4" s="1"/>
  <c r="BM80" i="4"/>
  <c r="FW80" i="4" s="1"/>
  <c r="BM81" i="4"/>
  <c r="FW81" i="4" s="1"/>
  <c r="BM82" i="4"/>
  <c r="FW82" i="4" s="1"/>
  <c r="BM83" i="4"/>
  <c r="FW83" i="4" s="1"/>
  <c r="BM84" i="4"/>
  <c r="FW84" i="4" s="1"/>
  <c r="BM85" i="4"/>
  <c r="FW85" i="4" s="1"/>
  <c r="BM86" i="4"/>
  <c r="FW86" i="4" s="1"/>
  <c r="BM87" i="4"/>
  <c r="FW87" i="4" s="1"/>
  <c r="BM88" i="4"/>
  <c r="FW88" i="4" s="1"/>
  <c r="BM89" i="4"/>
  <c r="FW89" i="4" s="1"/>
  <c r="BM90" i="4"/>
  <c r="FW90" i="4" s="1"/>
  <c r="BM91" i="4"/>
  <c r="FW91" i="4" s="1"/>
  <c r="BM92" i="4"/>
  <c r="FW92" i="4" s="1"/>
  <c r="BM93" i="4"/>
  <c r="FW93" i="4" s="1"/>
  <c r="BM94" i="4"/>
  <c r="FW94" i="4" s="1"/>
  <c r="BM95" i="4"/>
  <c r="FW95" i="4" s="1"/>
  <c r="BM96" i="4"/>
  <c r="FW96" i="4" s="1"/>
  <c r="BM97" i="4"/>
  <c r="FW97" i="4" s="1"/>
  <c r="BM98" i="4"/>
  <c r="FW98" i="4" s="1"/>
  <c r="BM99" i="4"/>
  <c r="FW99" i="4" s="1"/>
  <c r="BM100" i="4"/>
  <c r="FW100" i="4" s="1"/>
  <c r="BM101" i="4"/>
  <c r="FW101" i="4" s="1"/>
  <c r="BM102" i="4"/>
  <c r="FW102" i="4" s="1"/>
  <c r="BM103" i="4"/>
  <c r="FW103" i="4" s="1"/>
  <c r="BM104" i="4"/>
  <c r="FW104" i="4" s="1"/>
  <c r="BM105" i="4"/>
  <c r="FW105" i="4" s="1"/>
  <c r="BM106" i="4"/>
  <c r="FW106" i="4" s="1"/>
  <c r="BM107" i="4"/>
  <c r="FW107" i="4" s="1"/>
  <c r="BM108" i="4"/>
  <c r="FW108" i="4" s="1"/>
  <c r="BM109" i="4"/>
  <c r="FW109" i="4" s="1"/>
  <c r="BM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FV39" i="4" s="1"/>
  <c r="BJ40" i="4"/>
  <c r="BJ41" i="4"/>
  <c r="BJ42" i="4"/>
  <c r="FV42" i="4" s="1"/>
  <c r="BJ43" i="4"/>
  <c r="FV43" i="4" s="1"/>
  <c r="BJ44" i="4"/>
  <c r="FV44" i="4" s="1"/>
  <c r="BJ45" i="4"/>
  <c r="FV45" i="4" s="1"/>
  <c r="BJ46" i="4"/>
  <c r="FV46" i="4" s="1"/>
  <c r="BJ47" i="4"/>
  <c r="FV47" i="4" s="1"/>
  <c r="BJ48" i="4"/>
  <c r="FV48" i="4" s="1"/>
  <c r="BJ49" i="4"/>
  <c r="FV49" i="4" s="1"/>
  <c r="BJ50" i="4"/>
  <c r="FV50" i="4" s="1"/>
  <c r="BJ51" i="4"/>
  <c r="FV51" i="4" s="1"/>
  <c r="BJ52" i="4"/>
  <c r="FV52" i="4" s="1"/>
  <c r="BJ53" i="4"/>
  <c r="FV53" i="4" s="1"/>
  <c r="BJ54" i="4"/>
  <c r="FV54" i="4" s="1"/>
  <c r="BJ55" i="4"/>
  <c r="FV55" i="4" s="1"/>
  <c r="BJ56" i="4"/>
  <c r="FV56" i="4" s="1"/>
  <c r="BJ57" i="4"/>
  <c r="FV57" i="4" s="1"/>
  <c r="BJ58" i="4"/>
  <c r="FV58" i="4" s="1"/>
  <c r="BJ59" i="4"/>
  <c r="FV59" i="4" s="1"/>
  <c r="BJ60" i="4"/>
  <c r="FV60" i="4" s="1"/>
  <c r="BJ61" i="4"/>
  <c r="FV61" i="4" s="1"/>
  <c r="BJ62" i="4"/>
  <c r="FV62" i="4" s="1"/>
  <c r="BJ63" i="4"/>
  <c r="FV63" i="4" s="1"/>
  <c r="BJ64" i="4"/>
  <c r="FV64" i="4" s="1"/>
  <c r="BJ65" i="4"/>
  <c r="FV65" i="4" s="1"/>
  <c r="BJ66" i="4"/>
  <c r="FV66" i="4" s="1"/>
  <c r="BJ67" i="4"/>
  <c r="FV67" i="4" s="1"/>
  <c r="BJ68" i="4"/>
  <c r="FV68" i="4" s="1"/>
  <c r="BJ69" i="4"/>
  <c r="FV69" i="4" s="1"/>
  <c r="BJ70" i="4"/>
  <c r="FV70" i="4" s="1"/>
  <c r="BJ71" i="4"/>
  <c r="FV71" i="4" s="1"/>
  <c r="BJ72" i="4"/>
  <c r="FV72" i="4" s="1"/>
  <c r="BJ73" i="4"/>
  <c r="FV73" i="4" s="1"/>
  <c r="BJ74" i="4"/>
  <c r="FV74" i="4" s="1"/>
  <c r="BJ75" i="4"/>
  <c r="FV75" i="4" s="1"/>
  <c r="BJ76" i="4"/>
  <c r="FV76" i="4" s="1"/>
  <c r="BJ77" i="4"/>
  <c r="FV77" i="4" s="1"/>
  <c r="BJ78" i="4"/>
  <c r="FV78" i="4" s="1"/>
  <c r="BJ79" i="4"/>
  <c r="FV79" i="4" s="1"/>
  <c r="BJ80" i="4"/>
  <c r="FV80" i="4" s="1"/>
  <c r="BJ81" i="4"/>
  <c r="FV81" i="4" s="1"/>
  <c r="BJ82" i="4"/>
  <c r="FV82" i="4" s="1"/>
  <c r="BJ83" i="4"/>
  <c r="FV83" i="4" s="1"/>
  <c r="BJ84" i="4"/>
  <c r="FV84" i="4" s="1"/>
  <c r="BJ85" i="4"/>
  <c r="FV85" i="4" s="1"/>
  <c r="BJ86" i="4"/>
  <c r="FV86" i="4" s="1"/>
  <c r="BJ87" i="4"/>
  <c r="FV87" i="4" s="1"/>
  <c r="BJ88" i="4"/>
  <c r="FV88" i="4" s="1"/>
  <c r="BJ89" i="4"/>
  <c r="FV89" i="4" s="1"/>
  <c r="BJ90" i="4"/>
  <c r="FV90" i="4" s="1"/>
  <c r="BJ91" i="4"/>
  <c r="FV91" i="4" s="1"/>
  <c r="BJ92" i="4"/>
  <c r="FV92" i="4" s="1"/>
  <c r="BJ93" i="4"/>
  <c r="FV93" i="4" s="1"/>
  <c r="BJ94" i="4"/>
  <c r="FV94" i="4" s="1"/>
  <c r="BJ95" i="4"/>
  <c r="FV95" i="4" s="1"/>
  <c r="BJ96" i="4"/>
  <c r="FV96" i="4" s="1"/>
  <c r="BJ97" i="4"/>
  <c r="FV97" i="4" s="1"/>
  <c r="BJ98" i="4"/>
  <c r="FV98" i="4" s="1"/>
  <c r="BJ99" i="4"/>
  <c r="FV99" i="4" s="1"/>
  <c r="BJ100" i="4"/>
  <c r="FV100" i="4" s="1"/>
  <c r="BJ101" i="4"/>
  <c r="FV101" i="4" s="1"/>
  <c r="BJ102" i="4"/>
  <c r="FV102" i="4" s="1"/>
  <c r="BJ103" i="4"/>
  <c r="FV103" i="4" s="1"/>
  <c r="BJ104" i="4"/>
  <c r="FV104" i="4" s="1"/>
  <c r="BJ105" i="4"/>
  <c r="FV105" i="4" s="1"/>
  <c r="BJ106" i="4"/>
  <c r="FV106" i="4" s="1"/>
  <c r="BJ107" i="4"/>
  <c r="FV107" i="4" s="1"/>
  <c r="BJ108" i="4"/>
  <c r="FV108" i="4" s="1"/>
  <c r="BJ109" i="4"/>
  <c r="FV109" i="4" s="1"/>
  <c r="BJ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FU42" i="4" s="1"/>
  <c r="BG43" i="4"/>
  <c r="FU43" i="4" s="1"/>
  <c r="BG44" i="4"/>
  <c r="FU44" i="4" s="1"/>
  <c r="BG45" i="4"/>
  <c r="FU45" i="4" s="1"/>
  <c r="BG46" i="4"/>
  <c r="FU46" i="4" s="1"/>
  <c r="BG47" i="4"/>
  <c r="FU47" i="4" s="1"/>
  <c r="BG48" i="4"/>
  <c r="FU48" i="4" s="1"/>
  <c r="BG49" i="4"/>
  <c r="FU49" i="4" s="1"/>
  <c r="BG50" i="4"/>
  <c r="FU50" i="4" s="1"/>
  <c r="BG51" i="4"/>
  <c r="FU51" i="4" s="1"/>
  <c r="BG52" i="4"/>
  <c r="FU52" i="4" s="1"/>
  <c r="BG53" i="4"/>
  <c r="FU53" i="4" s="1"/>
  <c r="BG54" i="4"/>
  <c r="FU54" i="4" s="1"/>
  <c r="BG55" i="4"/>
  <c r="FU55" i="4" s="1"/>
  <c r="BG56" i="4"/>
  <c r="FU56" i="4" s="1"/>
  <c r="BG57" i="4"/>
  <c r="FU57" i="4" s="1"/>
  <c r="BG58" i="4"/>
  <c r="FU58" i="4" s="1"/>
  <c r="BG59" i="4"/>
  <c r="FU59" i="4" s="1"/>
  <c r="BG60" i="4"/>
  <c r="FU60" i="4" s="1"/>
  <c r="BG61" i="4"/>
  <c r="FU61" i="4" s="1"/>
  <c r="BG62" i="4"/>
  <c r="FU62" i="4" s="1"/>
  <c r="BG63" i="4"/>
  <c r="FU63" i="4" s="1"/>
  <c r="BG64" i="4"/>
  <c r="FU64" i="4" s="1"/>
  <c r="BG65" i="4"/>
  <c r="FU65" i="4" s="1"/>
  <c r="BG66" i="4"/>
  <c r="FU66" i="4" s="1"/>
  <c r="BG67" i="4"/>
  <c r="FU67" i="4" s="1"/>
  <c r="BG68" i="4"/>
  <c r="FU68" i="4" s="1"/>
  <c r="BG69" i="4"/>
  <c r="FU69" i="4" s="1"/>
  <c r="BG70" i="4"/>
  <c r="FU70" i="4" s="1"/>
  <c r="BG71" i="4"/>
  <c r="FU71" i="4" s="1"/>
  <c r="BG72" i="4"/>
  <c r="FU72" i="4" s="1"/>
  <c r="BG73" i="4"/>
  <c r="FU73" i="4" s="1"/>
  <c r="BG74" i="4"/>
  <c r="FU74" i="4" s="1"/>
  <c r="BG75" i="4"/>
  <c r="FU75" i="4" s="1"/>
  <c r="BG76" i="4"/>
  <c r="FU76" i="4" s="1"/>
  <c r="BG77" i="4"/>
  <c r="FU77" i="4" s="1"/>
  <c r="BG78" i="4"/>
  <c r="FU78" i="4" s="1"/>
  <c r="BG79" i="4"/>
  <c r="FU79" i="4" s="1"/>
  <c r="BG80" i="4"/>
  <c r="FU80" i="4" s="1"/>
  <c r="BG81" i="4"/>
  <c r="FU81" i="4" s="1"/>
  <c r="BG82" i="4"/>
  <c r="FU82" i="4" s="1"/>
  <c r="BG83" i="4"/>
  <c r="FU83" i="4" s="1"/>
  <c r="BG84" i="4"/>
  <c r="FU84" i="4" s="1"/>
  <c r="BG85" i="4"/>
  <c r="FU85" i="4" s="1"/>
  <c r="BG86" i="4"/>
  <c r="FU86" i="4" s="1"/>
  <c r="BG87" i="4"/>
  <c r="FU87" i="4" s="1"/>
  <c r="BG88" i="4"/>
  <c r="FU88" i="4" s="1"/>
  <c r="BG89" i="4"/>
  <c r="FU89" i="4" s="1"/>
  <c r="BG90" i="4"/>
  <c r="FU90" i="4" s="1"/>
  <c r="BG91" i="4"/>
  <c r="FU91" i="4" s="1"/>
  <c r="BG92" i="4"/>
  <c r="FU92" i="4" s="1"/>
  <c r="BG93" i="4"/>
  <c r="FU93" i="4" s="1"/>
  <c r="BG94" i="4"/>
  <c r="FU94" i="4" s="1"/>
  <c r="BG95" i="4"/>
  <c r="FU95" i="4" s="1"/>
  <c r="BG96" i="4"/>
  <c r="FU96" i="4" s="1"/>
  <c r="BG97" i="4"/>
  <c r="FU97" i="4" s="1"/>
  <c r="BG98" i="4"/>
  <c r="FU98" i="4" s="1"/>
  <c r="BG99" i="4"/>
  <c r="FU99" i="4" s="1"/>
  <c r="BG100" i="4"/>
  <c r="FU100" i="4" s="1"/>
  <c r="BG101" i="4"/>
  <c r="FU101" i="4" s="1"/>
  <c r="BG102" i="4"/>
  <c r="FU102" i="4" s="1"/>
  <c r="BG103" i="4"/>
  <c r="FU103" i="4" s="1"/>
  <c r="BG104" i="4"/>
  <c r="FU104" i="4" s="1"/>
  <c r="BG105" i="4"/>
  <c r="FU105" i="4" s="1"/>
  <c r="BG106" i="4"/>
  <c r="FU106" i="4" s="1"/>
  <c r="BG107" i="4"/>
  <c r="FU107" i="4" s="1"/>
  <c r="BG108" i="4"/>
  <c r="FU108" i="4" s="1"/>
  <c r="BG109" i="4"/>
  <c r="FU109" i="4" s="1"/>
  <c r="BG10" i="4"/>
  <c r="FT16" i="4"/>
  <c r="FT17" i="4"/>
  <c r="FT18" i="4"/>
  <c r="FT19" i="4"/>
  <c r="FT20" i="4"/>
  <c r="FT21" i="4"/>
  <c r="FT22" i="4"/>
  <c r="FT23" i="4"/>
  <c r="FT24" i="4"/>
  <c r="FT25" i="4"/>
  <c r="FT26" i="4"/>
  <c r="FT27" i="4"/>
  <c r="FT28" i="4"/>
  <c r="FT29" i="4"/>
  <c r="FT30" i="4"/>
  <c r="FT31" i="4"/>
  <c r="FT32" i="4"/>
  <c r="FT33" i="4"/>
  <c r="FT34" i="4"/>
  <c r="FT35" i="4"/>
  <c r="FT36" i="4"/>
  <c r="FT37" i="4"/>
  <c r="FT38" i="4"/>
  <c r="FT39" i="4"/>
  <c r="FT40" i="4"/>
  <c r="FT41" i="4"/>
  <c r="FT42" i="4"/>
  <c r="FT43" i="4"/>
  <c r="FT44" i="4"/>
  <c r="FT45" i="4"/>
  <c r="FT46" i="4"/>
  <c r="FT47" i="4"/>
  <c r="FT48" i="4"/>
  <c r="FT49" i="4"/>
  <c r="FT50" i="4"/>
  <c r="FT51" i="4"/>
  <c r="FT52" i="4"/>
  <c r="FT53" i="4"/>
  <c r="FT54" i="4"/>
  <c r="FT55" i="4"/>
  <c r="FT56" i="4"/>
  <c r="FT57" i="4"/>
  <c r="FT58" i="4"/>
  <c r="FT59" i="4"/>
  <c r="FT60" i="4"/>
  <c r="FT61" i="4"/>
  <c r="FT62" i="4"/>
  <c r="FT63" i="4"/>
  <c r="FT64" i="4"/>
  <c r="FT65" i="4"/>
  <c r="FT66" i="4"/>
  <c r="FT67" i="4"/>
  <c r="FT68" i="4"/>
  <c r="FT69" i="4"/>
  <c r="FT70" i="4"/>
  <c r="FT71" i="4"/>
  <c r="FT72" i="4"/>
  <c r="FT73" i="4"/>
  <c r="FT74" i="4"/>
  <c r="FT75" i="4"/>
  <c r="FT76" i="4"/>
  <c r="FT77" i="4"/>
  <c r="FT78" i="4"/>
  <c r="FT79" i="4"/>
  <c r="FT80" i="4"/>
  <c r="FT81" i="4"/>
  <c r="FT82" i="4"/>
  <c r="FT83" i="4"/>
  <c r="FT84" i="4"/>
  <c r="FT85" i="4"/>
  <c r="FT86" i="4"/>
  <c r="FT87" i="4"/>
  <c r="FT88" i="4"/>
  <c r="FT89" i="4"/>
  <c r="FT90" i="4"/>
  <c r="FT91" i="4"/>
  <c r="FT92" i="4"/>
  <c r="FT93" i="4"/>
  <c r="FT94" i="4"/>
  <c r="FT95" i="4"/>
  <c r="FT96" i="4"/>
  <c r="FT97" i="4"/>
  <c r="FT98" i="4"/>
  <c r="FT99" i="4"/>
  <c r="FT100" i="4"/>
  <c r="FT101" i="4"/>
  <c r="FT102" i="4"/>
  <c r="FT103" i="4"/>
  <c r="FT104" i="4"/>
  <c r="FT105" i="4"/>
  <c r="FT106" i="4"/>
  <c r="FT107" i="4"/>
  <c r="FT108" i="4"/>
  <c r="FT10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FS42" i="4" s="1"/>
  <c r="BA43" i="4"/>
  <c r="FS43" i="4" s="1"/>
  <c r="BA44" i="4"/>
  <c r="FS44" i="4" s="1"/>
  <c r="BA45" i="4"/>
  <c r="FS45" i="4" s="1"/>
  <c r="BA46" i="4"/>
  <c r="FS46" i="4" s="1"/>
  <c r="BA47" i="4"/>
  <c r="FS47" i="4" s="1"/>
  <c r="BA48" i="4"/>
  <c r="FS48" i="4" s="1"/>
  <c r="BA49" i="4"/>
  <c r="FS49" i="4" s="1"/>
  <c r="BA50" i="4"/>
  <c r="FS50" i="4" s="1"/>
  <c r="BA51" i="4"/>
  <c r="FS51" i="4" s="1"/>
  <c r="BA52" i="4"/>
  <c r="FS52" i="4" s="1"/>
  <c r="BA53" i="4"/>
  <c r="FS53" i="4" s="1"/>
  <c r="BA54" i="4"/>
  <c r="FS54" i="4" s="1"/>
  <c r="BA55" i="4"/>
  <c r="FS55" i="4" s="1"/>
  <c r="BA56" i="4"/>
  <c r="FS56" i="4" s="1"/>
  <c r="BA57" i="4"/>
  <c r="FS57" i="4" s="1"/>
  <c r="BA58" i="4"/>
  <c r="FS58" i="4" s="1"/>
  <c r="BA59" i="4"/>
  <c r="FS59" i="4" s="1"/>
  <c r="BA60" i="4"/>
  <c r="FS60" i="4" s="1"/>
  <c r="BA61" i="4"/>
  <c r="FS61" i="4" s="1"/>
  <c r="BA62" i="4"/>
  <c r="FS62" i="4" s="1"/>
  <c r="BA63" i="4"/>
  <c r="FS63" i="4" s="1"/>
  <c r="BA64" i="4"/>
  <c r="FS64" i="4" s="1"/>
  <c r="BA65" i="4"/>
  <c r="FS65" i="4" s="1"/>
  <c r="BA66" i="4"/>
  <c r="FS66" i="4" s="1"/>
  <c r="BA67" i="4"/>
  <c r="FS67" i="4" s="1"/>
  <c r="BA68" i="4"/>
  <c r="FS68" i="4" s="1"/>
  <c r="BA69" i="4"/>
  <c r="FS69" i="4" s="1"/>
  <c r="BA70" i="4"/>
  <c r="FS70" i="4" s="1"/>
  <c r="BA71" i="4"/>
  <c r="FS71" i="4" s="1"/>
  <c r="BA72" i="4"/>
  <c r="FS72" i="4" s="1"/>
  <c r="BA73" i="4"/>
  <c r="FS73" i="4" s="1"/>
  <c r="BA74" i="4"/>
  <c r="FS74" i="4" s="1"/>
  <c r="BA75" i="4"/>
  <c r="FS75" i="4" s="1"/>
  <c r="BA76" i="4"/>
  <c r="FS76" i="4" s="1"/>
  <c r="BA77" i="4"/>
  <c r="FS77" i="4" s="1"/>
  <c r="BA78" i="4"/>
  <c r="FS78" i="4" s="1"/>
  <c r="BA79" i="4"/>
  <c r="FS79" i="4" s="1"/>
  <c r="BA80" i="4"/>
  <c r="FS80" i="4" s="1"/>
  <c r="BA81" i="4"/>
  <c r="FS81" i="4" s="1"/>
  <c r="BA82" i="4"/>
  <c r="FS82" i="4" s="1"/>
  <c r="BA83" i="4"/>
  <c r="FS83" i="4" s="1"/>
  <c r="BA84" i="4"/>
  <c r="FS84" i="4" s="1"/>
  <c r="BA85" i="4"/>
  <c r="FS85" i="4" s="1"/>
  <c r="BA86" i="4"/>
  <c r="FS86" i="4" s="1"/>
  <c r="BA87" i="4"/>
  <c r="FS87" i="4" s="1"/>
  <c r="BA88" i="4"/>
  <c r="FS88" i="4" s="1"/>
  <c r="BA89" i="4"/>
  <c r="FS89" i="4" s="1"/>
  <c r="BA90" i="4"/>
  <c r="FS90" i="4" s="1"/>
  <c r="BA91" i="4"/>
  <c r="FS91" i="4" s="1"/>
  <c r="BA92" i="4"/>
  <c r="FS92" i="4" s="1"/>
  <c r="BA93" i="4"/>
  <c r="FS93" i="4" s="1"/>
  <c r="BA94" i="4"/>
  <c r="FS94" i="4" s="1"/>
  <c r="BA95" i="4"/>
  <c r="FS95" i="4" s="1"/>
  <c r="BA96" i="4"/>
  <c r="FS96" i="4" s="1"/>
  <c r="BA97" i="4"/>
  <c r="FS97" i="4" s="1"/>
  <c r="BA98" i="4"/>
  <c r="FS98" i="4" s="1"/>
  <c r="BA99" i="4"/>
  <c r="FS99" i="4" s="1"/>
  <c r="BA100" i="4"/>
  <c r="FS100" i="4" s="1"/>
  <c r="BA101" i="4"/>
  <c r="FS101" i="4" s="1"/>
  <c r="BA102" i="4"/>
  <c r="FS102" i="4" s="1"/>
  <c r="BA103" i="4"/>
  <c r="FS103" i="4" s="1"/>
  <c r="BA104" i="4"/>
  <c r="FS104" i="4" s="1"/>
  <c r="BA105" i="4"/>
  <c r="FS105" i="4" s="1"/>
  <c r="BA106" i="4"/>
  <c r="FS106" i="4" s="1"/>
  <c r="BA107" i="4"/>
  <c r="FS107" i="4" s="1"/>
  <c r="BA108" i="4"/>
  <c r="FS108" i="4" s="1"/>
  <c r="BA109" i="4"/>
  <c r="FS109" i="4" s="1"/>
  <c r="BA10" i="4"/>
  <c r="FR42" i="4"/>
  <c r="AY42" i="4" s="1"/>
  <c r="DD42" i="4" s="1"/>
  <c r="FR43" i="4"/>
  <c r="FR44" i="4"/>
  <c r="FR45" i="4"/>
  <c r="FR46" i="4"/>
  <c r="FR47" i="4"/>
  <c r="FR48" i="4"/>
  <c r="FR49" i="4"/>
  <c r="FR50" i="4"/>
  <c r="FR51" i="4"/>
  <c r="FR52" i="4"/>
  <c r="FR53" i="4"/>
  <c r="FR54" i="4"/>
  <c r="FR55" i="4"/>
  <c r="FR56" i="4"/>
  <c r="FR57" i="4"/>
  <c r="FR58" i="4"/>
  <c r="FR59" i="4"/>
  <c r="FR60" i="4"/>
  <c r="FR61" i="4"/>
  <c r="FR62" i="4"/>
  <c r="FR63" i="4"/>
  <c r="FR64" i="4"/>
  <c r="FR65" i="4"/>
  <c r="FR66" i="4"/>
  <c r="FR67" i="4"/>
  <c r="FR68" i="4"/>
  <c r="FR69" i="4"/>
  <c r="FR70" i="4"/>
  <c r="FR71" i="4"/>
  <c r="FR72" i="4"/>
  <c r="FR73" i="4"/>
  <c r="FR74" i="4"/>
  <c r="FR75" i="4"/>
  <c r="FR76" i="4"/>
  <c r="FR77" i="4"/>
  <c r="FR78" i="4"/>
  <c r="FR79" i="4"/>
  <c r="FR80" i="4"/>
  <c r="FR81" i="4"/>
  <c r="FR82" i="4"/>
  <c r="FR83" i="4"/>
  <c r="FR84" i="4"/>
  <c r="FR85" i="4"/>
  <c r="FR86" i="4"/>
  <c r="FR87" i="4"/>
  <c r="FR88" i="4"/>
  <c r="FR89" i="4"/>
  <c r="FR90" i="4"/>
  <c r="FR91" i="4"/>
  <c r="FR92" i="4"/>
  <c r="FR93" i="4"/>
  <c r="FR94" i="4"/>
  <c r="FR95" i="4"/>
  <c r="FR96" i="4"/>
  <c r="FR97" i="4"/>
  <c r="FR98" i="4"/>
  <c r="FR99" i="4"/>
  <c r="FR100" i="4"/>
  <c r="FR101" i="4"/>
  <c r="FR102" i="4"/>
  <c r="FR103" i="4"/>
  <c r="FR104" i="4"/>
  <c r="FR105" i="4"/>
  <c r="FR106" i="4"/>
  <c r="FR107" i="4"/>
  <c r="FR108" i="4"/>
  <c r="FR109" i="4"/>
  <c r="FQ42" i="4"/>
  <c r="FQ43" i="4"/>
  <c r="FQ44" i="4"/>
  <c r="FQ45" i="4"/>
  <c r="AV45" i="4" s="1"/>
  <c r="DC45" i="4" s="1"/>
  <c r="FQ46" i="4"/>
  <c r="FQ47" i="4"/>
  <c r="FQ48" i="4"/>
  <c r="FQ49" i="4"/>
  <c r="FQ50" i="4"/>
  <c r="FQ51" i="4"/>
  <c r="FQ52" i="4"/>
  <c r="FQ53" i="4"/>
  <c r="FQ54" i="4"/>
  <c r="FQ55" i="4"/>
  <c r="FQ56" i="4"/>
  <c r="FQ57" i="4"/>
  <c r="FQ58" i="4"/>
  <c r="FQ59" i="4"/>
  <c r="FQ60" i="4"/>
  <c r="FQ61" i="4"/>
  <c r="FQ62" i="4"/>
  <c r="FQ63" i="4"/>
  <c r="FQ64" i="4"/>
  <c r="FQ65" i="4"/>
  <c r="FQ66" i="4"/>
  <c r="FQ67" i="4"/>
  <c r="FQ68" i="4"/>
  <c r="FQ69" i="4"/>
  <c r="FQ70" i="4"/>
  <c r="FQ71" i="4"/>
  <c r="FQ72" i="4"/>
  <c r="FQ73" i="4"/>
  <c r="FQ74" i="4"/>
  <c r="FQ75" i="4"/>
  <c r="FQ76" i="4"/>
  <c r="FQ77" i="4"/>
  <c r="FQ78" i="4"/>
  <c r="FQ79" i="4"/>
  <c r="FQ80" i="4"/>
  <c r="FQ81" i="4"/>
  <c r="FQ82" i="4"/>
  <c r="FQ83" i="4"/>
  <c r="FQ84" i="4"/>
  <c r="FQ85" i="4"/>
  <c r="FQ86" i="4"/>
  <c r="FQ87" i="4"/>
  <c r="FQ88" i="4"/>
  <c r="FQ89" i="4"/>
  <c r="FQ90" i="4"/>
  <c r="FQ91" i="4"/>
  <c r="FQ92" i="4"/>
  <c r="FQ93" i="4"/>
  <c r="FQ94" i="4"/>
  <c r="FQ95" i="4"/>
  <c r="FQ96" i="4"/>
  <c r="FQ97" i="4"/>
  <c r="FQ98" i="4"/>
  <c r="FQ99" i="4"/>
  <c r="FQ100" i="4"/>
  <c r="FQ101" i="4"/>
  <c r="FQ102" i="4"/>
  <c r="FQ103" i="4"/>
  <c r="FQ104" i="4"/>
  <c r="FQ105" i="4"/>
  <c r="FQ106" i="4"/>
  <c r="FQ107" i="4"/>
  <c r="FQ108" i="4"/>
  <c r="FQ109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FP42" i="4" s="1"/>
  <c r="AR43" i="4"/>
  <c r="FP43" i="4" s="1"/>
  <c r="AR44" i="4"/>
  <c r="FP44" i="4" s="1"/>
  <c r="AR45" i="4"/>
  <c r="FP45" i="4" s="1"/>
  <c r="AR46" i="4"/>
  <c r="FP46" i="4" s="1"/>
  <c r="AR47" i="4"/>
  <c r="FP47" i="4" s="1"/>
  <c r="AR48" i="4"/>
  <c r="FP48" i="4" s="1"/>
  <c r="AR49" i="4"/>
  <c r="FP49" i="4" s="1"/>
  <c r="AR50" i="4"/>
  <c r="FP50" i="4" s="1"/>
  <c r="AR51" i="4"/>
  <c r="FP51" i="4" s="1"/>
  <c r="AR52" i="4"/>
  <c r="FP52" i="4" s="1"/>
  <c r="AR53" i="4"/>
  <c r="FP53" i="4" s="1"/>
  <c r="AR54" i="4"/>
  <c r="FP54" i="4" s="1"/>
  <c r="AR55" i="4"/>
  <c r="FP55" i="4" s="1"/>
  <c r="AR56" i="4"/>
  <c r="FP56" i="4" s="1"/>
  <c r="AR57" i="4"/>
  <c r="FP57" i="4" s="1"/>
  <c r="AR58" i="4"/>
  <c r="FP58" i="4" s="1"/>
  <c r="AR59" i="4"/>
  <c r="FP59" i="4" s="1"/>
  <c r="AR60" i="4"/>
  <c r="FP60" i="4" s="1"/>
  <c r="AR61" i="4"/>
  <c r="FP61" i="4" s="1"/>
  <c r="AR62" i="4"/>
  <c r="FP62" i="4" s="1"/>
  <c r="AR63" i="4"/>
  <c r="FP63" i="4" s="1"/>
  <c r="AR64" i="4"/>
  <c r="FP64" i="4" s="1"/>
  <c r="AR65" i="4"/>
  <c r="FP65" i="4" s="1"/>
  <c r="AR66" i="4"/>
  <c r="FP66" i="4" s="1"/>
  <c r="AR67" i="4"/>
  <c r="FP67" i="4" s="1"/>
  <c r="AR68" i="4"/>
  <c r="FP68" i="4" s="1"/>
  <c r="AR69" i="4"/>
  <c r="FP69" i="4" s="1"/>
  <c r="AR70" i="4"/>
  <c r="FP70" i="4" s="1"/>
  <c r="AR71" i="4"/>
  <c r="FP71" i="4" s="1"/>
  <c r="AR72" i="4"/>
  <c r="FP72" i="4" s="1"/>
  <c r="AR73" i="4"/>
  <c r="FP73" i="4" s="1"/>
  <c r="AR74" i="4"/>
  <c r="FP74" i="4" s="1"/>
  <c r="AR75" i="4"/>
  <c r="FP75" i="4" s="1"/>
  <c r="AR76" i="4"/>
  <c r="FP76" i="4" s="1"/>
  <c r="AR77" i="4"/>
  <c r="FP77" i="4" s="1"/>
  <c r="AR78" i="4"/>
  <c r="FP78" i="4" s="1"/>
  <c r="AR79" i="4"/>
  <c r="FP79" i="4" s="1"/>
  <c r="AR80" i="4"/>
  <c r="FP80" i="4" s="1"/>
  <c r="AR81" i="4"/>
  <c r="FP81" i="4" s="1"/>
  <c r="AR82" i="4"/>
  <c r="FP82" i="4" s="1"/>
  <c r="AR83" i="4"/>
  <c r="FP83" i="4" s="1"/>
  <c r="AR84" i="4"/>
  <c r="FP84" i="4" s="1"/>
  <c r="AR85" i="4"/>
  <c r="FP85" i="4" s="1"/>
  <c r="AR86" i="4"/>
  <c r="FP86" i="4" s="1"/>
  <c r="AR87" i="4"/>
  <c r="FP87" i="4" s="1"/>
  <c r="AR88" i="4"/>
  <c r="FP88" i="4" s="1"/>
  <c r="AR89" i="4"/>
  <c r="FP89" i="4" s="1"/>
  <c r="AR90" i="4"/>
  <c r="FP90" i="4" s="1"/>
  <c r="AR91" i="4"/>
  <c r="FP91" i="4" s="1"/>
  <c r="AR92" i="4"/>
  <c r="FP92" i="4" s="1"/>
  <c r="AR93" i="4"/>
  <c r="FP93" i="4" s="1"/>
  <c r="AR94" i="4"/>
  <c r="FP94" i="4" s="1"/>
  <c r="AR95" i="4"/>
  <c r="FP95" i="4" s="1"/>
  <c r="AR96" i="4"/>
  <c r="FP96" i="4" s="1"/>
  <c r="AR97" i="4"/>
  <c r="FP97" i="4" s="1"/>
  <c r="AR98" i="4"/>
  <c r="FP98" i="4" s="1"/>
  <c r="AR99" i="4"/>
  <c r="FP99" i="4" s="1"/>
  <c r="AR100" i="4"/>
  <c r="FP100" i="4" s="1"/>
  <c r="AR101" i="4"/>
  <c r="FP101" i="4" s="1"/>
  <c r="AR102" i="4"/>
  <c r="FP102" i="4" s="1"/>
  <c r="AR103" i="4"/>
  <c r="FP103" i="4" s="1"/>
  <c r="AR104" i="4"/>
  <c r="FP104" i="4" s="1"/>
  <c r="AR105" i="4"/>
  <c r="FP105" i="4" s="1"/>
  <c r="AR106" i="4"/>
  <c r="FP106" i="4" s="1"/>
  <c r="AR107" i="4"/>
  <c r="FP107" i="4" s="1"/>
  <c r="AR108" i="4"/>
  <c r="FP108" i="4" s="1"/>
  <c r="AR109" i="4"/>
  <c r="FP109" i="4" s="1"/>
  <c r="AR11" i="4"/>
  <c r="AR12" i="4"/>
  <c r="AR13" i="4"/>
  <c r="AR14" i="4"/>
  <c r="AR15" i="4"/>
  <c r="AR10" i="4"/>
  <c r="AL42" i="4"/>
  <c r="FN42" i="4" s="1"/>
  <c r="AL43" i="4"/>
  <c r="FN43" i="4" s="1"/>
  <c r="AL44" i="4"/>
  <c r="FN44" i="4" s="1"/>
  <c r="AL45" i="4"/>
  <c r="FN45" i="4" s="1"/>
  <c r="AL46" i="4"/>
  <c r="FN46" i="4" s="1"/>
  <c r="AM46" i="4" s="1"/>
  <c r="CZ46" i="4" s="1"/>
  <c r="AL47" i="4"/>
  <c r="FN47" i="4" s="1"/>
  <c r="AL48" i="4"/>
  <c r="FN48" i="4" s="1"/>
  <c r="AL49" i="4"/>
  <c r="FN49" i="4" s="1"/>
  <c r="AL50" i="4"/>
  <c r="FN50" i="4" s="1"/>
  <c r="AL51" i="4"/>
  <c r="FN51" i="4" s="1"/>
  <c r="AL52" i="4"/>
  <c r="FN52" i="4" s="1"/>
  <c r="AL53" i="4"/>
  <c r="FN53" i="4" s="1"/>
  <c r="AL54" i="4"/>
  <c r="FN54" i="4" s="1"/>
  <c r="AL55" i="4"/>
  <c r="FN55" i="4" s="1"/>
  <c r="AL56" i="4"/>
  <c r="FN56" i="4" s="1"/>
  <c r="AL57" i="4"/>
  <c r="FN57" i="4" s="1"/>
  <c r="AL58" i="4"/>
  <c r="FN58" i="4" s="1"/>
  <c r="AL59" i="4"/>
  <c r="FN59" i="4" s="1"/>
  <c r="AL60" i="4"/>
  <c r="FN60" i="4" s="1"/>
  <c r="AL61" i="4"/>
  <c r="FN61" i="4" s="1"/>
  <c r="AL62" i="4"/>
  <c r="FN62" i="4" s="1"/>
  <c r="AL63" i="4"/>
  <c r="FN63" i="4" s="1"/>
  <c r="AL64" i="4"/>
  <c r="FN64" i="4" s="1"/>
  <c r="AL65" i="4"/>
  <c r="FN65" i="4" s="1"/>
  <c r="AL66" i="4"/>
  <c r="FN66" i="4" s="1"/>
  <c r="AL67" i="4"/>
  <c r="FN67" i="4" s="1"/>
  <c r="AL68" i="4"/>
  <c r="FN68" i="4" s="1"/>
  <c r="AL69" i="4"/>
  <c r="FN69" i="4" s="1"/>
  <c r="AL70" i="4"/>
  <c r="FN70" i="4" s="1"/>
  <c r="AL71" i="4"/>
  <c r="FN71" i="4" s="1"/>
  <c r="AL72" i="4"/>
  <c r="FN72" i="4" s="1"/>
  <c r="AL73" i="4"/>
  <c r="FN73" i="4" s="1"/>
  <c r="AL74" i="4"/>
  <c r="FN74" i="4" s="1"/>
  <c r="AL75" i="4"/>
  <c r="FN75" i="4" s="1"/>
  <c r="AL76" i="4"/>
  <c r="FN76" i="4" s="1"/>
  <c r="AL77" i="4"/>
  <c r="FN77" i="4" s="1"/>
  <c r="AL78" i="4"/>
  <c r="FN78" i="4" s="1"/>
  <c r="AL79" i="4"/>
  <c r="FN79" i="4" s="1"/>
  <c r="AL80" i="4"/>
  <c r="FN80" i="4" s="1"/>
  <c r="AL81" i="4"/>
  <c r="FN81" i="4" s="1"/>
  <c r="AL82" i="4"/>
  <c r="FN82" i="4" s="1"/>
  <c r="AL83" i="4"/>
  <c r="FN83" i="4" s="1"/>
  <c r="AL84" i="4"/>
  <c r="FN84" i="4" s="1"/>
  <c r="AL85" i="4"/>
  <c r="FN85" i="4" s="1"/>
  <c r="AL86" i="4"/>
  <c r="FN86" i="4" s="1"/>
  <c r="AL87" i="4"/>
  <c r="FN87" i="4" s="1"/>
  <c r="AL88" i="4"/>
  <c r="FN88" i="4" s="1"/>
  <c r="AL89" i="4"/>
  <c r="FN89" i="4" s="1"/>
  <c r="AL90" i="4"/>
  <c r="FN90" i="4" s="1"/>
  <c r="AL91" i="4"/>
  <c r="FN91" i="4" s="1"/>
  <c r="AL92" i="4"/>
  <c r="FN92" i="4" s="1"/>
  <c r="AL93" i="4"/>
  <c r="FN93" i="4" s="1"/>
  <c r="AL94" i="4"/>
  <c r="FN94" i="4" s="1"/>
  <c r="AL95" i="4"/>
  <c r="FN95" i="4" s="1"/>
  <c r="AL96" i="4"/>
  <c r="FN96" i="4" s="1"/>
  <c r="AL97" i="4"/>
  <c r="FN97" i="4" s="1"/>
  <c r="AL98" i="4"/>
  <c r="FN98" i="4" s="1"/>
  <c r="AL99" i="4"/>
  <c r="FN99" i="4" s="1"/>
  <c r="AL100" i="4"/>
  <c r="FN100" i="4" s="1"/>
  <c r="AL101" i="4"/>
  <c r="FN101" i="4" s="1"/>
  <c r="AL102" i="4"/>
  <c r="FN102" i="4" s="1"/>
  <c r="AL103" i="4"/>
  <c r="FN103" i="4" s="1"/>
  <c r="AL104" i="4"/>
  <c r="FN104" i="4" s="1"/>
  <c r="AL105" i="4"/>
  <c r="FN105" i="4" s="1"/>
  <c r="AL106" i="4"/>
  <c r="FN106" i="4" s="1"/>
  <c r="AL107" i="4"/>
  <c r="FN107" i="4" s="1"/>
  <c r="AL108" i="4"/>
  <c r="FN108" i="4" s="1"/>
  <c r="AL109" i="4"/>
  <c r="FN109" i="4" s="1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FO42" i="4" s="1"/>
  <c r="AO43" i="4"/>
  <c r="FO43" i="4" s="1"/>
  <c r="AO44" i="4"/>
  <c r="FO44" i="4" s="1"/>
  <c r="AO45" i="4"/>
  <c r="FO45" i="4" s="1"/>
  <c r="AO46" i="4"/>
  <c r="FO46" i="4" s="1"/>
  <c r="AO47" i="4"/>
  <c r="FO47" i="4" s="1"/>
  <c r="AO48" i="4"/>
  <c r="FO48" i="4" s="1"/>
  <c r="AO49" i="4"/>
  <c r="FO49" i="4" s="1"/>
  <c r="AO50" i="4"/>
  <c r="FO50" i="4" s="1"/>
  <c r="AO51" i="4"/>
  <c r="FO51" i="4" s="1"/>
  <c r="AO52" i="4"/>
  <c r="FO52" i="4" s="1"/>
  <c r="AO53" i="4"/>
  <c r="FO53" i="4" s="1"/>
  <c r="AO54" i="4"/>
  <c r="FO54" i="4" s="1"/>
  <c r="AO55" i="4"/>
  <c r="FO55" i="4" s="1"/>
  <c r="AO56" i="4"/>
  <c r="FO56" i="4" s="1"/>
  <c r="AO57" i="4"/>
  <c r="FO57" i="4" s="1"/>
  <c r="AO58" i="4"/>
  <c r="FO58" i="4" s="1"/>
  <c r="AO59" i="4"/>
  <c r="FO59" i="4" s="1"/>
  <c r="AO60" i="4"/>
  <c r="FO60" i="4" s="1"/>
  <c r="AO61" i="4"/>
  <c r="FO61" i="4" s="1"/>
  <c r="AO62" i="4"/>
  <c r="FO62" i="4" s="1"/>
  <c r="AO63" i="4"/>
  <c r="FO63" i="4" s="1"/>
  <c r="AO64" i="4"/>
  <c r="FO64" i="4" s="1"/>
  <c r="AO65" i="4"/>
  <c r="FO65" i="4" s="1"/>
  <c r="AO66" i="4"/>
  <c r="FO66" i="4" s="1"/>
  <c r="AO67" i="4"/>
  <c r="FO67" i="4" s="1"/>
  <c r="AO68" i="4"/>
  <c r="FO68" i="4" s="1"/>
  <c r="AO69" i="4"/>
  <c r="FO69" i="4" s="1"/>
  <c r="AO70" i="4"/>
  <c r="FO70" i="4" s="1"/>
  <c r="AO71" i="4"/>
  <c r="FO71" i="4" s="1"/>
  <c r="AO72" i="4"/>
  <c r="FO72" i="4" s="1"/>
  <c r="AO73" i="4"/>
  <c r="FO73" i="4" s="1"/>
  <c r="AO74" i="4"/>
  <c r="FO74" i="4" s="1"/>
  <c r="AO75" i="4"/>
  <c r="FO75" i="4" s="1"/>
  <c r="AO76" i="4"/>
  <c r="FO76" i="4" s="1"/>
  <c r="AO77" i="4"/>
  <c r="FO77" i="4" s="1"/>
  <c r="AO78" i="4"/>
  <c r="FO78" i="4" s="1"/>
  <c r="AO79" i="4"/>
  <c r="FO79" i="4" s="1"/>
  <c r="AO80" i="4"/>
  <c r="FO80" i="4" s="1"/>
  <c r="AO81" i="4"/>
  <c r="FO81" i="4" s="1"/>
  <c r="AO82" i="4"/>
  <c r="FO82" i="4" s="1"/>
  <c r="AO83" i="4"/>
  <c r="FO83" i="4" s="1"/>
  <c r="AO84" i="4"/>
  <c r="FO84" i="4" s="1"/>
  <c r="AO85" i="4"/>
  <c r="FO85" i="4" s="1"/>
  <c r="AO86" i="4"/>
  <c r="FO86" i="4" s="1"/>
  <c r="AO87" i="4"/>
  <c r="FO87" i="4" s="1"/>
  <c r="AO88" i="4"/>
  <c r="FO88" i="4" s="1"/>
  <c r="AO89" i="4"/>
  <c r="FO89" i="4" s="1"/>
  <c r="AO90" i="4"/>
  <c r="FO90" i="4" s="1"/>
  <c r="AO91" i="4"/>
  <c r="FO91" i="4" s="1"/>
  <c r="AO92" i="4"/>
  <c r="FO92" i="4" s="1"/>
  <c r="AO93" i="4"/>
  <c r="FO93" i="4" s="1"/>
  <c r="AO94" i="4"/>
  <c r="FO94" i="4" s="1"/>
  <c r="AO95" i="4"/>
  <c r="FO95" i="4" s="1"/>
  <c r="AO96" i="4"/>
  <c r="FO96" i="4" s="1"/>
  <c r="AO97" i="4"/>
  <c r="FO97" i="4" s="1"/>
  <c r="AO98" i="4"/>
  <c r="FO98" i="4" s="1"/>
  <c r="AO99" i="4"/>
  <c r="FO99" i="4" s="1"/>
  <c r="AO100" i="4"/>
  <c r="FO100" i="4" s="1"/>
  <c r="AO101" i="4"/>
  <c r="FO101" i="4" s="1"/>
  <c r="AO102" i="4"/>
  <c r="FO102" i="4" s="1"/>
  <c r="AO103" i="4"/>
  <c r="FO103" i="4" s="1"/>
  <c r="AO104" i="4"/>
  <c r="FO104" i="4" s="1"/>
  <c r="AO105" i="4"/>
  <c r="FO105" i="4" s="1"/>
  <c r="AO106" i="4"/>
  <c r="FO106" i="4" s="1"/>
  <c r="AO107" i="4"/>
  <c r="FO107" i="4" s="1"/>
  <c r="AO108" i="4"/>
  <c r="FO108" i="4" s="1"/>
  <c r="AO109" i="4"/>
  <c r="FO109" i="4" s="1"/>
  <c r="AO10" i="4"/>
  <c r="AI42" i="4"/>
  <c r="FM42" i="4" s="1"/>
  <c r="AI43" i="4"/>
  <c r="FM43" i="4" s="1"/>
  <c r="AI44" i="4"/>
  <c r="FM44" i="4" s="1"/>
  <c r="AI45" i="4"/>
  <c r="FM45" i="4" s="1"/>
  <c r="AI46" i="4"/>
  <c r="FM46" i="4" s="1"/>
  <c r="AI47" i="4"/>
  <c r="FM47" i="4" s="1"/>
  <c r="AI48" i="4"/>
  <c r="FM48" i="4" s="1"/>
  <c r="AI49" i="4"/>
  <c r="FM49" i="4" s="1"/>
  <c r="AI50" i="4"/>
  <c r="FM50" i="4" s="1"/>
  <c r="AI51" i="4"/>
  <c r="FM51" i="4" s="1"/>
  <c r="AI52" i="4"/>
  <c r="FM52" i="4" s="1"/>
  <c r="AI53" i="4"/>
  <c r="FM53" i="4" s="1"/>
  <c r="AI54" i="4"/>
  <c r="FM54" i="4" s="1"/>
  <c r="AI55" i="4"/>
  <c r="FM55" i="4" s="1"/>
  <c r="AI56" i="4"/>
  <c r="FM56" i="4" s="1"/>
  <c r="AI57" i="4"/>
  <c r="FM57" i="4" s="1"/>
  <c r="AI58" i="4"/>
  <c r="FM58" i="4" s="1"/>
  <c r="AI59" i="4"/>
  <c r="FM59" i="4" s="1"/>
  <c r="AI60" i="4"/>
  <c r="FM60" i="4" s="1"/>
  <c r="AI61" i="4"/>
  <c r="FM61" i="4" s="1"/>
  <c r="AI62" i="4"/>
  <c r="FM62" i="4" s="1"/>
  <c r="AI63" i="4"/>
  <c r="FM63" i="4" s="1"/>
  <c r="AI64" i="4"/>
  <c r="FM64" i="4" s="1"/>
  <c r="AI65" i="4"/>
  <c r="FM65" i="4" s="1"/>
  <c r="AI66" i="4"/>
  <c r="FM66" i="4" s="1"/>
  <c r="AI67" i="4"/>
  <c r="FM67" i="4" s="1"/>
  <c r="AI68" i="4"/>
  <c r="FM68" i="4" s="1"/>
  <c r="AI69" i="4"/>
  <c r="FM69" i="4" s="1"/>
  <c r="AI70" i="4"/>
  <c r="FM70" i="4" s="1"/>
  <c r="AI71" i="4"/>
  <c r="FM71" i="4" s="1"/>
  <c r="AI72" i="4"/>
  <c r="FM72" i="4" s="1"/>
  <c r="AI73" i="4"/>
  <c r="FM73" i="4" s="1"/>
  <c r="AI74" i="4"/>
  <c r="FM74" i="4" s="1"/>
  <c r="AI75" i="4"/>
  <c r="FM75" i="4" s="1"/>
  <c r="AI76" i="4"/>
  <c r="FM76" i="4" s="1"/>
  <c r="AI77" i="4"/>
  <c r="FM77" i="4" s="1"/>
  <c r="AI78" i="4"/>
  <c r="FM78" i="4" s="1"/>
  <c r="AI79" i="4"/>
  <c r="FM79" i="4" s="1"/>
  <c r="AI80" i="4"/>
  <c r="FM80" i="4" s="1"/>
  <c r="AI81" i="4"/>
  <c r="FM81" i="4" s="1"/>
  <c r="AI82" i="4"/>
  <c r="FM82" i="4" s="1"/>
  <c r="AI83" i="4"/>
  <c r="FM83" i="4" s="1"/>
  <c r="AI84" i="4"/>
  <c r="FM84" i="4" s="1"/>
  <c r="AI85" i="4"/>
  <c r="FM85" i="4" s="1"/>
  <c r="AI86" i="4"/>
  <c r="FM86" i="4" s="1"/>
  <c r="AI87" i="4"/>
  <c r="FM87" i="4" s="1"/>
  <c r="AI88" i="4"/>
  <c r="FM88" i="4" s="1"/>
  <c r="AI89" i="4"/>
  <c r="FM89" i="4" s="1"/>
  <c r="AI90" i="4"/>
  <c r="FM90" i="4" s="1"/>
  <c r="AI91" i="4"/>
  <c r="FM91" i="4" s="1"/>
  <c r="AI92" i="4"/>
  <c r="FM92" i="4" s="1"/>
  <c r="AI93" i="4"/>
  <c r="FM93" i="4" s="1"/>
  <c r="AI94" i="4"/>
  <c r="FM94" i="4" s="1"/>
  <c r="AI95" i="4"/>
  <c r="FM95" i="4" s="1"/>
  <c r="AI96" i="4"/>
  <c r="FM96" i="4" s="1"/>
  <c r="AI97" i="4"/>
  <c r="FM97" i="4" s="1"/>
  <c r="AI98" i="4"/>
  <c r="FM98" i="4" s="1"/>
  <c r="AI99" i="4"/>
  <c r="FM99" i="4" s="1"/>
  <c r="AI100" i="4"/>
  <c r="FM100" i="4" s="1"/>
  <c r="AI101" i="4"/>
  <c r="FM101" i="4" s="1"/>
  <c r="AI102" i="4"/>
  <c r="FM102" i="4" s="1"/>
  <c r="AI103" i="4"/>
  <c r="FM103" i="4" s="1"/>
  <c r="AI104" i="4"/>
  <c r="FM104" i="4" s="1"/>
  <c r="AI105" i="4"/>
  <c r="FM105" i="4" s="1"/>
  <c r="AI106" i="4"/>
  <c r="FM106" i="4" s="1"/>
  <c r="AI107" i="4"/>
  <c r="FM107" i="4" s="1"/>
  <c r="AI108" i="4"/>
  <c r="FM108" i="4" s="1"/>
  <c r="AI109" i="4"/>
  <c r="FM109" i="4" s="1"/>
  <c r="AC42" i="4"/>
  <c r="FK42" i="4" s="1"/>
  <c r="AC43" i="4"/>
  <c r="FK43" i="4" s="1"/>
  <c r="AC44" i="4"/>
  <c r="FK44" i="4" s="1"/>
  <c r="AC45" i="4"/>
  <c r="FK45" i="4" s="1"/>
  <c r="AC46" i="4"/>
  <c r="FK46" i="4" s="1"/>
  <c r="AC47" i="4"/>
  <c r="FK47" i="4" s="1"/>
  <c r="AC48" i="4"/>
  <c r="FK48" i="4" s="1"/>
  <c r="AC49" i="4"/>
  <c r="FK49" i="4" s="1"/>
  <c r="AC50" i="4"/>
  <c r="FK50" i="4" s="1"/>
  <c r="AC51" i="4"/>
  <c r="FK51" i="4" s="1"/>
  <c r="AC52" i="4"/>
  <c r="FK52" i="4" s="1"/>
  <c r="AC53" i="4"/>
  <c r="FK53" i="4" s="1"/>
  <c r="AC54" i="4"/>
  <c r="FK54" i="4" s="1"/>
  <c r="AC55" i="4"/>
  <c r="FK55" i="4" s="1"/>
  <c r="AC56" i="4"/>
  <c r="FK56" i="4" s="1"/>
  <c r="AC57" i="4"/>
  <c r="FK57" i="4" s="1"/>
  <c r="AC58" i="4"/>
  <c r="FK58" i="4" s="1"/>
  <c r="AC59" i="4"/>
  <c r="FK59" i="4" s="1"/>
  <c r="AC60" i="4"/>
  <c r="FK60" i="4" s="1"/>
  <c r="AC61" i="4"/>
  <c r="FK61" i="4" s="1"/>
  <c r="AC62" i="4"/>
  <c r="FK62" i="4" s="1"/>
  <c r="AC63" i="4"/>
  <c r="FK63" i="4" s="1"/>
  <c r="AC64" i="4"/>
  <c r="FK64" i="4" s="1"/>
  <c r="AC65" i="4"/>
  <c r="FK65" i="4" s="1"/>
  <c r="AC66" i="4"/>
  <c r="FK66" i="4" s="1"/>
  <c r="AC67" i="4"/>
  <c r="FK67" i="4" s="1"/>
  <c r="AC68" i="4"/>
  <c r="FK68" i="4" s="1"/>
  <c r="AC69" i="4"/>
  <c r="FK69" i="4" s="1"/>
  <c r="AC70" i="4"/>
  <c r="FK70" i="4" s="1"/>
  <c r="AC71" i="4"/>
  <c r="FK71" i="4" s="1"/>
  <c r="AC72" i="4"/>
  <c r="FK72" i="4" s="1"/>
  <c r="AC73" i="4"/>
  <c r="FK73" i="4" s="1"/>
  <c r="AC74" i="4"/>
  <c r="FK74" i="4" s="1"/>
  <c r="AC75" i="4"/>
  <c r="FK75" i="4" s="1"/>
  <c r="AC76" i="4"/>
  <c r="FK76" i="4" s="1"/>
  <c r="AC77" i="4"/>
  <c r="FK77" i="4" s="1"/>
  <c r="AC78" i="4"/>
  <c r="FK78" i="4" s="1"/>
  <c r="AC79" i="4"/>
  <c r="FK79" i="4" s="1"/>
  <c r="AC80" i="4"/>
  <c r="FK80" i="4" s="1"/>
  <c r="AC81" i="4"/>
  <c r="FK81" i="4" s="1"/>
  <c r="AC82" i="4"/>
  <c r="FK82" i="4" s="1"/>
  <c r="AC83" i="4"/>
  <c r="FK83" i="4" s="1"/>
  <c r="AC84" i="4"/>
  <c r="FK84" i="4" s="1"/>
  <c r="AC85" i="4"/>
  <c r="FK85" i="4" s="1"/>
  <c r="AC86" i="4"/>
  <c r="FK86" i="4" s="1"/>
  <c r="AC87" i="4"/>
  <c r="FK87" i="4" s="1"/>
  <c r="AC88" i="4"/>
  <c r="FK88" i="4" s="1"/>
  <c r="AC89" i="4"/>
  <c r="FK89" i="4" s="1"/>
  <c r="AC90" i="4"/>
  <c r="FK90" i="4" s="1"/>
  <c r="AC91" i="4"/>
  <c r="FK91" i="4" s="1"/>
  <c r="AC92" i="4"/>
  <c r="FK92" i="4" s="1"/>
  <c r="AC93" i="4"/>
  <c r="FK93" i="4" s="1"/>
  <c r="AC94" i="4"/>
  <c r="FK94" i="4" s="1"/>
  <c r="AC95" i="4"/>
  <c r="FK95" i="4" s="1"/>
  <c r="AC96" i="4"/>
  <c r="FK96" i="4" s="1"/>
  <c r="AC97" i="4"/>
  <c r="FK97" i="4" s="1"/>
  <c r="AC98" i="4"/>
  <c r="FK98" i="4" s="1"/>
  <c r="AC99" i="4"/>
  <c r="FK99" i="4" s="1"/>
  <c r="AC100" i="4"/>
  <c r="FK100" i="4" s="1"/>
  <c r="AC101" i="4"/>
  <c r="FK101" i="4" s="1"/>
  <c r="AC102" i="4"/>
  <c r="FK102" i="4" s="1"/>
  <c r="AC103" i="4"/>
  <c r="FK103" i="4" s="1"/>
  <c r="AC104" i="4"/>
  <c r="FK104" i="4" s="1"/>
  <c r="AC105" i="4"/>
  <c r="FK105" i="4" s="1"/>
  <c r="AC106" i="4"/>
  <c r="FK106" i="4" s="1"/>
  <c r="AC107" i="4"/>
  <c r="FK107" i="4" s="1"/>
  <c r="AC108" i="4"/>
  <c r="FK108" i="4" s="1"/>
  <c r="AC109" i="4"/>
  <c r="FK109" i="4" s="1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BW42" i="4"/>
  <c r="DL42" i="4" s="1"/>
  <c r="BW43" i="4"/>
  <c r="DL43" i="4" s="1"/>
  <c r="BW44" i="4"/>
  <c r="DL44" i="4" s="1"/>
  <c r="BW45" i="4"/>
  <c r="DL45" i="4" s="1"/>
  <c r="BW46" i="4"/>
  <c r="DL46" i="4" s="1"/>
  <c r="BW47" i="4"/>
  <c r="DL47" i="4" s="1"/>
  <c r="BW48" i="4"/>
  <c r="DL48" i="4" s="1"/>
  <c r="BW49" i="4"/>
  <c r="DL49" i="4" s="1"/>
  <c r="BW50" i="4"/>
  <c r="DL50" i="4" s="1"/>
  <c r="BW51" i="4"/>
  <c r="DL51" i="4" s="1"/>
  <c r="BW52" i="4"/>
  <c r="DL52" i="4" s="1"/>
  <c r="BW53" i="4"/>
  <c r="DL53" i="4" s="1"/>
  <c r="BW54" i="4"/>
  <c r="DL54" i="4" s="1"/>
  <c r="BW55" i="4"/>
  <c r="DL55" i="4" s="1"/>
  <c r="BW56" i="4"/>
  <c r="DL56" i="4" s="1"/>
  <c r="BW57" i="4"/>
  <c r="DL57" i="4" s="1"/>
  <c r="BW58" i="4"/>
  <c r="DL58" i="4" s="1"/>
  <c r="BW59" i="4"/>
  <c r="DL59" i="4" s="1"/>
  <c r="BW60" i="4"/>
  <c r="DL60" i="4" s="1"/>
  <c r="BW61" i="4"/>
  <c r="DL61" i="4" s="1"/>
  <c r="BW62" i="4"/>
  <c r="DL62" i="4" s="1"/>
  <c r="BW63" i="4"/>
  <c r="DL63" i="4" s="1"/>
  <c r="BW64" i="4"/>
  <c r="DL64" i="4" s="1"/>
  <c r="BW65" i="4"/>
  <c r="DL65" i="4" s="1"/>
  <c r="BW66" i="4"/>
  <c r="DL66" i="4" s="1"/>
  <c r="BW67" i="4"/>
  <c r="DL67" i="4" s="1"/>
  <c r="BW68" i="4"/>
  <c r="DL68" i="4" s="1"/>
  <c r="BW69" i="4"/>
  <c r="DL69" i="4" s="1"/>
  <c r="BW70" i="4"/>
  <c r="DL70" i="4" s="1"/>
  <c r="BW71" i="4"/>
  <c r="DL71" i="4" s="1"/>
  <c r="BW72" i="4"/>
  <c r="DL72" i="4" s="1"/>
  <c r="BW73" i="4"/>
  <c r="DL73" i="4" s="1"/>
  <c r="BW74" i="4"/>
  <c r="DL74" i="4" s="1"/>
  <c r="BW75" i="4"/>
  <c r="DL75" i="4" s="1"/>
  <c r="BW76" i="4"/>
  <c r="DL76" i="4" s="1"/>
  <c r="BW77" i="4"/>
  <c r="DL77" i="4" s="1"/>
  <c r="BW78" i="4"/>
  <c r="DL78" i="4" s="1"/>
  <c r="BW79" i="4"/>
  <c r="DL79" i="4" s="1"/>
  <c r="BW80" i="4"/>
  <c r="DL80" i="4" s="1"/>
  <c r="BW81" i="4"/>
  <c r="DL81" i="4" s="1"/>
  <c r="BW82" i="4"/>
  <c r="DL82" i="4" s="1"/>
  <c r="BW83" i="4"/>
  <c r="DL83" i="4" s="1"/>
  <c r="BW84" i="4"/>
  <c r="DL84" i="4" s="1"/>
  <c r="BW85" i="4"/>
  <c r="DL85" i="4" s="1"/>
  <c r="BW86" i="4"/>
  <c r="DL86" i="4" s="1"/>
  <c r="BW87" i="4"/>
  <c r="DL87" i="4" s="1"/>
  <c r="BW88" i="4"/>
  <c r="DL88" i="4" s="1"/>
  <c r="BW89" i="4"/>
  <c r="DL89" i="4" s="1"/>
  <c r="BW90" i="4"/>
  <c r="DL90" i="4" s="1"/>
  <c r="BW91" i="4"/>
  <c r="DL91" i="4" s="1"/>
  <c r="BW92" i="4"/>
  <c r="DL92" i="4" s="1"/>
  <c r="BW93" i="4"/>
  <c r="DL93" i="4" s="1"/>
  <c r="BW94" i="4"/>
  <c r="DL94" i="4" s="1"/>
  <c r="BW95" i="4"/>
  <c r="DL95" i="4" s="1"/>
  <c r="BW96" i="4"/>
  <c r="DL96" i="4" s="1"/>
  <c r="BW97" i="4"/>
  <c r="DL97" i="4" s="1"/>
  <c r="BW98" i="4"/>
  <c r="DL98" i="4" s="1"/>
  <c r="BW99" i="4"/>
  <c r="DL99" i="4" s="1"/>
  <c r="BW100" i="4"/>
  <c r="DL100" i="4" s="1"/>
  <c r="BW101" i="4"/>
  <c r="DL101" i="4" s="1"/>
  <c r="BW102" i="4"/>
  <c r="DL102" i="4" s="1"/>
  <c r="BW103" i="4"/>
  <c r="DL103" i="4" s="1"/>
  <c r="BW104" i="4"/>
  <c r="DL104" i="4" s="1"/>
  <c r="BW105" i="4"/>
  <c r="DL105" i="4" s="1"/>
  <c r="BW106" i="4"/>
  <c r="DL106" i="4" s="1"/>
  <c r="BW107" i="4"/>
  <c r="DL107" i="4" s="1"/>
  <c r="BW108" i="4"/>
  <c r="DL108" i="4" s="1"/>
  <c r="BW109" i="4"/>
  <c r="DL109" i="4" s="1"/>
  <c r="BT42" i="4"/>
  <c r="DK42" i="4" s="1"/>
  <c r="BT43" i="4"/>
  <c r="DK43" i="4" s="1"/>
  <c r="BT44" i="4"/>
  <c r="DK44" i="4" s="1"/>
  <c r="BT46" i="4"/>
  <c r="DK46" i="4" s="1"/>
  <c r="BT47" i="4"/>
  <c r="DK47" i="4" s="1"/>
  <c r="BT48" i="4"/>
  <c r="DK48" i="4" s="1"/>
  <c r="BT49" i="4"/>
  <c r="DK49" i="4" s="1"/>
  <c r="BT50" i="4"/>
  <c r="DK50" i="4" s="1"/>
  <c r="BT51" i="4"/>
  <c r="DK51" i="4" s="1"/>
  <c r="BT52" i="4"/>
  <c r="DK52" i="4" s="1"/>
  <c r="BT53" i="4"/>
  <c r="DK53" i="4" s="1"/>
  <c r="BT54" i="4"/>
  <c r="DK54" i="4" s="1"/>
  <c r="BT55" i="4"/>
  <c r="DK55" i="4" s="1"/>
  <c r="BT56" i="4"/>
  <c r="DK56" i="4" s="1"/>
  <c r="BT57" i="4"/>
  <c r="DK57" i="4" s="1"/>
  <c r="BT58" i="4"/>
  <c r="DK58" i="4" s="1"/>
  <c r="BT59" i="4"/>
  <c r="DK59" i="4" s="1"/>
  <c r="BT60" i="4"/>
  <c r="DK60" i="4" s="1"/>
  <c r="BT61" i="4"/>
  <c r="DK61" i="4" s="1"/>
  <c r="BT62" i="4"/>
  <c r="DK62" i="4" s="1"/>
  <c r="BT63" i="4"/>
  <c r="DK63" i="4" s="1"/>
  <c r="BT64" i="4"/>
  <c r="DK64" i="4" s="1"/>
  <c r="BT65" i="4"/>
  <c r="DK65" i="4" s="1"/>
  <c r="BT66" i="4"/>
  <c r="DK66" i="4" s="1"/>
  <c r="BT67" i="4"/>
  <c r="DK67" i="4" s="1"/>
  <c r="BT68" i="4"/>
  <c r="DK68" i="4" s="1"/>
  <c r="BT69" i="4"/>
  <c r="DK69" i="4" s="1"/>
  <c r="BT70" i="4"/>
  <c r="DK70" i="4" s="1"/>
  <c r="BT71" i="4"/>
  <c r="DK71" i="4" s="1"/>
  <c r="BT72" i="4"/>
  <c r="DK72" i="4" s="1"/>
  <c r="BT73" i="4"/>
  <c r="DK73" i="4" s="1"/>
  <c r="BT74" i="4"/>
  <c r="DK74" i="4" s="1"/>
  <c r="BT75" i="4"/>
  <c r="DK75" i="4" s="1"/>
  <c r="BT76" i="4"/>
  <c r="DK76" i="4" s="1"/>
  <c r="BT77" i="4"/>
  <c r="DK77" i="4" s="1"/>
  <c r="BT78" i="4"/>
  <c r="DK78" i="4" s="1"/>
  <c r="BT79" i="4"/>
  <c r="DK79" i="4" s="1"/>
  <c r="BT80" i="4"/>
  <c r="DK80" i="4" s="1"/>
  <c r="BT81" i="4"/>
  <c r="DK81" i="4" s="1"/>
  <c r="BT82" i="4"/>
  <c r="DK82" i="4" s="1"/>
  <c r="BT83" i="4"/>
  <c r="DK83" i="4" s="1"/>
  <c r="BT84" i="4"/>
  <c r="DK84" i="4" s="1"/>
  <c r="BT85" i="4"/>
  <c r="DK85" i="4" s="1"/>
  <c r="BT86" i="4"/>
  <c r="DK86" i="4" s="1"/>
  <c r="BT87" i="4"/>
  <c r="DK87" i="4" s="1"/>
  <c r="BT88" i="4"/>
  <c r="DK88" i="4" s="1"/>
  <c r="BT89" i="4"/>
  <c r="DK89" i="4" s="1"/>
  <c r="BT90" i="4"/>
  <c r="DK90" i="4" s="1"/>
  <c r="BT91" i="4"/>
  <c r="DK91" i="4" s="1"/>
  <c r="BT92" i="4"/>
  <c r="DK92" i="4" s="1"/>
  <c r="BT93" i="4"/>
  <c r="DK93" i="4" s="1"/>
  <c r="BT94" i="4"/>
  <c r="DK94" i="4" s="1"/>
  <c r="BT95" i="4"/>
  <c r="DK95" i="4" s="1"/>
  <c r="BT96" i="4"/>
  <c r="DK96" i="4" s="1"/>
  <c r="BT97" i="4"/>
  <c r="DK97" i="4" s="1"/>
  <c r="BT98" i="4"/>
  <c r="DK98" i="4" s="1"/>
  <c r="BT99" i="4"/>
  <c r="DK99" i="4" s="1"/>
  <c r="BT100" i="4"/>
  <c r="DK100" i="4" s="1"/>
  <c r="BT101" i="4"/>
  <c r="DK101" i="4" s="1"/>
  <c r="BT102" i="4"/>
  <c r="DK102" i="4" s="1"/>
  <c r="BT103" i="4"/>
  <c r="DK103" i="4" s="1"/>
  <c r="BT104" i="4"/>
  <c r="DK104" i="4" s="1"/>
  <c r="BT105" i="4"/>
  <c r="DK105" i="4" s="1"/>
  <c r="BT106" i="4"/>
  <c r="DK106" i="4" s="1"/>
  <c r="BT107" i="4"/>
  <c r="DK107" i="4" s="1"/>
  <c r="BT108" i="4"/>
  <c r="DK108" i="4" s="1"/>
  <c r="BT109" i="4"/>
  <c r="DK109" i="4" s="1"/>
  <c r="BQ42" i="4"/>
  <c r="DJ42" i="4" s="1"/>
  <c r="BQ43" i="4"/>
  <c r="DJ43" i="4" s="1"/>
  <c r="BQ44" i="4"/>
  <c r="DJ44" i="4" s="1"/>
  <c r="BQ45" i="4"/>
  <c r="DJ45" i="4" s="1"/>
  <c r="BQ46" i="4"/>
  <c r="DJ46" i="4" s="1"/>
  <c r="BQ47" i="4"/>
  <c r="DJ47" i="4" s="1"/>
  <c r="BQ48" i="4"/>
  <c r="DJ48" i="4" s="1"/>
  <c r="BQ49" i="4"/>
  <c r="DJ49" i="4" s="1"/>
  <c r="BQ50" i="4"/>
  <c r="DJ50" i="4" s="1"/>
  <c r="BQ51" i="4"/>
  <c r="DJ51" i="4" s="1"/>
  <c r="BQ52" i="4"/>
  <c r="DJ52" i="4" s="1"/>
  <c r="BQ53" i="4"/>
  <c r="DJ53" i="4" s="1"/>
  <c r="BQ54" i="4"/>
  <c r="DJ54" i="4" s="1"/>
  <c r="BQ55" i="4"/>
  <c r="DJ55" i="4" s="1"/>
  <c r="BQ56" i="4"/>
  <c r="DJ56" i="4" s="1"/>
  <c r="BQ57" i="4"/>
  <c r="DJ57" i="4" s="1"/>
  <c r="BQ58" i="4"/>
  <c r="DJ58" i="4" s="1"/>
  <c r="BQ59" i="4"/>
  <c r="DJ59" i="4" s="1"/>
  <c r="BQ60" i="4"/>
  <c r="DJ60" i="4" s="1"/>
  <c r="BQ61" i="4"/>
  <c r="DJ61" i="4" s="1"/>
  <c r="BQ62" i="4"/>
  <c r="DJ62" i="4" s="1"/>
  <c r="BQ63" i="4"/>
  <c r="DJ63" i="4" s="1"/>
  <c r="BQ64" i="4"/>
  <c r="DJ64" i="4" s="1"/>
  <c r="BQ65" i="4"/>
  <c r="DJ65" i="4" s="1"/>
  <c r="BQ66" i="4"/>
  <c r="DJ66" i="4" s="1"/>
  <c r="BQ67" i="4"/>
  <c r="DJ67" i="4" s="1"/>
  <c r="BQ68" i="4"/>
  <c r="DJ68" i="4" s="1"/>
  <c r="BQ69" i="4"/>
  <c r="DJ69" i="4" s="1"/>
  <c r="BQ70" i="4"/>
  <c r="DJ70" i="4" s="1"/>
  <c r="BQ71" i="4"/>
  <c r="DJ71" i="4" s="1"/>
  <c r="BQ72" i="4"/>
  <c r="DJ72" i="4" s="1"/>
  <c r="BQ73" i="4"/>
  <c r="DJ73" i="4" s="1"/>
  <c r="BQ74" i="4"/>
  <c r="DJ74" i="4" s="1"/>
  <c r="BQ75" i="4"/>
  <c r="DJ75" i="4" s="1"/>
  <c r="BQ76" i="4"/>
  <c r="DJ76" i="4" s="1"/>
  <c r="BQ77" i="4"/>
  <c r="DJ77" i="4" s="1"/>
  <c r="BQ78" i="4"/>
  <c r="DJ78" i="4" s="1"/>
  <c r="BQ79" i="4"/>
  <c r="DJ79" i="4" s="1"/>
  <c r="BQ80" i="4"/>
  <c r="DJ80" i="4" s="1"/>
  <c r="BQ81" i="4"/>
  <c r="DJ81" i="4" s="1"/>
  <c r="BQ82" i="4"/>
  <c r="DJ82" i="4" s="1"/>
  <c r="BQ83" i="4"/>
  <c r="DJ83" i="4" s="1"/>
  <c r="BQ84" i="4"/>
  <c r="DJ84" i="4" s="1"/>
  <c r="BQ85" i="4"/>
  <c r="DJ85" i="4" s="1"/>
  <c r="BQ86" i="4"/>
  <c r="DJ86" i="4" s="1"/>
  <c r="BQ87" i="4"/>
  <c r="DJ87" i="4" s="1"/>
  <c r="BQ88" i="4"/>
  <c r="DJ88" i="4" s="1"/>
  <c r="BQ89" i="4"/>
  <c r="DJ89" i="4" s="1"/>
  <c r="BQ90" i="4"/>
  <c r="DJ90" i="4" s="1"/>
  <c r="BQ91" i="4"/>
  <c r="DJ91" i="4" s="1"/>
  <c r="BQ92" i="4"/>
  <c r="DJ92" i="4" s="1"/>
  <c r="BQ93" i="4"/>
  <c r="DJ93" i="4" s="1"/>
  <c r="BQ94" i="4"/>
  <c r="DJ94" i="4" s="1"/>
  <c r="BQ95" i="4"/>
  <c r="DJ95" i="4" s="1"/>
  <c r="BQ96" i="4"/>
  <c r="DJ96" i="4" s="1"/>
  <c r="BQ97" i="4"/>
  <c r="DJ97" i="4" s="1"/>
  <c r="BQ98" i="4"/>
  <c r="DJ98" i="4" s="1"/>
  <c r="BQ99" i="4"/>
  <c r="DJ99" i="4" s="1"/>
  <c r="BQ100" i="4"/>
  <c r="DJ100" i="4" s="1"/>
  <c r="BQ101" i="4"/>
  <c r="DJ101" i="4" s="1"/>
  <c r="BQ102" i="4"/>
  <c r="DJ102" i="4" s="1"/>
  <c r="BQ103" i="4"/>
  <c r="DJ103" i="4" s="1"/>
  <c r="BQ104" i="4"/>
  <c r="DJ104" i="4" s="1"/>
  <c r="BQ105" i="4"/>
  <c r="DJ105" i="4" s="1"/>
  <c r="BQ106" i="4"/>
  <c r="DJ106" i="4" s="1"/>
  <c r="BQ107" i="4"/>
  <c r="DJ107" i="4" s="1"/>
  <c r="BQ108" i="4"/>
  <c r="DJ108" i="4" s="1"/>
  <c r="BQ109" i="4"/>
  <c r="DJ109" i="4" s="1"/>
  <c r="BN42" i="4"/>
  <c r="DI42" i="4" s="1"/>
  <c r="BN43" i="4"/>
  <c r="DI43" i="4" s="1"/>
  <c r="BN44" i="4"/>
  <c r="DI44" i="4" s="1"/>
  <c r="BN45" i="4"/>
  <c r="DI45" i="4" s="1"/>
  <c r="BN46" i="4"/>
  <c r="DI46" i="4" s="1"/>
  <c r="BN47" i="4"/>
  <c r="DI47" i="4" s="1"/>
  <c r="BN48" i="4"/>
  <c r="DI48" i="4" s="1"/>
  <c r="BN49" i="4"/>
  <c r="DI49" i="4" s="1"/>
  <c r="BN50" i="4"/>
  <c r="DI50" i="4" s="1"/>
  <c r="BN51" i="4"/>
  <c r="DI51" i="4" s="1"/>
  <c r="BN52" i="4"/>
  <c r="DI52" i="4" s="1"/>
  <c r="BN53" i="4"/>
  <c r="DI53" i="4" s="1"/>
  <c r="BN54" i="4"/>
  <c r="DI54" i="4" s="1"/>
  <c r="BN55" i="4"/>
  <c r="DI55" i="4" s="1"/>
  <c r="BN56" i="4"/>
  <c r="DI56" i="4" s="1"/>
  <c r="BN57" i="4"/>
  <c r="DI57" i="4" s="1"/>
  <c r="BN58" i="4"/>
  <c r="DI58" i="4" s="1"/>
  <c r="BN59" i="4"/>
  <c r="DI59" i="4" s="1"/>
  <c r="BN60" i="4"/>
  <c r="DI60" i="4" s="1"/>
  <c r="BN61" i="4"/>
  <c r="DI61" i="4" s="1"/>
  <c r="BN62" i="4"/>
  <c r="DI62" i="4" s="1"/>
  <c r="BN63" i="4"/>
  <c r="DI63" i="4" s="1"/>
  <c r="BN64" i="4"/>
  <c r="DI64" i="4" s="1"/>
  <c r="BN65" i="4"/>
  <c r="DI65" i="4" s="1"/>
  <c r="BN66" i="4"/>
  <c r="DI66" i="4" s="1"/>
  <c r="BN67" i="4"/>
  <c r="DI67" i="4" s="1"/>
  <c r="BN68" i="4"/>
  <c r="DI68" i="4" s="1"/>
  <c r="BN69" i="4"/>
  <c r="DI69" i="4" s="1"/>
  <c r="BN70" i="4"/>
  <c r="DI70" i="4" s="1"/>
  <c r="BN71" i="4"/>
  <c r="DI71" i="4" s="1"/>
  <c r="BN72" i="4"/>
  <c r="DI72" i="4" s="1"/>
  <c r="BN73" i="4"/>
  <c r="DI73" i="4" s="1"/>
  <c r="BN74" i="4"/>
  <c r="DI74" i="4" s="1"/>
  <c r="BN75" i="4"/>
  <c r="DI75" i="4" s="1"/>
  <c r="BN76" i="4"/>
  <c r="DI76" i="4" s="1"/>
  <c r="BN77" i="4"/>
  <c r="DI77" i="4" s="1"/>
  <c r="BN78" i="4"/>
  <c r="DI78" i="4" s="1"/>
  <c r="BN79" i="4"/>
  <c r="DI79" i="4" s="1"/>
  <c r="BN80" i="4"/>
  <c r="DI80" i="4" s="1"/>
  <c r="BN81" i="4"/>
  <c r="DI81" i="4" s="1"/>
  <c r="BN82" i="4"/>
  <c r="DI82" i="4" s="1"/>
  <c r="BN83" i="4"/>
  <c r="DI83" i="4" s="1"/>
  <c r="BN84" i="4"/>
  <c r="DI84" i="4" s="1"/>
  <c r="BN85" i="4"/>
  <c r="DI85" i="4" s="1"/>
  <c r="BN86" i="4"/>
  <c r="DI86" i="4" s="1"/>
  <c r="BN87" i="4"/>
  <c r="DI87" i="4" s="1"/>
  <c r="BN88" i="4"/>
  <c r="DI88" i="4" s="1"/>
  <c r="BN89" i="4"/>
  <c r="DI89" i="4" s="1"/>
  <c r="BN90" i="4"/>
  <c r="DI90" i="4" s="1"/>
  <c r="BN91" i="4"/>
  <c r="DI91" i="4" s="1"/>
  <c r="BN92" i="4"/>
  <c r="DI92" i="4" s="1"/>
  <c r="BN93" i="4"/>
  <c r="DI93" i="4" s="1"/>
  <c r="BN94" i="4"/>
  <c r="DI94" i="4" s="1"/>
  <c r="BN95" i="4"/>
  <c r="DI95" i="4" s="1"/>
  <c r="BN96" i="4"/>
  <c r="DI96" i="4" s="1"/>
  <c r="BN97" i="4"/>
  <c r="DI97" i="4" s="1"/>
  <c r="BN98" i="4"/>
  <c r="DI98" i="4" s="1"/>
  <c r="BN99" i="4"/>
  <c r="DI99" i="4" s="1"/>
  <c r="BN100" i="4"/>
  <c r="DI100" i="4" s="1"/>
  <c r="BN101" i="4"/>
  <c r="DI101" i="4" s="1"/>
  <c r="BN102" i="4"/>
  <c r="DI102" i="4" s="1"/>
  <c r="BN103" i="4"/>
  <c r="DI103" i="4" s="1"/>
  <c r="BN104" i="4"/>
  <c r="DI104" i="4" s="1"/>
  <c r="BN105" i="4"/>
  <c r="DI105" i="4" s="1"/>
  <c r="BN106" i="4"/>
  <c r="DI106" i="4" s="1"/>
  <c r="BN107" i="4"/>
  <c r="DI107" i="4" s="1"/>
  <c r="BN108" i="4"/>
  <c r="DI108" i="4" s="1"/>
  <c r="BN109" i="4"/>
  <c r="DI109" i="4" s="1"/>
  <c r="BK42" i="4"/>
  <c r="DH42" i="4" s="1"/>
  <c r="BK43" i="4"/>
  <c r="DH43" i="4" s="1"/>
  <c r="BK44" i="4"/>
  <c r="DH44" i="4" s="1"/>
  <c r="BK45" i="4"/>
  <c r="DH45" i="4" s="1"/>
  <c r="BK46" i="4"/>
  <c r="DH46" i="4" s="1"/>
  <c r="BK47" i="4"/>
  <c r="DH47" i="4" s="1"/>
  <c r="BK48" i="4"/>
  <c r="DH48" i="4" s="1"/>
  <c r="BK49" i="4"/>
  <c r="DH49" i="4" s="1"/>
  <c r="BK50" i="4"/>
  <c r="DH50" i="4" s="1"/>
  <c r="BK51" i="4"/>
  <c r="DH51" i="4" s="1"/>
  <c r="BK52" i="4"/>
  <c r="DH52" i="4" s="1"/>
  <c r="BK53" i="4"/>
  <c r="DH53" i="4" s="1"/>
  <c r="BK54" i="4"/>
  <c r="DH54" i="4" s="1"/>
  <c r="BK55" i="4"/>
  <c r="DH55" i="4" s="1"/>
  <c r="BK56" i="4"/>
  <c r="DH56" i="4" s="1"/>
  <c r="BK57" i="4"/>
  <c r="DH57" i="4" s="1"/>
  <c r="BK58" i="4"/>
  <c r="DH58" i="4" s="1"/>
  <c r="BK59" i="4"/>
  <c r="DH59" i="4" s="1"/>
  <c r="BK60" i="4"/>
  <c r="DH60" i="4" s="1"/>
  <c r="BK61" i="4"/>
  <c r="DH61" i="4" s="1"/>
  <c r="BK62" i="4"/>
  <c r="DH62" i="4" s="1"/>
  <c r="BK63" i="4"/>
  <c r="DH63" i="4" s="1"/>
  <c r="BK64" i="4"/>
  <c r="DH64" i="4" s="1"/>
  <c r="BK65" i="4"/>
  <c r="DH65" i="4" s="1"/>
  <c r="BK66" i="4"/>
  <c r="DH66" i="4" s="1"/>
  <c r="BK67" i="4"/>
  <c r="DH67" i="4" s="1"/>
  <c r="BK68" i="4"/>
  <c r="DH68" i="4" s="1"/>
  <c r="BK69" i="4"/>
  <c r="DH69" i="4" s="1"/>
  <c r="BK70" i="4"/>
  <c r="DH70" i="4" s="1"/>
  <c r="BK71" i="4"/>
  <c r="DH71" i="4" s="1"/>
  <c r="BK72" i="4"/>
  <c r="DH72" i="4" s="1"/>
  <c r="BK73" i="4"/>
  <c r="DH73" i="4" s="1"/>
  <c r="BK74" i="4"/>
  <c r="DH74" i="4" s="1"/>
  <c r="BK75" i="4"/>
  <c r="DH75" i="4" s="1"/>
  <c r="BK76" i="4"/>
  <c r="DH76" i="4" s="1"/>
  <c r="BK77" i="4"/>
  <c r="DH77" i="4" s="1"/>
  <c r="BK78" i="4"/>
  <c r="DH78" i="4" s="1"/>
  <c r="BK79" i="4"/>
  <c r="DH79" i="4" s="1"/>
  <c r="BK80" i="4"/>
  <c r="DH80" i="4" s="1"/>
  <c r="BK81" i="4"/>
  <c r="DH81" i="4" s="1"/>
  <c r="BK82" i="4"/>
  <c r="DH82" i="4" s="1"/>
  <c r="BK83" i="4"/>
  <c r="DH83" i="4" s="1"/>
  <c r="BK84" i="4"/>
  <c r="DH84" i="4" s="1"/>
  <c r="BK85" i="4"/>
  <c r="DH85" i="4" s="1"/>
  <c r="BK86" i="4"/>
  <c r="DH86" i="4" s="1"/>
  <c r="BK87" i="4"/>
  <c r="DH87" i="4" s="1"/>
  <c r="BK88" i="4"/>
  <c r="DH88" i="4" s="1"/>
  <c r="BK89" i="4"/>
  <c r="DH89" i="4" s="1"/>
  <c r="BK90" i="4"/>
  <c r="DH90" i="4" s="1"/>
  <c r="BK91" i="4"/>
  <c r="DH91" i="4" s="1"/>
  <c r="BK92" i="4"/>
  <c r="DH92" i="4" s="1"/>
  <c r="BK93" i="4"/>
  <c r="DH93" i="4" s="1"/>
  <c r="BK94" i="4"/>
  <c r="DH94" i="4" s="1"/>
  <c r="BK95" i="4"/>
  <c r="DH95" i="4" s="1"/>
  <c r="BK96" i="4"/>
  <c r="DH96" i="4" s="1"/>
  <c r="BK97" i="4"/>
  <c r="DH97" i="4" s="1"/>
  <c r="BK98" i="4"/>
  <c r="DH98" i="4" s="1"/>
  <c r="BK99" i="4"/>
  <c r="DH99" i="4" s="1"/>
  <c r="BK100" i="4"/>
  <c r="DH100" i="4" s="1"/>
  <c r="BK101" i="4"/>
  <c r="DH101" i="4" s="1"/>
  <c r="BK102" i="4"/>
  <c r="DH102" i="4" s="1"/>
  <c r="BK103" i="4"/>
  <c r="DH103" i="4" s="1"/>
  <c r="BK104" i="4"/>
  <c r="DH104" i="4" s="1"/>
  <c r="BK105" i="4"/>
  <c r="DH105" i="4" s="1"/>
  <c r="BK106" i="4"/>
  <c r="DH106" i="4" s="1"/>
  <c r="BK107" i="4"/>
  <c r="DH107" i="4" s="1"/>
  <c r="BK108" i="4"/>
  <c r="DH108" i="4" s="1"/>
  <c r="BK109" i="4"/>
  <c r="DH109" i="4" s="1"/>
  <c r="BH42" i="4"/>
  <c r="DG42" i="4" s="1"/>
  <c r="BH43" i="4"/>
  <c r="DG43" i="4" s="1"/>
  <c r="BH44" i="4"/>
  <c r="DG44" i="4" s="1"/>
  <c r="BH45" i="4"/>
  <c r="DG45" i="4" s="1"/>
  <c r="BH46" i="4"/>
  <c r="DG46" i="4" s="1"/>
  <c r="BH47" i="4"/>
  <c r="DG47" i="4" s="1"/>
  <c r="BH48" i="4"/>
  <c r="DG48" i="4" s="1"/>
  <c r="BH49" i="4"/>
  <c r="DG49" i="4" s="1"/>
  <c r="BH50" i="4"/>
  <c r="DG50" i="4" s="1"/>
  <c r="BH51" i="4"/>
  <c r="DG51" i="4" s="1"/>
  <c r="BH52" i="4"/>
  <c r="DG52" i="4" s="1"/>
  <c r="BH53" i="4"/>
  <c r="DG53" i="4" s="1"/>
  <c r="BH54" i="4"/>
  <c r="DG54" i="4" s="1"/>
  <c r="BH55" i="4"/>
  <c r="DG55" i="4" s="1"/>
  <c r="BH56" i="4"/>
  <c r="DG56" i="4" s="1"/>
  <c r="BH57" i="4"/>
  <c r="DG57" i="4" s="1"/>
  <c r="BH58" i="4"/>
  <c r="DG58" i="4" s="1"/>
  <c r="BH59" i="4"/>
  <c r="DG59" i="4" s="1"/>
  <c r="BH60" i="4"/>
  <c r="DG60" i="4" s="1"/>
  <c r="BH61" i="4"/>
  <c r="DG61" i="4" s="1"/>
  <c r="BH62" i="4"/>
  <c r="DG62" i="4" s="1"/>
  <c r="BH63" i="4"/>
  <c r="DG63" i="4" s="1"/>
  <c r="BH64" i="4"/>
  <c r="DG64" i="4" s="1"/>
  <c r="BH65" i="4"/>
  <c r="DG65" i="4" s="1"/>
  <c r="BH66" i="4"/>
  <c r="DG66" i="4" s="1"/>
  <c r="BH67" i="4"/>
  <c r="DG67" i="4" s="1"/>
  <c r="BH68" i="4"/>
  <c r="DG68" i="4" s="1"/>
  <c r="BH69" i="4"/>
  <c r="DG69" i="4" s="1"/>
  <c r="BH70" i="4"/>
  <c r="DG70" i="4" s="1"/>
  <c r="BH71" i="4"/>
  <c r="DG71" i="4" s="1"/>
  <c r="BH72" i="4"/>
  <c r="DG72" i="4" s="1"/>
  <c r="BH73" i="4"/>
  <c r="DG73" i="4" s="1"/>
  <c r="BH74" i="4"/>
  <c r="DG74" i="4" s="1"/>
  <c r="BH75" i="4"/>
  <c r="DG75" i="4" s="1"/>
  <c r="BH76" i="4"/>
  <c r="DG76" i="4" s="1"/>
  <c r="BH77" i="4"/>
  <c r="DG77" i="4" s="1"/>
  <c r="BH78" i="4"/>
  <c r="DG78" i="4" s="1"/>
  <c r="BH79" i="4"/>
  <c r="DG79" i="4" s="1"/>
  <c r="BH80" i="4"/>
  <c r="DG80" i="4" s="1"/>
  <c r="BH81" i="4"/>
  <c r="DG81" i="4" s="1"/>
  <c r="BH82" i="4"/>
  <c r="DG82" i="4" s="1"/>
  <c r="BH83" i="4"/>
  <c r="DG83" i="4" s="1"/>
  <c r="BH84" i="4"/>
  <c r="DG84" i="4" s="1"/>
  <c r="BH85" i="4"/>
  <c r="DG85" i="4" s="1"/>
  <c r="BH86" i="4"/>
  <c r="DG86" i="4" s="1"/>
  <c r="BH87" i="4"/>
  <c r="DG87" i="4" s="1"/>
  <c r="BH88" i="4"/>
  <c r="DG88" i="4" s="1"/>
  <c r="BH89" i="4"/>
  <c r="DG89" i="4" s="1"/>
  <c r="BH90" i="4"/>
  <c r="DG90" i="4" s="1"/>
  <c r="BH91" i="4"/>
  <c r="DG91" i="4" s="1"/>
  <c r="BH92" i="4"/>
  <c r="DG92" i="4" s="1"/>
  <c r="BH93" i="4"/>
  <c r="DG93" i="4" s="1"/>
  <c r="BH94" i="4"/>
  <c r="DG94" i="4" s="1"/>
  <c r="BH95" i="4"/>
  <c r="DG95" i="4" s="1"/>
  <c r="BH96" i="4"/>
  <c r="DG96" i="4" s="1"/>
  <c r="BH97" i="4"/>
  <c r="DG97" i="4" s="1"/>
  <c r="BH98" i="4"/>
  <c r="DG98" i="4" s="1"/>
  <c r="BH99" i="4"/>
  <c r="DG99" i="4" s="1"/>
  <c r="BH100" i="4"/>
  <c r="DG100" i="4" s="1"/>
  <c r="BH101" i="4"/>
  <c r="DG101" i="4" s="1"/>
  <c r="BH102" i="4"/>
  <c r="DG102" i="4" s="1"/>
  <c r="BH103" i="4"/>
  <c r="DG103" i="4" s="1"/>
  <c r="BH104" i="4"/>
  <c r="DG104" i="4" s="1"/>
  <c r="BH105" i="4"/>
  <c r="DG105" i="4" s="1"/>
  <c r="BH106" i="4"/>
  <c r="DG106" i="4" s="1"/>
  <c r="BH107" i="4"/>
  <c r="DG107" i="4" s="1"/>
  <c r="BH108" i="4"/>
  <c r="DG108" i="4" s="1"/>
  <c r="BH109" i="4"/>
  <c r="DG109" i="4" s="1"/>
  <c r="BE42" i="4"/>
  <c r="DF42" i="4" s="1"/>
  <c r="BE43" i="4"/>
  <c r="DF43" i="4" s="1"/>
  <c r="BE44" i="4"/>
  <c r="DF44" i="4" s="1"/>
  <c r="BE45" i="4"/>
  <c r="DF45" i="4" s="1"/>
  <c r="BE46" i="4"/>
  <c r="DF46" i="4" s="1"/>
  <c r="BE47" i="4"/>
  <c r="DF47" i="4" s="1"/>
  <c r="BE48" i="4"/>
  <c r="DF48" i="4" s="1"/>
  <c r="BE49" i="4"/>
  <c r="DF49" i="4" s="1"/>
  <c r="BE50" i="4"/>
  <c r="DF50" i="4" s="1"/>
  <c r="BE51" i="4"/>
  <c r="DF51" i="4" s="1"/>
  <c r="BE52" i="4"/>
  <c r="DF52" i="4" s="1"/>
  <c r="BE53" i="4"/>
  <c r="DF53" i="4" s="1"/>
  <c r="BE54" i="4"/>
  <c r="DF54" i="4" s="1"/>
  <c r="BE55" i="4"/>
  <c r="DF55" i="4" s="1"/>
  <c r="BE56" i="4"/>
  <c r="DF56" i="4" s="1"/>
  <c r="BE57" i="4"/>
  <c r="DF57" i="4" s="1"/>
  <c r="BE58" i="4"/>
  <c r="DF58" i="4" s="1"/>
  <c r="BE59" i="4"/>
  <c r="DF59" i="4" s="1"/>
  <c r="BE60" i="4"/>
  <c r="DF60" i="4" s="1"/>
  <c r="BE61" i="4"/>
  <c r="DF61" i="4" s="1"/>
  <c r="BE62" i="4"/>
  <c r="DF62" i="4" s="1"/>
  <c r="BE63" i="4"/>
  <c r="DF63" i="4" s="1"/>
  <c r="BE64" i="4"/>
  <c r="DF64" i="4" s="1"/>
  <c r="BE65" i="4"/>
  <c r="DF65" i="4" s="1"/>
  <c r="BE66" i="4"/>
  <c r="DF66" i="4" s="1"/>
  <c r="BE67" i="4"/>
  <c r="DF67" i="4" s="1"/>
  <c r="BE68" i="4"/>
  <c r="DF68" i="4" s="1"/>
  <c r="BE69" i="4"/>
  <c r="DF69" i="4" s="1"/>
  <c r="BE70" i="4"/>
  <c r="DF70" i="4" s="1"/>
  <c r="BE71" i="4"/>
  <c r="DF71" i="4" s="1"/>
  <c r="BE72" i="4"/>
  <c r="DF72" i="4" s="1"/>
  <c r="BE73" i="4"/>
  <c r="DF73" i="4" s="1"/>
  <c r="BE74" i="4"/>
  <c r="DF74" i="4" s="1"/>
  <c r="BE75" i="4"/>
  <c r="DF75" i="4" s="1"/>
  <c r="BE76" i="4"/>
  <c r="DF76" i="4" s="1"/>
  <c r="BE77" i="4"/>
  <c r="DF77" i="4" s="1"/>
  <c r="BE78" i="4"/>
  <c r="DF78" i="4" s="1"/>
  <c r="BE79" i="4"/>
  <c r="DF79" i="4" s="1"/>
  <c r="BE80" i="4"/>
  <c r="DF80" i="4" s="1"/>
  <c r="BE81" i="4"/>
  <c r="DF81" i="4" s="1"/>
  <c r="BE82" i="4"/>
  <c r="DF82" i="4" s="1"/>
  <c r="BE83" i="4"/>
  <c r="DF83" i="4" s="1"/>
  <c r="BE84" i="4"/>
  <c r="DF84" i="4" s="1"/>
  <c r="BE85" i="4"/>
  <c r="DF85" i="4" s="1"/>
  <c r="BE86" i="4"/>
  <c r="DF86" i="4" s="1"/>
  <c r="BE87" i="4"/>
  <c r="DF87" i="4" s="1"/>
  <c r="BE88" i="4"/>
  <c r="DF88" i="4" s="1"/>
  <c r="BE89" i="4"/>
  <c r="DF89" i="4" s="1"/>
  <c r="BE90" i="4"/>
  <c r="DF90" i="4" s="1"/>
  <c r="BE91" i="4"/>
  <c r="DF91" i="4" s="1"/>
  <c r="BE92" i="4"/>
  <c r="DF92" i="4" s="1"/>
  <c r="BE93" i="4"/>
  <c r="DF93" i="4" s="1"/>
  <c r="BE94" i="4"/>
  <c r="DF94" i="4" s="1"/>
  <c r="BE95" i="4"/>
  <c r="DF95" i="4" s="1"/>
  <c r="BE96" i="4"/>
  <c r="DF96" i="4" s="1"/>
  <c r="BE97" i="4"/>
  <c r="DF97" i="4" s="1"/>
  <c r="BE98" i="4"/>
  <c r="DF98" i="4" s="1"/>
  <c r="BE99" i="4"/>
  <c r="DF99" i="4" s="1"/>
  <c r="BE100" i="4"/>
  <c r="DF100" i="4" s="1"/>
  <c r="BE101" i="4"/>
  <c r="DF101" i="4" s="1"/>
  <c r="BE102" i="4"/>
  <c r="DF102" i="4" s="1"/>
  <c r="BE103" i="4"/>
  <c r="DF103" i="4" s="1"/>
  <c r="BE104" i="4"/>
  <c r="DF104" i="4" s="1"/>
  <c r="BE105" i="4"/>
  <c r="DF105" i="4" s="1"/>
  <c r="BE106" i="4"/>
  <c r="DF106" i="4" s="1"/>
  <c r="BE107" i="4"/>
  <c r="DF107" i="4" s="1"/>
  <c r="BE108" i="4"/>
  <c r="DF108" i="4" s="1"/>
  <c r="BE109" i="4"/>
  <c r="DF109" i="4" s="1"/>
  <c r="BB42" i="4"/>
  <c r="DE42" i="4" s="1"/>
  <c r="BB43" i="4"/>
  <c r="DE43" i="4" s="1"/>
  <c r="BB44" i="4"/>
  <c r="DE44" i="4" s="1"/>
  <c r="BB45" i="4"/>
  <c r="DE45" i="4" s="1"/>
  <c r="BB46" i="4"/>
  <c r="DE46" i="4" s="1"/>
  <c r="BB47" i="4"/>
  <c r="DE47" i="4" s="1"/>
  <c r="BB48" i="4"/>
  <c r="DE48" i="4" s="1"/>
  <c r="BB49" i="4"/>
  <c r="DE49" i="4" s="1"/>
  <c r="BB50" i="4"/>
  <c r="DE50" i="4" s="1"/>
  <c r="BB51" i="4"/>
  <c r="DE51" i="4" s="1"/>
  <c r="BB52" i="4"/>
  <c r="DE52" i="4" s="1"/>
  <c r="BB53" i="4"/>
  <c r="DE53" i="4" s="1"/>
  <c r="BB54" i="4"/>
  <c r="DE54" i="4" s="1"/>
  <c r="BB55" i="4"/>
  <c r="DE55" i="4" s="1"/>
  <c r="BB56" i="4"/>
  <c r="DE56" i="4" s="1"/>
  <c r="BB57" i="4"/>
  <c r="DE57" i="4" s="1"/>
  <c r="BB58" i="4"/>
  <c r="DE58" i="4" s="1"/>
  <c r="BB59" i="4"/>
  <c r="DE59" i="4" s="1"/>
  <c r="BB60" i="4"/>
  <c r="DE60" i="4" s="1"/>
  <c r="BB61" i="4"/>
  <c r="DE61" i="4" s="1"/>
  <c r="BB62" i="4"/>
  <c r="DE62" i="4" s="1"/>
  <c r="BB63" i="4"/>
  <c r="DE63" i="4" s="1"/>
  <c r="BB64" i="4"/>
  <c r="DE64" i="4" s="1"/>
  <c r="BB65" i="4"/>
  <c r="DE65" i="4" s="1"/>
  <c r="BB66" i="4"/>
  <c r="DE66" i="4" s="1"/>
  <c r="BB67" i="4"/>
  <c r="DE67" i="4" s="1"/>
  <c r="BB68" i="4"/>
  <c r="DE68" i="4" s="1"/>
  <c r="BB69" i="4"/>
  <c r="DE69" i="4" s="1"/>
  <c r="BB70" i="4"/>
  <c r="DE70" i="4" s="1"/>
  <c r="BB71" i="4"/>
  <c r="DE71" i="4" s="1"/>
  <c r="BB72" i="4"/>
  <c r="DE72" i="4" s="1"/>
  <c r="BB73" i="4"/>
  <c r="DE73" i="4" s="1"/>
  <c r="BB74" i="4"/>
  <c r="DE74" i="4" s="1"/>
  <c r="BB75" i="4"/>
  <c r="DE75" i="4" s="1"/>
  <c r="BB76" i="4"/>
  <c r="DE76" i="4" s="1"/>
  <c r="BB77" i="4"/>
  <c r="DE77" i="4" s="1"/>
  <c r="BB78" i="4"/>
  <c r="DE78" i="4" s="1"/>
  <c r="BB79" i="4"/>
  <c r="DE79" i="4" s="1"/>
  <c r="BB80" i="4"/>
  <c r="DE80" i="4" s="1"/>
  <c r="BB81" i="4"/>
  <c r="DE81" i="4" s="1"/>
  <c r="BB82" i="4"/>
  <c r="DE82" i="4" s="1"/>
  <c r="BB83" i="4"/>
  <c r="DE83" i="4" s="1"/>
  <c r="BB84" i="4"/>
  <c r="DE84" i="4" s="1"/>
  <c r="BB85" i="4"/>
  <c r="DE85" i="4" s="1"/>
  <c r="BB86" i="4"/>
  <c r="DE86" i="4" s="1"/>
  <c r="BB87" i="4"/>
  <c r="DE87" i="4" s="1"/>
  <c r="BB88" i="4"/>
  <c r="DE88" i="4" s="1"/>
  <c r="BB89" i="4"/>
  <c r="DE89" i="4" s="1"/>
  <c r="BB90" i="4"/>
  <c r="DE90" i="4" s="1"/>
  <c r="BB91" i="4"/>
  <c r="DE91" i="4" s="1"/>
  <c r="BB92" i="4"/>
  <c r="DE92" i="4" s="1"/>
  <c r="BB93" i="4"/>
  <c r="DE93" i="4" s="1"/>
  <c r="BB94" i="4"/>
  <c r="DE94" i="4" s="1"/>
  <c r="BB95" i="4"/>
  <c r="DE95" i="4" s="1"/>
  <c r="BB96" i="4"/>
  <c r="DE96" i="4" s="1"/>
  <c r="BB97" i="4"/>
  <c r="DE97" i="4" s="1"/>
  <c r="BB98" i="4"/>
  <c r="DE98" i="4" s="1"/>
  <c r="BB99" i="4"/>
  <c r="DE99" i="4" s="1"/>
  <c r="BB100" i="4"/>
  <c r="DE100" i="4" s="1"/>
  <c r="BB101" i="4"/>
  <c r="DE101" i="4" s="1"/>
  <c r="BB102" i="4"/>
  <c r="DE102" i="4" s="1"/>
  <c r="BB103" i="4"/>
  <c r="DE103" i="4" s="1"/>
  <c r="BB104" i="4"/>
  <c r="DE104" i="4" s="1"/>
  <c r="BB105" i="4"/>
  <c r="DE105" i="4" s="1"/>
  <c r="BB106" i="4"/>
  <c r="DE106" i="4" s="1"/>
  <c r="BB107" i="4"/>
  <c r="DE107" i="4" s="1"/>
  <c r="BB108" i="4"/>
  <c r="DE108" i="4" s="1"/>
  <c r="BB109" i="4"/>
  <c r="DE109" i="4" s="1"/>
  <c r="AV42" i="4"/>
  <c r="DC42" i="4" s="1"/>
  <c r="AV43" i="4"/>
  <c r="DC43" i="4" s="1"/>
  <c r="AV44" i="4"/>
  <c r="DC44" i="4" s="1"/>
  <c r="AV46" i="4"/>
  <c r="DC46" i="4" s="1"/>
  <c r="AV47" i="4"/>
  <c r="DC47" i="4" s="1"/>
  <c r="AV48" i="4"/>
  <c r="DC48" i="4" s="1"/>
  <c r="AV49" i="4"/>
  <c r="DC49" i="4" s="1"/>
  <c r="AV50" i="4"/>
  <c r="DC50" i="4" s="1"/>
  <c r="AV51" i="4"/>
  <c r="DC51" i="4" s="1"/>
  <c r="AV52" i="4"/>
  <c r="DC52" i="4" s="1"/>
  <c r="AV53" i="4"/>
  <c r="DC53" i="4" s="1"/>
  <c r="AV54" i="4"/>
  <c r="DC54" i="4" s="1"/>
  <c r="AV55" i="4"/>
  <c r="DC55" i="4" s="1"/>
  <c r="AV56" i="4"/>
  <c r="DC56" i="4" s="1"/>
  <c r="AV57" i="4"/>
  <c r="DC57" i="4" s="1"/>
  <c r="AV58" i="4"/>
  <c r="DC58" i="4" s="1"/>
  <c r="AV59" i="4"/>
  <c r="DC59" i="4" s="1"/>
  <c r="AV60" i="4"/>
  <c r="DC60" i="4" s="1"/>
  <c r="AV61" i="4"/>
  <c r="DC61" i="4" s="1"/>
  <c r="AV62" i="4"/>
  <c r="DC62" i="4" s="1"/>
  <c r="AV63" i="4"/>
  <c r="DC63" i="4" s="1"/>
  <c r="AV64" i="4"/>
  <c r="DC64" i="4" s="1"/>
  <c r="AV65" i="4"/>
  <c r="DC65" i="4" s="1"/>
  <c r="AV66" i="4"/>
  <c r="DC66" i="4" s="1"/>
  <c r="AV67" i="4"/>
  <c r="DC67" i="4" s="1"/>
  <c r="AV68" i="4"/>
  <c r="DC68" i="4" s="1"/>
  <c r="AV69" i="4"/>
  <c r="DC69" i="4" s="1"/>
  <c r="AV70" i="4"/>
  <c r="DC70" i="4" s="1"/>
  <c r="AV71" i="4"/>
  <c r="DC71" i="4" s="1"/>
  <c r="AV72" i="4"/>
  <c r="DC72" i="4" s="1"/>
  <c r="AV73" i="4"/>
  <c r="DC73" i="4" s="1"/>
  <c r="AV74" i="4"/>
  <c r="DC74" i="4" s="1"/>
  <c r="AV75" i="4"/>
  <c r="DC75" i="4" s="1"/>
  <c r="AV76" i="4"/>
  <c r="DC76" i="4" s="1"/>
  <c r="AV77" i="4"/>
  <c r="DC77" i="4" s="1"/>
  <c r="AV78" i="4"/>
  <c r="DC78" i="4" s="1"/>
  <c r="AV79" i="4"/>
  <c r="DC79" i="4" s="1"/>
  <c r="AV80" i="4"/>
  <c r="DC80" i="4" s="1"/>
  <c r="AV81" i="4"/>
  <c r="DC81" i="4" s="1"/>
  <c r="AV82" i="4"/>
  <c r="DC82" i="4" s="1"/>
  <c r="AV83" i="4"/>
  <c r="DC83" i="4" s="1"/>
  <c r="AV84" i="4"/>
  <c r="DC84" i="4" s="1"/>
  <c r="AV85" i="4"/>
  <c r="DC85" i="4" s="1"/>
  <c r="AV86" i="4"/>
  <c r="DC86" i="4" s="1"/>
  <c r="AV87" i="4"/>
  <c r="DC87" i="4" s="1"/>
  <c r="AV88" i="4"/>
  <c r="DC88" i="4" s="1"/>
  <c r="AV89" i="4"/>
  <c r="DC89" i="4" s="1"/>
  <c r="AV90" i="4"/>
  <c r="DC90" i="4" s="1"/>
  <c r="AV91" i="4"/>
  <c r="DC91" i="4" s="1"/>
  <c r="AV92" i="4"/>
  <c r="DC92" i="4" s="1"/>
  <c r="AV93" i="4"/>
  <c r="DC93" i="4" s="1"/>
  <c r="AV94" i="4"/>
  <c r="DC94" i="4" s="1"/>
  <c r="AV95" i="4"/>
  <c r="DC95" i="4" s="1"/>
  <c r="AV96" i="4"/>
  <c r="DC96" i="4" s="1"/>
  <c r="AV97" i="4"/>
  <c r="DC97" i="4" s="1"/>
  <c r="AV98" i="4"/>
  <c r="DC98" i="4" s="1"/>
  <c r="AV99" i="4"/>
  <c r="DC99" i="4" s="1"/>
  <c r="AV100" i="4"/>
  <c r="DC100" i="4" s="1"/>
  <c r="AV101" i="4"/>
  <c r="DC101" i="4" s="1"/>
  <c r="AV102" i="4"/>
  <c r="DC102" i="4" s="1"/>
  <c r="AV103" i="4"/>
  <c r="DC103" i="4" s="1"/>
  <c r="AV104" i="4"/>
  <c r="DC104" i="4" s="1"/>
  <c r="AV105" i="4"/>
  <c r="DC105" i="4" s="1"/>
  <c r="AV106" i="4"/>
  <c r="DC106" i="4" s="1"/>
  <c r="AV107" i="4"/>
  <c r="DC107" i="4" s="1"/>
  <c r="AV108" i="4"/>
  <c r="DC108" i="4" s="1"/>
  <c r="AV109" i="4"/>
  <c r="DC109" i="4" s="1"/>
  <c r="AS42" i="4"/>
  <c r="DB42" i="4" s="1"/>
  <c r="AS43" i="4"/>
  <c r="DB43" i="4" s="1"/>
  <c r="AS44" i="4"/>
  <c r="DB44" i="4" s="1"/>
  <c r="AS45" i="4"/>
  <c r="DB45" i="4" s="1"/>
  <c r="AS46" i="4"/>
  <c r="DB46" i="4" s="1"/>
  <c r="AS47" i="4"/>
  <c r="DB47" i="4" s="1"/>
  <c r="AS48" i="4"/>
  <c r="DB48" i="4" s="1"/>
  <c r="AS49" i="4"/>
  <c r="DB49" i="4" s="1"/>
  <c r="AS50" i="4"/>
  <c r="DB50" i="4" s="1"/>
  <c r="AS51" i="4"/>
  <c r="DB51" i="4" s="1"/>
  <c r="AS52" i="4"/>
  <c r="DB52" i="4" s="1"/>
  <c r="AS53" i="4"/>
  <c r="DB53" i="4" s="1"/>
  <c r="AS54" i="4"/>
  <c r="DB54" i="4" s="1"/>
  <c r="AS55" i="4"/>
  <c r="DB55" i="4" s="1"/>
  <c r="AS56" i="4"/>
  <c r="DB56" i="4" s="1"/>
  <c r="AS57" i="4"/>
  <c r="DB57" i="4" s="1"/>
  <c r="AS58" i="4"/>
  <c r="DB58" i="4" s="1"/>
  <c r="AS59" i="4"/>
  <c r="DB59" i="4" s="1"/>
  <c r="AS60" i="4"/>
  <c r="DB60" i="4" s="1"/>
  <c r="AS61" i="4"/>
  <c r="DB61" i="4" s="1"/>
  <c r="AS62" i="4"/>
  <c r="DB62" i="4" s="1"/>
  <c r="AS63" i="4"/>
  <c r="DB63" i="4" s="1"/>
  <c r="AS64" i="4"/>
  <c r="DB64" i="4" s="1"/>
  <c r="AS65" i="4"/>
  <c r="DB65" i="4" s="1"/>
  <c r="AS66" i="4"/>
  <c r="DB66" i="4" s="1"/>
  <c r="AS67" i="4"/>
  <c r="DB67" i="4" s="1"/>
  <c r="AS68" i="4"/>
  <c r="DB68" i="4" s="1"/>
  <c r="AS69" i="4"/>
  <c r="DB69" i="4" s="1"/>
  <c r="AS70" i="4"/>
  <c r="DB70" i="4" s="1"/>
  <c r="AS71" i="4"/>
  <c r="DB71" i="4" s="1"/>
  <c r="AS72" i="4"/>
  <c r="DB72" i="4" s="1"/>
  <c r="AS73" i="4"/>
  <c r="DB73" i="4" s="1"/>
  <c r="AS74" i="4"/>
  <c r="DB74" i="4" s="1"/>
  <c r="AS75" i="4"/>
  <c r="DB75" i="4" s="1"/>
  <c r="AS76" i="4"/>
  <c r="DB76" i="4" s="1"/>
  <c r="AS77" i="4"/>
  <c r="DB77" i="4" s="1"/>
  <c r="AS78" i="4"/>
  <c r="DB78" i="4" s="1"/>
  <c r="AS79" i="4"/>
  <c r="DB79" i="4" s="1"/>
  <c r="AS80" i="4"/>
  <c r="DB80" i="4" s="1"/>
  <c r="AS81" i="4"/>
  <c r="DB81" i="4" s="1"/>
  <c r="AS82" i="4"/>
  <c r="DB82" i="4" s="1"/>
  <c r="AS83" i="4"/>
  <c r="DB83" i="4" s="1"/>
  <c r="AS84" i="4"/>
  <c r="DB84" i="4" s="1"/>
  <c r="AS85" i="4"/>
  <c r="DB85" i="4" s="1"/>
  <c r="AS86" i="4"/>
  <c r="DB86" i="4" s="1"/>
  <c r="AS87" i="4"/>
  <c r="DB87" i="4" s="1"/>
  <c r="AS88" i="4"/>
  <c r="DB88" i="4" s="1"/>
  <c r="AS89" i="4"/>
  <c r="DB89" i="4" s="1"/>
  <c r="AS90" i="4"/>
  <c r="DB90" i="4" s="1"/>
  <c r="AS91" i="4"/>
  <c r="DB91" i="4" s="1"/>
  <c r="AS92" i="4"/>
  <c r="DB92" i="4" s="1"/>
  <c r="AS93" i="4"/>
  <c r="DB93" i="4" s="1"/>
  <c r="AS94" i="4"/>
  <c r="DB94" i="4" s="1"/>
  <c r="AS95" i="4"/>
  <c r="DB95" i="4" s="1"/>
  <c r="AS96" i="4"/>
  <c r="DB96" i="4" s="1"/>
  <c r="AS97" i="4"/>
  <c r="DB97" i="4" s="1"/>
  <c r="AS98" i="4"/>
  <c r="DB98" i="4" s="1"/>
  <c r="AS99" i="4"/>
  <c r="DB99" i="4" s="1"/>
  <c r="AS100" i="4"/>
  <c r="DB100" i="4" s="1"/>
  <c r="AS101" i="4"/>
  <c r="DB101" i="4" s="1"/>
  <c r="AS102" i="4"/>
  <c r="DB102" i="4" s="1"/>
  <c r="AS103" i="4"/>
  <c r="DB103" i="4" s="1"/>
  <c r="AS104" i="4"/>
  <c r="DB104" i="4" s="1"/>
  <c r="AS105" i="4"/>
  <c r="DB105" i="4" s="1"/>
  <c r="AS106" i="4"/>
  <c r="DB106" i="4" s="1"/>
  <c r="AS107" i="4"/>
  <c r="DB107" i="4" s="1"/>
  <c r="AS108" i="4"/>
  <c r="DB108" i="4" s="1"/>
  <c r="AS109" i="4"/>
  <c r="DB109" i="4" s="1"/>
  <c r="AP42" i="4"/>
  <c r="DA42" i="4" s="1"/>
  <c r="AP43" i="4"/>
  <c r="DA43" i="4" s="1"/>
  <c r="AP44" i="4"/>
  <c r="DA44" i="4" s="1"/>
  <c r="AP45" i="4"/>
  <c r="DA45" i="4" s="1"/>
  <c r="AP46" i="4"/>
  <c r="DA46" i="4" s="1"/>
  <c r="AP47" i="4"/>
  <c r="DA47" i="4" s="1"/>
  <c r="AP48" i="4"/>
  <c r="DA48" i="4" s="1"/>
  <c r="AP49" i="4"/>
  <c r="DA49" i="4" s="1"/>
  <c r="AP50" i="4"/>
  <c r="DA50" i="4" s="1"/>
  <c r="AP51" i="4"/>
  <c r="DA51" i="4" s="1"/>
  <c r="AP52" i="4"/>
  <c r="DA52" i="4" s="1"/>
  <c r="AP53" i="4"/>
  <c r="DA53" i="4" s="1"/>
  <c r="AP54" i="4"/>
  <c r="DA54" i="4" s="1"/>
  <c r="AP55" i="4"/>
  <c r="DA55" i="4" s="1"/>
  <c r="AP56" i="4"/>
  <c r="DA56" i="4" s="1"/>
  <c r="AP57" i="4"/>
  <c r="DA57" i="4" s="1"/>
  <c r="AP58" i="4"/>
  <c r="DA58" i="4" s="1"/>
  <c r="AP59" i="4"/>
  <c r="DA59" i="4" s="1"/>
  <c r="AP60" i="4"/>
  <c r="DA60" i="4" s="1"/>
  <c r="AP61" i="4"/>
  <c r="DA61" i="4" s="1"/>
  <c r="AP62" i="4"/>
  <c r="DA62" i="4" s="1"/>
  <c r="AP63" i="4"/>
  <c r="DA63" i="4" s="1"/>
  <c r="AP64" i="4"/>
  <c r="DA64" i="4" s="1"/>
  <c r="AP65" i="4"/>
  <c r="DA65" i="4" s="1"/>
  <c r="AP66" i="4"/>
  <c r="DA66" i="4" s="1"/>
  <c r="AP67" i="4"/>
  <c r="DA67" i="4" s="1"/>
  <c r="AP68" i="4"/>
  <c r="DA68" i="4" s="1"/>
  <c r="AP69" i="4"/>
  <c r="DA69" i="4" s="1"/>
  <c r="AP70" i="4"/>
  <c r="DA70" i="4" s="1"/>
  <c r="AP71" i="4"/>
  <c r="DA71" i="4" s="1"/>
  <c r="AP72" i="4"/>
  <c r="DA72" i="4" s="1"/>
  <c r="AP73" i="4"/>
  <c r="DA73" i="4" s="1"/>
  <c r="AP74" i="4"/>
  <c r="DA74" i="4" s="1"/>
  <c r="AP75" i="4"/>
  <c r="DA75" i="4" s="1"/>
  <c r="AP76" i="4"/>
  <c r="DA76" i="4" s="1"/>
  <c r="AP77" i="4"/>
  <c r="DA77" i="4" s="1"/>
  <c r="AP78" i="4"/>
  <c r="DA78" i="4" s="1"/>
  <c r="AP79" i="4"/>
  <c r="DA79" i="4" s="1"/>
  <c r="AP80" i="4"/>
  <c r="DA80" i="4" s="1"/>
  <c r="AP81" i="4"/>
  <c r="DA81" i="4" s="1"/>
  <c r="AP82" i="4"/>
  <c r="DA82" i="4" s="1"/>
  <c r="AP83" i="4"/>
  <c r="DA83" i="4" s="1"/>
  <c r="AP84" i="4"/>
  <c r="DA84" i="4" s="1"/>
  <c r="AP85" i="4"/>
  <c r="DA85" i="4" s="1"/>
  <c r="AP86" i="4"/>
  <c r="DA86" i="4" s="1"/>
  <c r="AP87" i="4"/>
  <c r="DA87" i="4" s="1"/>
  <c r="AP88" i="4"/>
  <c r="DA88" i="4" s="1"/>
  <c r="AP89" i="4"/>
  <c r="DA89" i="4" s="1"/>
  <c r="AP90" i="4"/>
  <c r="DA90" i="4" s="1"/>
  <c r="AP91" i="4"/>
  <c r="DA91" i="4" s="1"/>
  <c r="AP92" i="4"/>
  <c r="DA92" i="4" s="1"/>
  <c r="AP93" i="4"/>
  <c r="DA93" i="4" s="1"/>
  <c r="AP94" i="4"/>
  <c r="DA94" i="4" s="1"/>
  <c r="AP95" i="4"/>
  <c r="DA95" i="4" s="1"/>
  <c r="AP96" i="4"/>
  <c r="DA96" i="4" s="1"/>
  <c r="AP97" i="4"/>
  <c r="DA97" i="4" s="1"/>
  <c r="AP98" i="4"/>
  <c r="DA98" i="4" s="1"/>
  <c r="AP99" i="4"/>
  <c r="DA99" i="4" s="1"/>
  <c r="AP100" i="4"/>
  <c r="DA100" i="4" s="1"/>
  <c r="AP101" i="4"/>
  <c r="DA101" i="4" s="1"/>
  <c r="AP102" i="4"/>
  <c r="DA102" i="4" s="1"/>
  <c r="AP103" i="4"/>
  <c r="DA103" i="4" s="1"/>
  <c r="AP104" i="4"/>
  <c r="DA104" i="4" s="1"/>
  <c r="AP105" i="4"/>
  <c r="DA105" i="4" s="1"/>
  <c r="AP106" i="4"/>
  <c r="DA106" i="4" s="1"/>
  <c r="AP107" i="4"/>
  <c r="DA107" i="4" s="1"/>
  <c r="AP108" i="4"/>
  <c r="DA108" i="4" s="1"/>
  <c r="AP109" i="4"/>
  <c r="DA109" i="4" s="1"/>
  <c r="AM42" i="4"/>
  <c r="CZ42" i="4" s="1"/>
  <c r="AM43" i="4"/>
  <c r="CZ43" i="4" s="1"/>
  <c r="AM44" i="4"/>
  <c r="CZ44" i="4" s="1"/>
  <c r="AM45" i="4"/>
  <c r="CZ45" i="4" s="1"/>
  <c r="AM47" i="4"/>
  <c r="CZ47" i="4" s="1"/>
  <c r="AM48" i="4"/>
  <c r="CZ48" i="4" s="1"/>
  <c r="AM49" i="4"/>
  <c r="CZ49" i="4" s="1"/>
  <c r="AM50" i="4"/>
  <c r="CZ50" i="4" s="1"/>
  <c r="AM51" i="4"/>
  <c r="CZ51" i="4" s="1"/>
  <c r="AM52" i="4"/>
  <c r="CZ52" i="4" s="1"/>
  <c r="AM53" i="4"/>
  <c r="CZ53" i="4" s="1"/>
  <c r="AM54" i="4"/>
  <c r="CZ54" i="4" s="1"/>
  <c r="AM55" i="4"/>
  <c r="CZ55" i="4" s="1"/>
  <c r="AM56" i="4"/>
  <c r="CZ56" i="4" s="1"/>
  <c r="AM57" i="4"/>
  <c r="CZ57" i="4" s="1"/>
  <c r="AM58" i="4"/>
  <c r="CZ58" i="4" s="1"/>
  <c r="AM59" i="4"/>
  <c r="CZ59" i="4" s="1"/>
  <c r="AM60" i="4"/>
  <c r="CZ60" i="4" s="1"/>
  <c r="AM61" i="4"/>
  <c r="CZ61" i="4" s="1"/>
  <c r="AM62" i="4"/>
  <c r="CZ62" i="4" s="1"/>
  <c r="AM63" i="4"/>
  <c r="CZ63" i="4" s="1"/>
  <c r="AM64" i="4"/>
  <c r="CZ64" i="4" s="1"/>
  <c r="AM65" i="4"/>
  <c r="CZ65" i="4" s="1"/>
  <c r="AM66" i="4"/>
  <c r="CZ66" i="4" s="1"/>
  <c r="AM67" i="4"/>
  <c r="CZ67" i="4" s="1"/>
  <c r="AM68" i="4"/>
  <c r="CZ68" i="4" s="1"/>
  <c r="AM69" i="4"/>
  <c r="CZ69" i="4" s="1"/>
  <c r="AM70" i="4"/>
  <c r="CZ70" i="4" s="1"/>
  <c r="AM71" i="4"/>
  <c r="CZ71" i="4" s="1"/>
  <c r="AM72" i="4"/>
  <c r="CZ72" i="4" s="1"/>
  <c r="AM73" i="4"/>
  <c r="CZ73" i="4" s="1"/>
  <c r="AM74" i="4"/>
  <c r="CZ74" i="4" s="1"/>
  <c r="AM75" i="4"/>
  <c r="CZ75" i="4" s="1"/>
  <c r="AM76" i="4"/>
  <c r="CZ76" i="4" s="1"/>
  <c r="AM77" i="4"/>
  <c r="CZ77" i="4" s="1"/>
  <c r="AM78" i="4"/>
  <c r="CZ78" i="4" s="1"/>
  <c r="AM79" i="4"/>
  <c r="CZ79" i="4" s="1"/>
  <c r="AM80" i="4"/>
  <c r="CZ80" i="4" s="1"/>
  <c r="AM81" i="4"/>
  <c r="CZ81" i="4" s="1"/>
  <c r="AM82" i="4"/>
  <c r="CZ82" i="4" s="1"/>
  <c r="AM83" i="4"/>
  <c r="CZ83" i="4" s="1"/>
  <c r="AM84" i="4"/>
  <c r="CZ84" i="4" s="1"/>
  <c r="AM85" i="4"/>
  <c r="CZ85" i="4" s="1"/>
  <c r="AM86" i="4"/>
  <c r="CZ86" i="4" s="1"/>
  <c r="AM87" i="4"/>
  <c r="CZ87" i="4" s="1"/>
  <c r="AM88" i="4"/>
  <c r="CZ88" i="4" s="1"/>
  <c r="AM89" i="4"/>
  <c r="CZ89" i="4" s="1"/>
  <c r="AM90" i="4"/>
  <c r="CZ90" i="4" s="1"/>
  <c r="AM91" i="4"/>
  <c r="CZ91" i="4" s="1"/>
  <c r="AM92" i="4"/>
  <c r="CZ92" i="4" s="1"/>
  <c r="AM93" i="4"/>
  <c r="CZ93" i="4" s="1"/>
  <c r="AM94" i="4"/>
  <c r="CZ94" i="4" s="1"/>
  <c r="AM95" i="4"/>
  <c r="CZ95" i="4" s="1"/>
  <c r="AM96" i="4"/>
  <c r="CZ96" i="4" s="1"/>
  <c r="AM97" i="4"/>
  <c r="CZ97" i="4" s="1"/>
  <c r="AM98" i="4"/>
  <c r="CZ98" i="4" s="1"/>
  <c r="AM99" i="4"/>
  <c r="CZ99" i="4" s="1"/>
  <c r="AM100" i="4"/>
  <c r="CZ100" i="4" s="1"/>
  <c r="AM101" i="4"/>
  <c r="CZ101" i="4" s="1"/>
  <c r="AM102" i="4"/>
  <c r="CZ102" i="4" s="1"/>
  <c r="AM103" i="4"/>
  <c r="CZ103" i="4" s="1"/>
  <c r="AM104" i="4"/>
  <c r="CZ104" i="4" s="1"/>
  <c r="AM105" i="4"/>
  <c r="CZ105" i="4" s="1"/>
  <c r="AM106" i="4"/>
  <c r="CZ106" i="4" s="1"/>
  <c r="AM107" i="4"/>
  <c r="CZ107" i="4" s="1"/>
  <c r="AM108" i="4"/>
  <c r="CZ108" i="4" s="1"/>
  <c r="AM109" i="4"/>
  <c r="CZ109" i="4" s="1"/>
  <c r="AJ42" i="4"/>
  <c r="CY42" i="4" s="1"/>
  <c r="AJ43" i="4"/>
  <c r="CY43" i="4" s="1"/>
  <c r="AJ44" i="4"/>
  <c r="CY44" i="4" s="1"/>
  <c r="AJ45" i="4"/>
  <c r="CY45" i="4" s="1"/>
  <c r="AJ46" i="4"/>
  <c r="CY46" i="4" s="1"/>
  <c r="AJ47" i="4"/>
  <c r="CY47" i="4" s="1"/>
  <c r="AJ48" i="4"/>
  <c r="CY48" i="4" s="1"/>
  <c r="AJ49" i="4"/>
  <c r="CY49" i="4" s="1"/>
  <c r="AJ50" i="4"/>
  <c r="CY50" i="4" s="1"/>
  <c r="AJ51" i="4"/>
  <c r="CY51" i="4" s="1"/>
  <c r="AJ52" i="4"/>
  <c r="CY52" i="4" s="1"/>
  <c r="AJ53" i="4"/>
  <c r="CY53" i="4" s="1"/>
  <c r="AJ54" i="4"/>
  <c r="CY54" i="4" s="1"/>
  <c r="AJ55" i="4"/>
  <c r="CY55" i="4" s="1"/>
  <c r="AJ56" i="4"/>
  <c r="CY56" i="4" s="1"/>
  <c r="AJ57" i="4"/>
  <c r="CY57" i="4" s="1"/>
  <c r="AJ58" i="4"/>
  <c r="CY58" i="4" s="1"/>
  <c r="AJ59" i="4"/>
  <c r="CY59" i="4" s="1"/>
  <c r="AJ60" i="4"/>
  <c r="CY60" i="4" s="1"/>
  <c r="AJ61" i="4"/>
  <c r="CY61" i="4" s="1"/>
  <c r="AJ62" i="4"/>
  <c r="CY62" i="4" s="1"/>
  <c r="AJ63" i="4"/>
  <c r="CY63" i="4" s="1"/>
  <c r="AJ64" i="4"/>
  <c r="CY64" i="4" s="1"/>
  <c r="AJ65" i="4"/>
  <c r="CY65" i="4" s="1"/>
  <c r="AJ66" i="4"/>
  <c r="CY66" i="4" s="1"/>
  <c r="AJ67" i="4"/>
  <c r="CY67" i="4" s="1"/>
  <c r="AJ68" i="4"/>
  <c r="CY68" i="4" s="1"/>
  <c r="AJ69" i="4"/>
  <c r="CY69" i="4" s="1"/>
  <c r="AJ70" i="4"/>
  <c r="CY70" i="4" s="1"/>
  <c r="AJ71" i="4"/>
  <c r="CY71" i="4" s="1"/>
  <c r="AJ72" i="4"/>
  <c r="CY72" i="4" s="1"/>
  <c r="AJ73" i="4"/>
  <c r="CY73" i="4" s="1"/>
  <c r="AJ74" i="4"/>
  <c r="CY74" i="4" s="1"/>
  <c r="AJ75" i="4"/>
  <c r="CY75" i="4" s="1"/>
  <c r="AJ76" i="4"/>
  <c r="CY76" i="4" s="1"/>
  <c r="AJ77" i="4"/>
  <c r="CY77" i="4" s="1"/>
  <c r="AJ78" i="4"/>
  <c r="CY78" i="4" s="1"/>
  <c r="AJ79" i="4"/>
  <c r="CY79" i="4" s="1"/>
  <c r="AJ80" i="4"/>
  <c r="CY80" i="4" s="1"/>
  <c r="AJ81" i="4"/>
  <c r="CY81" i="4" s="1"/>
  <c r="AJ82" i="4"/>
  <c r="CY82" i="4" s="1"/>
  <c r="AJ83" i="4"/>
  <c r="CY83" i="4" s="1"/>
  <c r="AJ84" i="4"/>
  <c r="CY84" i="4" s="1"/>
  <c r="AJ85" i="4"/>
  <c r="CY85" i="4" s="1"/>
  <c r="AJ86" i="4"/>
  <c r="CY86" i="4" s="1"/>
  <c r="AJ87" i="4"/>
  <c r="CY87" i="4" s="1"/>
  <c r="AJ88" i="4"/>
  <c r="CY88" i="4" s="1"/>
  <c r="AJ89" i="4"/>
  <c r="CY89" i="4" s="1"/>
  <c r="AJ90" i="4"/>
  <c r="CY90" i="4" s="1"/>
  <c r="AJ91" i="4"/>
  <c r="CY91" i="4" s="1"/>
  <c r="AJ92" i="4"/>
  <c r="CY92" i="4" s="1"/>
  <c r="AJ93" i="4"/>
  <c r="CY93" i="4" s="1"/>
  <c r="AJ94" i="4"/>
  <c r="CY94" i="4" s="1"/>
  <c r="AJ95" i="4"/>
  <c r="CY95" i="4" s="1"/>
  <c r="AJ96" i="4"/>
  <c r="CY96" i="4" s="1"/>
  <c r="AJ97" i="4"/>
  <c r="CY97" i="4" s="1"/>
  <c r="AJ98" i="4"/>
  <c r="CY98" i="4" s="1"/>
  <c r="AJ99" i="4"/>
  <c r="CY99" i="4" s="1"/>
  <c r="AJ100" i="4"/>
  <c r="CY100" i="4" s="1"/>
  <c r="AJ101" i="4"/>
  <c r="CY101" i="4" s="1"/>
  <c r="AJ102" i="4"/>
  <c r="CY102" i="4" s="1"/>
  <c r="AJ103" i="4"/>
  <c r="CY103" i="4" s="1"/>
  <c r="AJ104" i="4"/>
  <c r="CY104" i="4" s="1"/>
  <c r="AJ105" i="4"/>
  <c r="CY105" i="4" s="1"/>
  <c r="AJ106" i="4"/>
  <c r="CY106" i="4" s="1"/>
  <c r="AJ107" i="4"/>
  <c r="CY107" i="4" s="1"/>
  <c r="AJ108" i="4"/>
  <c r="CY108" i="4" s="1"/>
  <c r="AJ109" i="4"/>
  <c r="CY109" i="4" s="1"/>
  <c r="AG42" i="4"/>
  <c r="CX42" i="4" s="1"/>
  <c r="AG43" i="4"/>
  <c r="CX43" i="4" s="1"/>
  <c r="AG44" i="4"/>
  <c r="CX44" i="4" s="1"/>
  <c r="AG45" i="4"/>
  <c r="CX45" i="4" s="1"/>
  <c r="AG46" i="4"/>
  <c r="CX46" i="4" s="1"/>
  <c r="AG47" i="4"/>
  <c r="CX47" i="4" s="1"/>
  <c r="AG48" i="4"/>
  <c r="CX48" i="4" s="1"/>
  <c r="AG49" i="4"/>
  <c r="CX49" i="4" s="1"/>
  <c r="AG50" i="4"/>
  <c r="CX50" i="4" s="1"/>
  <c r="AG51" i="4"/>
  <c r="CX51" i="4" s="1"/>
  <c r="AG52" i="4"/>
  <c r="CX52" i="4" s="1"/>
  <c r="AG53" i="4"/>
  <c r="CX53" i="4" s="1"/>
  <c r="AG54" i="4"/>
  <c r="CX54" i="4" s="1"/>
  <c r="AG55" i="4"/>
  <c r="CX55" i="4" s="1"/>
  <c r="AG56" i="4"/>
  <c r="CX56" i="4" s="1"/>
  <c r="AG57" i="4"/>
  <c r="CX57" i="4" s="1"/>
  <c r="AG58" i="4"/>
  <c r="CX58" i="4" s="1"/>
  <c r="AG59" i="4"/>
  <c r="CX59" i="4" s="1"/>
  <c r="AG60" i="4"/>
  <c r="CX60" i="4" s="1"/>
  <c r="AG61" i="4"/>
  <c r="CX61" i="4" s="1"/>
  <c r="AG62" i="4"/>
  <c r="CX62" i="4" s="1"/>
  <c r="AG63" i="4"/>
  <c r="CX63" i="4" s="1"/>
  <c r="AG64" i="4"/>
  <c r="CX64" i="4" s="1"/>
  <c r="AG65" i="4"/>
  <c r="CX65" i="4" s="1"/>
  <c r="AG66" i="4"/>
  <c r="CX66" i="4" s="1"/>
  <c r="AG67" i="4"/>
  <c r="CX67" i="4" s="1"/>
  <c r="AG68" i="4"/>
  <c r="CX68" i="4" s="1"/>
  <c r="AG69" i="4"/>
  <c r="CX69" i="4" s="1"/>
  <c r="AG70" i="4"/>
  <c r="CX70" i="4" s="1"/>
  <c r="AG71" i="4"/>
  <c r="CX71" i="4" s="1"/>
  <c r="AG72" i="4"/>
  <c r="CX72" i="4" s="1"/>
  <c r="AG73" i="4"/>
  <c r="CX73" i="4" s="1"/>
  <c r="AG74" i="4"/>
  <c r="CX74" i="4" s="1"/>
  <c r="AG75" i="4"/>
  <c r="CX75" i="4" s="1"/>
  <c r="AG76" i="4"/>
  <c r="CX76" i="4" s="1"/>
  <c r="AG77" i="4"/>
  <c r="CX77" i="4" s="1"/>
  <c r="AG78" i="4"/>
  <c r="CX78" i="4" s="1"/>
  <c r="AG79" i="4"/>
  <c r="CX79" i="4" s="1"/>
  <c r="AG80" i="4"/>
  <c r="CX80" i="4" s="1"/>
  <c r="AG81" i="4"/>
  <c r="CX81" i="4" s="1"/>
  <c r="AG82" i="4"/>
  <c r="CX82" i="4" s="1"/>
  <c r="AG83" i="4"/>
  <c r="CX83" i="4" s="1"/>
  <c r="AG84" i="4"/>
  <c r="CX84" i="4" s="1"/>
  <c r="AG85" i="4"/>
  <c r="CX85" i="4" s="1"/>
  <c r="AG86" i="4"/>
  <c r="CX86" i="4" s="1"/>
  <c r="AG87" i="4"/>
  <c r="CX87" i="4" s="1"/>
  <c r="AG88" i="4"/>
  <c r="CX88" i="4" s="1"/>
  <c r="AG89" i="4"/>
  <c r="CX89" i="4" s="1"/>
  <c r="AG90" i="4"/>
  <c r="CX90" i="4" s="1"/>
  <c r="AG91" i="4"/>
  <c r="CX91" i="4" s="1"/>
  <c r="AG92" i="4"/>
  <c r="CX92" i="4" s="1"/>
  <c r="AG93" i="4"/>
  <c r="CX93" i="4" s="1"/>
  <c r="AG94" i="4"/>
  <c r="CX94" i="4" s="1"/>
  <c r="AG95" i="4"/>
  <c r="CX95" i="4" s="1"/>
  <c r="AG96" i="4"/>
  <c r="CX96" i="4" s="1"/>
  <c r="AG97" i="4"/>
  <c r="CX97" i="4" s="1"/>
  <c r="AG98" i="4"/>
  <c r="CX98" i="4" s="1"/>
  <c r="AG99" i="4"/>
  <c r="CX99" i="4" s="1"/>
  <c r="AG100" i="4"/>
  <c r="CX100" i="4" s="1"/>
  <c r="AG101" i="4"/>
  <c r="CX101" i="4" s="1"/>
  <c r="AG102" i="4"/>
  <c r="CX102" i="4" s="1"/>
  <c r="AG103" i="4"/>
  <c r="CX103" i="4" s="1"/>
  <c r="AG104" i="4"/>
  <c r="CX104" i="4" s="1"/>
  <c r="AG105" i="4"/>
  <c r="CX105" i="4" s="1"/>
  <c r="AG106" i="4"/>
  <c r="CX106" i="4" s="1"/>
  <c r="AG107" i="4"/>
  <c r="CX107" i="4" s="1"/>
  <c r="AG108" i="4"/>
  <c r="CX108" i="4" s="1"/>
  <c r="AG109" i="4"/>
  <c r="CX109" i="4" s="1"/>
  <c r="AD42" i="4"/>
  <c r="CW42" i="4" s="1"/>
  <c r="AD43" i="4"/>
  <c r="CW43" i="4" s="1"/>
  <c r="AD44" i="4"/>
  <c r="CW44" i="4" s="1"/>
  <c r="AD45" i="4"/>
  <c r="CW45" i="4" s="1"/>
  <c r="AD46" i="4"/>
  <c r="CW46" i="4" s="1"/>
  <c r="AD47" i="4"/>
  <c r="CW47" i="4" s="1"/>
  <c r="AD48" i="4"/>
  <c r="CW48" i="4" s="1"/>
  <c r="AD49" i="4"/>
  <c r="CW49" i="4" s="1"/>
  <c r="AD50" i="4"/>
  <c r="CW50" i="4" s="1"/>
  <c r="AD51" i="4"/>
  <c r="CW51" i="4" s="1"/>
  <c r="AD52" i="4"/>
  <c r="CW52" i="4" s="1"/>
  <c r="AD53" i="4"/>
  <c r="CW53" i="4" s="1"/>
  <c r="AD54" i="4"/>
  <c r="CW54" i="4" s="1"/>
  <c r="AD55" i="4"/>
  <c r="CW55" i="4" s="1"/>
  <c r="AD56" i="4"/>
  <c r="CW56" i="4" s="1"/>
  <c r="AD57" i="4"/>
  <c r="CW57" i="4" s="1"/>
  <c r="AD58" i="4"/>
  <c r="CW58" i="4" s="1"/>
  <c r="AD59" i="4"/>
  <c r="CW59" i="4" s="1"/>
  <c r="AD60" i="4"/>
  <c r="CW60" i="4" s="1"/>
  <c r="AD61" i="4"/>
  <c r="CW61" i="4" s="1"/>
  <c r="AD62" i="4"/>
  <c r="CW62" i="4" s="1"/>
  <c r="AD63" i="4"/>
  <c r="CW63" i="4" s="1"/>
  <c r="AD64" i="4"/>
  <c r="CW64" i="4" s="1"/>
  <c r="AD65" i="4"/>
  <c r="CW65" i="4" s="1"/>
  <c r="AD66" i="4"/>
  <c r="CW66" i="4" s="1"/>
  <c r="AD67" i="4"/>
  <c r="CW67" i="4" s="1"/>
  <c r="AD68" i="4"/>
  <c r="CW68" i="4" s="1"/>
  <c r="AD69" i="4"/>
  <c r="CW69" i="4" s="1"/>
  <c r="AD70" i="4"/>
  <c r="CW70" i="4" s="1"/>
  <c r="AD71" i="4"/>
  <c r="CW71" i="4" s="1"/>
  <c r="AD72" i="4"/>
  <c r="CW72" i="4" s="1"/>
  <c r="AD73" i="4"/>
  <c r="CW73" i="4" s="1"/>
  <c r="AD74" i="4"/>
  <c r="CW74" i="4" s="1"/>
  <c r="AD75" i="4"/>
  <c r="CW75" i="4" s="1"/>
  <c r="AD76" i="4"/>
  <c r="CW76" i="4" s="1"/>
  <c r="AD77" i="4"/>
  <c r="CW77" i="4" s="1"/>
  <c r="AD78" i="4"/>
  <c r="CW78" i="4" s="1"/>
  <c r="AD79" i="4"/>
  <c r="CW79" i="4" s="1"/>
  <c r="AD80" i="4"/>
  <c r="CW80" i="4" s="1"/>
  <c r="AD81" i="4"/>
  <c r="CW81" i="4" s="1"/>
  <c r="AD82" i="4"/>
  <c r="CW82" i="4" s="1"/>
  <c r="AD83" i="4"/>
  <c r="CW83" i="4" s="1"/>
  <c r="AD84" i="4"/>
  <c r="CW84" i="4" s="1"/>
  <c r="AD85" i="4"/>
  <c r="CW85" i="4" s="1"/>
  <c r="AD86" i="4"/>
  <c r="CW86" i="4" s="1"/>
  <c r="AD87" i="4"/>
  <c r="CW87" i="4" s="1"/>
  <c r="AD88" i="4"/>
  <c r="CW88" i="4" s="1"/>
  <c r="AD89" i="4"/>
  <c r="CW89" i="4" s="1"/>
  <c r="AD90" i="4"/>
  <c r="CW90" i="4" s="1"/>
  <c r="AD91" i="4"/>
  <c r="CW91" i="4" s="1"/>
  <c r="AD92" i="4"/>
  <c r="CW92" i="4" s="1"/>
  <c r="AD93" i="4"/>
  <c r="CW93" i="4" s="1"/>
  <c r="AD94" i="4"/>
  <c r="CW94" i="4" s="1"/>
  <c r="AD95" i="4"/>
  <c r="CW95" i="4" s="1"/>
  <c r="AD96" i="4"/>
  <c r="CW96" i="4" s="1"/>
  <c r="AD97" i="4"/>
  <c r="CW97" i="4" s="1"/>
  <c r="AD98" i="4"/>
  <c r="CW98" i="4" s="1"/>
  <c r="AD99" i="4"/>
  <c r="CW99" i="4" s="1"/>
  <c r="AD100" i="4"/>
  <c r="CW100" i="4" s="1"/>
  <c r="AD101" i="4"/>
  <c r="CW101" i="4" s="1"/>
  <c r="AD102" i="4"/>
  <c r="CW102" i="4" s="1"/>
  <c r="AD103" i="4"/>
  <c r="CW103" i="4" s="1"/>
  <c r="AD104" i="4"/>
  <c r="CW104" i="4" s="1"/>
  <c r="AD105" i="4"/>
  <c r="CW105" i="4" s="1"/>
  <c r="AD106" i="4"/>
  <c r="CW106" i="4" s="1"/>
  <c r="AD107" i="4"/>
  <c r="CW107" i="4" s="1"/>
  <c r="AD108" i="4"/>
  <c r="CW108" i="4" s="1"/>
  <c r="AD109" i="4"/>
  <c r="CW109" i="4" s="1"/>
  <c r="AA47" i="4"/>
  <c r="CV47" i="4" s="1"/>
  <c r="AA48" i="4"/>
  <c r="CV48" i="4" s="1"/>
  <c r="AA49" i="4"/>
  <c r="CV49" i="4" s="1"/>
  <c r="AA50" i="4"/>
  <c r="CV50" i="4" s="1"/>
  <c r="AA51" i="4"/>
  <c r="CV51" i="4" s="1"/>
  <c r="AA52" i="4"/>
  <c r="CV52" i="4" s="1"/>
  <c r="AA53" i="4"/>
  <c r="CV53" i="4" s="1"/>
  <c r="AA54" i="4"/>
  <c r="CV54" i="4" s="1"/>
  <c r="AA55" i="4"/>
  <c r="CV55" i="4" s="1"/>
  <c r="AA56" i="4"/>
  <c r="CV56" i="4" s="1"/>
  <c r="AA57" i="4"/>
  <c r="CV57" i="4" s="1"/>
  <c r="AA58" i="4"/>
  <c r="CV58" i="4" s="1"/>
  <c r="AA59" i="4"/>
  <c r="CV59" i="4" s="1"/>
  <c r="AA60" i="4"/>
  <c r="CV60" i="4" s="1"/>
  <c r="AA61" i="4"/>
  <c r="CV61" i="4" s="1"/>
  <c r="AA62" i="4"/>
  <c r="CV62" i="4" s="1"/>
  <c r="AA63" i="4"/>
  <c r="CV63" i="4" s="1"/>
  <c r="AA64" i="4"/>
  <c r="CV64" i="4" s="1"/>
  <c r="AA65" i="4"/>
  <c r="CV65" i="4" s="1"/>
  <c r="AA66" i="4"/>
  <c r="CV66" i="4" s="1"/>
  <c r="AA67" i="4"/>
  <c r="CV67" i="4" s="1"/>
  <c r="AA68" i="4"/>
  <c r="CV68" i="4" s="1"/>
  <c r="AA69" i="4"/>
  <c r="CV69" i="4" s="1"/>
  <c r="AA70" i="4"/>
  <c r="CV70" i="4" s="1"/>
  <c r="AA71" i="4"/>
  <c r="CV71" i="4" s="1"/>
  <c r="AA72" i="4"/>
  <c r="CV72" i="4" s="1"/>
  <c r="AA73" i="4"/>
  <c r="CV73" i="4" s="1"/>
  <c r="AA74" i="4"/>
  <c r="CV74" i="4" s="1"/>
  <c r="AA75" i="4"/>
  <c r="CV75" i="4" s="1"/>
  <c r="AA76" i="4"/>
  <c r="CV76" i="4" s="1"/>
  <c r="AA77" i="4"/>
  <c r="CV77" i="4" s="1"/>
  <c r="AA78" i="4"/>
  <c r="CV78" i="4" s="1"/>
  <c r="AA79" i="4"/>
  <c r="CV79" i="4" s="1"/>
  <c r="AA80" i="4"/>
  <c r="CV80" i="4" s="1"/>
  <c r="AA81" i="4"/>
  <c r="CV81" i="4" s="1"/>
  <c r="AA82" i="4"/>
  <c r="CV82" i="4" s="1"/>
  <c r="AA83" i="4"/>
  <c r="CV83" i="4" s="1"/>
  <c r="AA84" i="4"/>
  <c r="CV84" i="4" s="1"/>
  <c r="AA85" i="4"/>
  <c r="CV85" i="4" s="1"/>
  <c r="AA86" i="4"/>
  <c r="CV86" i="4" s="1"/>
  <c r="AA87" i="4"/>
  <c r="CV87" i="4" s="1"/>
  <c r="AA88" i="4"/>
  <c r="CV88" i="4" s="1"/>
  <c r="AA89" i="4"/>
  <c r="CV89" i="4" s="1"/>
  <c r="AA90" i="4"/>
  <c r="CV90" i="4" s="1"/>
  <c r="AA91" i="4"/>
  <c r="CV91" i="4" s="1"/>
  <c r="AA92" i="4"/>
  <c r="CV92" i="4" s="1"/>
  <c r="AA93" i="4"/>
  <c r="CV93" i="4" s="1"/>
  <c r="AA94" i="4"/>
  <c r="CV94" i="4" s="1"/>
  <c r="AA95" i="4"/>
  <c r="CV95" i="4" s="1"/>
  <c r="AA96" i="4"/>
  <c r="CV96" i="4" s="1"/>
  <c r="AA97" i="4"/>
  <c r="CV97" i="4" s="1"/>
  <c r="AA98" i="4"/>
  <c r="CV98" i="4" s="1"/>
  <c r="AA99" i="4"/>
  <c r="CV99" i="4" s="1"/>
  <c r="AA100" i="4"/>
  <c r="CV100" i="4" s="1"/>
  <c r="AA101" i="4"/>
  <c r="CV101" i="4" s="1"/>
  <c r="AA102" i="4"/>
  <c r="CV102" i="4" s="1"/>
  <c r="AA103" i="4"/>
  <c r="CV103" i="4" s="1"/>
  <c r="AA104" i="4"/>
  <c r="CV104" i="4" s="1"/>
  <c r="AA105" i="4"/>
  <c r="CV105" i="4" s="1"/>
  <c r="AA106" i="4"/>
  <c r="CV106" i="4" s="1"/>
  <c r="AA107" i="4"/>
  <c r="CV107" i="4" s="1"/>
  <c r="AA108" i="4"/>
  <c r="CV108" i="4" s="1"/>
  <c r="AA109" i="4"/>
  <c r="CV109" i="4" s="1"/>
  <c r="Z42" i="4"/>
  <c r="FJ42" i="4" s="1"/>
  <c r="Z43" i="4"/>
  <c r="FJ43" i="4" s="1"/>
  <c r="Z44" i="4"/>
  <c r="FJ44" i="4" s="1"/>
  <c r="Z45" i="4"/>
  <c r="FJ45" i="4" s="1"/>
  <c r="Z46" i="4"/>
  <c r="FJ46" i="4" s="1"/>
  <c r="Z47" i="4"/>
  <c r="FJ47" i="4" s="1"/>
  <c r="Z48" i="4"/>
  <c r="FJ48" i="4" s="1"/>
  <c r="Z49" i="4"/>
  <c r="FJ49" i="4" s="1"/>
  <c r="Z50" i="4"/>
  <c r="FJ50" i="4" s="1"/>
  <c r="Z51" i="4"/>
  <c r="FJ51" i="4" s="1"/>
  <c r="Z52" i="4"/>
  <c r="FJ52" i="4" s="1"/>
  <c r="Z53" i="4"/>
  <c r="FJ53" i="4" s="1"/>
  <c r="Z54" i="4"/>
  <c r="FJ54" i="4" s="1"/>
  <c r="Z55" i="4"/>
  <c r="FJ55" i="4" s="1"/>
  <c r="Z56" i="4"/>
  <c r="FJ56" i="4" s="1"/>
  <c r="Z57" i="4"/>
  <c r="FJ57" i="4" s="1"/>
  <c r="Z58" i="4"/>
  <c r="FJ58" i="4" s="1"/>
  <c r="Z59" i="4"/>
  <c r="FJ59" i="4" s="1"/>
  <c r="Z60" i="4"/>
  <c r="FJ60" i="4" s="1"/>
  <c r="Z61" i="4"/>
  <c r="FJ61" i="4" s="1"/>
  <c r="Z62" i="4"/>
  <c r="FJ62" i="4" s="1"/>
  <c r="Z63" i="4"/>
  <c r="FJ63" i="4" s="1"/>
  <c r="Z64" i="4"/>
  <c r="FJ64" i="4" s="1"/>
  <c r="Z65" i="4"/>
  <c r="FJ65" i="4" s="1"/>
  <c r="Z66" i="4"/>
  <c r="FJ66" i="4" s="1"/>
  <c r="Z67" i="4"/>
  <c r="FJ67" i="4" s="1"/>
  <c r="Z68" i="4"/>
  <c r="FJ68" i="4" s="1"/>
  <c r="Z69" i="4"/>
  <c r="FJ69" i="4" s="1"/>
  <c r="Z70" i="4"/>
  <c r="FJ70" i="4" s="1"/>
  <c r="Z71" i="4"/>
  <c r="FJ71" i="4" s="1"/>
  <c r="Z72" i="4"/>
  <c r="FJ72" i="4" s="1"/>
  <c r="Z73" i="4"/>
  <c r="FJ73" i="4" s="1"/>
  <c r="Z74" i="4"/>
  <c r="FJ74" i="4" s="1"/>
  <c r="Z75" i="4"/>
  <c r="FJ75" i="4" s="1"/>
  <c r="Z76" i="4"/>
  <c r="FJ76" i="4" s="1"/>
  <c r="Z77" i="4"/>
  <c r="FJ77" i="4" s="1"/>
  <c r="Z78" i="4"/>
  <c r="FJ78" i="4" s="1"/>
  <c r="Z79" i="4"/>
  <c r="FJ79" i="4" s="1"/>
  <c r="Z80" i="4"/>
  <c r="FJ80" i="4" s="1"/>
  <c r="Z81" i="4"/>
  <c r="FJ81" i="4" s="1"/>
  <c r="Z82" i="4"/>
  <c r="FJ82" i="4" s="1"/>
  <c r="Z83" i="4"/>
  <c r="FJ83" i="4" s="1"/>
  <c r="Z84" i="4"/>
  <c r="FJ84" i="4" s="1"/>
  <c r="Z85" i="4"/>
  <c r="FJ85" i="4" s="1"/>
  <c r="Z86" i="4"/>
  <c r="FJ86" i="4" s="1"/>
  <c r="Z87" i="4"/>
  <c r="FJ87" i="4" s="1"/>
  <c r="Z88" i="4"/>
  <c r="FJ88" i="4" s="1"/>
  <c r="Z89" i="4"/>
  <c r="FJ89" i="4" s="1"/>
  <c r="Z90" i="4"/>
  <c r="FJ90" i="4" s="1"/>
  <c r="Z91" i="4"/>
  <c r="FJ91" i="4" s="1"/>
  <c r="Z92" i="4"/>
  <c r="FJ92" i="4" s="1"/>
  <c r="Z93" i="4"/>
  <c r="FJ93" i="4" s="1"/>
  <c r="Z94" i="4"/>
  <c r="FJ94" i="4" s="1"/>
  <c r="Z95" i="4"/>
  <c r="FJ95" i="4" s="1"/>
  <c r="Z96" i="4"/>
  <c r="FJ96" i="4" s="1"/>
  <c r="Z97" i="4"/>
  <c r="FJ97" i="4" s="1"/>
  <c r="Z98" i="4"/>
  <c r="FJ98" i="4" s="1"/>
  <c r="Z99" i="4"/>
  <c r="FJ99" i="4" s="1"/>
  <c r="Z100" i="4"/>
  <c r="FJ100" i="4" s="1"/>
  <c r="Z101" i="4"/>
  <c r="FJ101" i="4" s="1"/>
  <c r="Z102" i="4"/>
  <c r="FJ102" i="4" s="1"/>
  <c r="Z103" i="4"/>
  <c r="FJ103" i="4" s="1"/>
  <c r="Z104" i="4"/>
  <c r="FJ104" i="4" s="1"/>
  <c r="Z105" i="4"/>
  <c r="FJ105" i="4" s="1"/>
  <c r="Z106" i="4"/>
  <c r="FJ106" i="4" s="1"/>
  <c r="Z107" i="4"/>
  <c r="FJ107" i="4" s="1"/>
  <c r="Z108" i="4"/>
  <c r="FJ108" i="4" s="1"/>
  <c r="Z109" i="4"/>
  <c r="FJ109" i="4" s="1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GO24" i="4"/>
  <c r="GO25" i="4" s="1"/>
  <c r="GO26" i="4"/>
  <c r="GO27" i="4" s="1"/>
  <c r="GO28" i="4"/>
  <c r="GO29" i="4" s="1"/>
  <c r="GO30" i="4" s="1"/>
  <c r="GO31" i="4" s="1"/>
  <c r="GO32" i="4" s="1"/>
  <c r="GO33" i="4" s="1"/>
  <c r="GO34" i="4" s="1"/>
  <c r="GO35" i="4" s="1"/>
  <c r="GO36" i="4"/>
  <c r="GO37" i="4" s="1"/>
  <c r="GO38" i="4"/>
  <c r="GO39" i="4"/>
  <c r="GO40" i="4"/>
  <c r="GO41" i="4"/>
  <c r="GO42" i="4"/>
  <c r="GO43" i="4"/>
  <c r="GO44" i="4"/>
  <c r="GO45" i="4"/>
  <c r="GO46" i="4"/>
  <c r="GO47" i="4"/>
  <c r="GO48" i="4"/>
  <c r="GO49" i="4"/>
  <c r="GO50" i="4"/>
  <c r="GO51" i="4"/>
  <c r="GO52" i="4"/>
  <c r="GO53" i="4"/>
  <c r="GO54" i="4"/>
  <c r="GO55" i="4"/>
  <c r="GO56" i="4"/>
  <c r="GO57" i="4"/>
  <c r="GO58" i="4"/>
  <c r="GO59" i="4"/>
  <c r="GO60" i="4"/>
  <c r="GO61" i="4"/>
  <c r="GO62" i="4"/>
  <c r="GO63" i="4"/>
  <c r="GO64" i="4"/>
  <c r="GO65" i="4"/>
  <c r="GO66" i="4"/>
  <c r="GO67" i="4"/>
  <c r="GO68" i="4"/>
  <c r="GO69" i="4"/>
  <c r="GO70" i="4"/>
  <c r="GO71" i="4"/>
  <c r="GO72" i="4"/>
  <c r="GO73" i="4"/>
  <c r="GO74" i="4"/>
  <c r="GO75" i="4"/>
  <c r="GO76" i="4"/>
  <c r="GO77" i="4"/>
  <c r="GO78" i="4"/>
  <c r="GO79" i="4"/>
  <c r="GO80" i="4"/>
  <c r="GO81" i="4"/>
  <c r="GO82" i="4"/>
  <c r="GO83" i="4"/>
  <c r="GO84" i="4"/>
  <c r="GO85" i="4"/>
  <c r="GO86" i="4"/>
  <c r="GO87" i="4"/>
  <c r="GO88" i="4"/>
  <c r="GO89" i="4"/>
  <c r="GO90" i="4"/>
  <c r="GO91" i="4"/>
  <c r="GO92" i="4"/>
  <c r="GO93" i="4"/>
  <c r="GO94" i="4"/>
  <c r="GO95" i="4"/>
  <c r="GO96" i="4"/>
  <c r="GO97" i="4"/>
  <c r="GO98" i="4"/>
  <c r="GO99" i="4"/>
  <c r="GO100" i="4"/>
  <c r="GO101" i="4"/>
  <c r="GO102" i="4"/>
  <c r="GO103" i="4"/>
  <c r="GO104" i="4"/>
  <c r="GO105" i="4"/>
  <c r="GO106" i="4"/>
  <c r="GO107" i="4"/>
  <c r="GO108" i="4"/>
  <c r="GO109" i="4"/>
  <c r="GO5" i="4"/>
  <c r="GO6" i="4" s="1"/>
  <c r="GO7" i="4" s="1"/>
  <c r="GO8" i="4" s="1"/>
  <c r="GO9" i="4" s="1"/>
  <c r="GO10" i="4" s="1"/>
  <c r="GO11" i="4" s="1"/>
  <c r="GO12" i="4" s="1"/>
  <c r="GO13" i="4" s="1"/>
  <c r="GO14" i="4" s="1"/>
  <c r="GO15" i="4" s="1"/>
  <c r="GO16" i="4" s="1"/>
  <c r="GO17" i="4" s="1"/>
  <c r="GO18" i="4" s="1"/>
  <c r="GO19" i="4" s="1"/>
  <c r="GO20" i="4" s="1"/>
  <c r="GO21" i="4" s="1"/>
  <c r="GO22" i="4" s="1"/>
  <c r="GO23" i="4" s="1"/>
  <c r="GN19" i="4"/>
  <c r="GN20" i="4" s="1"/>
  <c r="GN21" i="4" s="1"/>
  <c r="GN22" i="4" s="1"/>
  <c r="GN23" i="4" s="1"/>
  <c r="GN24" i="4" s="1"/>
  <c r="GN25" i="4" s="1"/>
  <c r="GN26" i="4" s="1"/>
  <c r="GN27" i="4" s="1"/>
  <c r="GN28" i="4" s="1"/>
  <c r="GN29" i="4" s="1"/>
  <c r="GN30" i="4" s="1"/>
  <c r="GN31" i="4"/>
  <c r="GN32" i="4" s="1"/>
  <c r="GN33" i="4"/>
  <c r="GN34" i="4" s="1"/>
  <c r="GN35" i="4" s="1"/>
  <c r="GN36" i="4" s="1"/>
  <c r="GN37" i="4" s="1"/>
  <c r="GN38" i="4" s="1"/>
  <c r="GN39" i="4" s="1"/>
  <c r="GN40" i="4" s="1"/>
  <c r="GN41" i="4"/>
  <c r="GN42" i="4"/>
  <c r="GN43" i="4"/>
  <c r="GN44" i="4"/>
  <c r="GN45" i="4"/>
  <c r="GN46" i="4"/>
  <c r="GN47" i="4"/>
  <c r="GN48" i="4"/>
  <c r="GN49" i="4"/>
  <c r="GN50" i="4"/>
  <c r="GN51" i="4"/>
  <c r="GN52" i="4"/>
  <c r="GN53" i="4"/>
  <c r="GN54" i="4"/>
  <c r="GN55" i="4"/>
  <c r="GN56" i="4"/>
  <c r="GN57" i="4"/>
  <c r="GN58" i="4"/>
  <c r="GN59" i="4"/>
  <c r="GN60" i="4"/>
  <c r="GN61" i="4"/>
  <c r="GN62" i="4"/>
  <c r="GN63" i="4"/>
  <c r="GN64" i="4"/>
  <c r="GN65" i="4"/>
  <c r="GN66" i="4"/>
  <c r="GN67" i="4"/>
  <c r="GN68" i="4"/>
  <c r="GN69" i="4"/>
  <c r="GN70" i="4"/>
  <c r="GN71" i="4"/>
  <c r="GN72" i="4"/>
  <c r="GN73" i="4"/>
  <c r="GN74" i="4"/>
  <c r="GN75" i="4"/>
  <c r="GN76" i="4"/>
  <c r="GN77" i="4"/>
  <c r="GN78" i="4"/>
  <c r="GN79" i="4"/>
  <c r="GN80" i="4"/>
  <c r="GN81" i="4"/>
  <c r="GN82" i="4"/>
  <c r="GN83" i="4"/>
  <c r="GN84" i="4"/>
  <c r="GN85" i="4"/>
  <c r="GN86" i="4"/>
  <c r="GN87" i="4"/>
  <c r="GN88" i="4"/>
  <c r="GN89" i="4"/>
  <c r="GN90" i="4"/>
  <c r="GN91" i="4"/>
  <c r="GN92" i="4"/>
  <c r="GN93" i="4"/>
  <c r="GN94" i="4"/>
  <c r="GN95" i="4"/>
  <c r="GN96" i="4"/>
  <c r="GN97" i="4"/>
  <c r="GN98" i="4"/>
  <c r="GN99" i="4"/>
  <c r="GN100" i="4"/>
  <c r="GN101" i="4"/>
  <c r="GN102" i="4"/>
  <c r="GN103" i="4"/>
  <c r="GN104" i="4"/>
  <c r="GN105" i="4"/>
  <c r="GN106" i="4"/>
  <c r="GN107" i="4"/>
  <c r="GN108" i="4"/>
  <c r="GN109" i="4"/>
  <c r="GN5" i="4"/>
  <c r="GN6" i="4" s="1"/>
  <c r="GN7" i="4" s="1"/>
  <c r="GN8" i="4" s="1"/>
  <c r="GN9" i="4" s="1"/>
  <c r="FS41" i="4" l="1"/>
  <c r="FP40" i="4"/>
  <c r="FP38" i="4"/>
  <c r="FO39" i="4"/>
  <c r="FU38" i="4"/>
  <c r="FW38" i="4"/>
  <c r="FO41" i="4"/>
  <c r="FR39" i="4"/>
  <c r="FV41" i="4"/>
  <c r="FX41" i="4"/>
  <c r="FY38" i="4"/>
  <c r="FZ41" i="4"/>
  <c r="FO40" i="4"/>
  <c r="FP41" i="4"/>
  <c r="FR38" i="4"/>
  <c r="FV40" i="4"/>
  <c r="FX40" i="4"/>
  <c r="FZ40" i="4"/>
  <c r="FO38" i="4"/>
  <c r="FP39" i="4"/>
  <c r="FS40" i="4"/>
  <c r="FV38" i="4"/>
  <c r="FX38" i="4"/>
  <c r="FZ38" i="4"/>
  <c r="FS39" i="4"/>
  <c r="FU41" i="4"/>
  <c r="FW41" i="4"/>
  <c r="FS38" i="4"/>
  <c r="FU40" i="4"/>
  <c r="FW40" i="4"/>
  <c r="FY41" i="4"/>
  <c r="FR41" i="4"/>
  <c r="FU39" i="4"/>
  <c r="FW39" i="4"/>
  <c r="FY40" i="4"/>
  <c r="FR40" i="4"/>
  <c r="FY39" i="4"/>
  <c r="FS34" i="4"/>
  <c r="FS26" i="4"/>
  <c r="FU35" i="4"/>
  <c r="FU27" i="4"/>
  <c r="FV35" i="4"/>
  <c r="FV27" i="4"/>
  <c r="FZ31" i="4"/>
  <c r="FZ23" i="4"/>
  <c r="FO36" i="4"/>
  <c r="FO28" i="4"/>
  <c r="FO20" i="4"/>
  <c r="FP37" i="4"/>
  <c r="FP29" i="4"/>
  <c r="FP21" i="4"/>
  <c r="FR25" i="4"/>
  <c r="FR17" i="4"/>
  <c r="FS36" i="4"/>
  <c r="FS28" i="4"/>
  <c r="FS20" i="4"/>
  <c r="FU37" i="4"/>
  <c r="FU29" i="4"/>
  <c r="FU21" i="4"/>
  <c r="FV37" i="4"/>
  <c r="FV29" i="4"/>
  <c r="FV21" i="4"/>
  <c r="FW37" i="4"/>
  <c r="FW29" i="4"/>
  <c r="FW21" i="4"/>
  <c r="FX37" i="4"/>
  <c r="FX29" i="4"/>
  <c r="FX21" i="4"/>
  <c r="FY34" i="4"/>
  <c r="FY26" i="4"/>
  <c r="FY18" i="4"/>
  <c r="FZ33" i="4"/>
  <c r="FZ25" i="4"/>
  <c r="FZ17" i="4"/>
  <c r="FP28" i="4"/>
  <c r="FP20" i="4"/>
  <c r="FR32" i="4"/>
  <c r="FR24" i="4"/>
  <c r="FR16" i="4"/>
  <c r="FS35" i="4"/>
  <c r="FS27" i="4"/>
  <c r="FU36" i="4"/>
  <c r="FU28" i="4"/>
  <c r="FU20" i="4"/>
  <c r="FV36" i="4"/>
  <c r="FV28" i="4"/>
  <c r="FV20" i="4"/>
  <c r="FW36" i="4"/>
  <c r="FW28" i="4"/>
  <c r="FW20" i="4"/>
  <c r="FX36" i="4"/>
  <c r="FX28" i="4"/>
  <c r="FX20" i="4"/>
  <c r="FY25" i="4"/>
  <c r="FY17" i="4"/>
  <c r="FZ32" i="4"/>
  <c r="FZ24" i="4"/>
  <c r="FZ16" i="4"/>
  <c r="GU10" i="4"/>
  <c r="AH10" i="4" s="1"/>
  <c r="AI10" i="4" s="1"/>
  <c r="FM10" i="4" s="1"/>
  <c r="AJ10" i="4" s="1"/>
  <c r="FP35" i="4"/>
  <c r="FP27" i="4"/>
  <c r="FR31" i="4"/>
  <c r="FR23" i="4"/>
  <c r="FZ30" i="4"/>
  <c r="FZ22" i="4"/>
  <c r="FO30" i="4"/>
  <c r="FO22" i="4"/>
  <c r="FO37" i="4"/>
  <c r="FO29" i="4"/>
  <c r="FO21" i="4"/>
  <c r="FW35" i="4"/>
  <c r="FW27" i="4"/>
  <c r="FX35" i="4"/>
  <c r="FX27" i="4"/>
  <c r="FY32" i="4"/>
  <c r="FY24" i="4"/>
  <c r="FY16" i="4"/>
  <c r="FO35" i="4"/>
  <c r="FO27" i="4"/>
  <c r="FP34" i="4"/>
  <c r="FP26" i="4"/>
  <c r="FR30" i="4"/>
  <c r="FR22" i="4"/>
  <c r="FS25" i="4"/>
  <c r="FU34" i="4"/>
  <c r="FU26" i="4"/>
  <c r="FV34" i="4"/>
  <c r="FV26" i="4"/>
  <c r="FW34" i="4"/>
  <c r="FW26" i="4"/>
  <c r="FX34" i="4"/>
  <c r="FX26" i="4"/>
  <c r="FY31" i="4"/>
  <c r="FY23" i="4"/>
  <c r="FO34" i="4"/>
  <c r="FO26" i="4"/>
  <c r="FP33" i="4"/>
  <c r="FP25" i="4"/>
  <c r="FR37" i="4"/>
  <c r="FR29" i="4"/>
  <c r="FR21" i="4"/>
  <c r="FS32" i="4"/>
  <c r="FS24" i="4"/>
  <c r="FS16" i="4"/>
  <c r="FU25" i="4"/>
  <c r="FV33" i="4"/>
  <c r="FV25" i="4"/>
  <c r="FV17" i="4"/>
  <c r="FW33" i="4"/>
  <c r="FW25" i="4"/>
  <c r="FW17" i="4"/>
  <c r="FX33" i="4"/>
  <c r="FX25" i="4"/>
  <c r="FX17" i="4"/>
  <c r="FY30" i="4"/>
  <c r="FY22" i="4"/>
  <c r="FZ37" i="4"/>
  <c r="FZ29" i="4"/>
  <c r="FZ21" i="4"/>
  <c r="FO33" i="4"/>
  <c r="FO25" i="4"/>
  <c r="FO17" i="4"/>
  <c r="FP32" i="4"/>
  <c r="FP24" i="4"/>
  <c r="FP16" i="4"/>
  <c r="FR36" i="4"/>
  <c r="FR28" i="4"/>
  <c r="FR20" i="4"/>
  <c r="FS31" i="4"/>
  <c r="FS23" i="4"/>
  <c r="FU32" i="4"/>
  <c r="FU24" i="4"/>
  <c r="FU16" i="4"/>
  <c r="FV32" i="4"/>
  <c r="FV24" i="4"/>
  <c r="FV16" i="4"/>
  <c r="FW32" i="4"/>
  <c r="FW24" i="4"/>
  <c r="FW16" i="4"/>
  <c r="FX32" i="4"/>
  <c r="FX24" i="4"/>
  <c r="FX16" i="4"/>
  <c r="FY37" i="4"/>
  <c r="FY29" i="4"/>
  <c r="FY21" i="4"/>
  <c r="FZ36" i="4"/>
  <c r="FZ28" i="4"/>
  <c r="FZ20" i="4"/>
  <c r="FO32" i="4"/>
  <c r="FO24" i="4"/>
  <c r="FO16" i="4"/>
  <c r="FP31" i="4"/>
  <c r="FP23" i="4"/>
  <c r="FR35" i="4"/>
  <c r="FR27" i="4"/>
  <c r="FS30" i="4"/>
  <c r="FS22" i="4"/>
  <c r="FU31" i="4"/>
  <c r="FU23" i="4"/>
  <c r="FV31" i="4"/>
  <c r="FV23" i="4"/>
  <c r="FW31" i="4"/>
  <c r="FW23" i="4"/>
  <c r="FX31" i="4"/>
  <c r="FX23" i="4"/>
  <c r="FY28" i="4"/>
  <c r="FY20" i="4"/>
  <c r="FZ35" i="4"/>
  <c r="FZ27" i="4"/>
  <c r="FO31" i="4"/>
  <c r="FO23" i="4"/>
  <c r="FP30" i="4"/>
  <c r="FP22" i="4"/>
  <c r="FR34" i="4"/>
  <c r="FR26" i="4"/>
  <c r="FS37" i="4"/>
  <c r="FS29" i="4"/>
  <c r="FS21" i="4"/>
  <c r="FU30" i="4"/>
  <c r="FU22" i="4"/>
  <c r="FV30" i="4"/>
  <c r="FV22" i="4"/>
  <c r="FW30" i="4"/>
  <c r="FW22" i="4"/>
  <c r="FX30" i="4"/>
  <c r="FX22" i="4"/>
  <c r="FY27" i="4"/>
  <c r="FZ34" i="4"/>
  <c r="FZ26" i="4"/>
  <c r="FP36" i="4"/>
  <c r="FY36" i="4"/>
  <c r="FY35" i="4"/>
  <c r="FR33" i="4"/>
  <c r="FY33" i="4"/>
  <c r="FS33" i="4"/>
  <c r="FU33" i="4"/>
  <c r="FV19" i="4"/>
  <c r="FW19" i="4"/>
  <c r="FX19" i="4"/>
  <c r="FS19" i="4"/>
  <c r="FP19" i="4"/>
  <c r="FS18" i="4"/>
  <c r="FU19" i="4"/>
  <c r="FO19" i="4"/>
  <c r="FP18" i="4"/>
  <c r="FS17" i="4"/>
  <c r="FU18" i="4"/>
  <c r="FV18" i="4"/>
  <c r="FW18" i="4"/>
  <c r="FX18" i="4"/>
  <c r="FO18" i="4"/>
  <c r="FP17" i="4"/>
  <c r="FU17" i="4"/>
  <c r="FR19" i="4"/>
  <c r="FZ19" i="4"/>
  <c r="FR18" i="4"/>
  <c r="FY19" i="4"/>
  <c r="FZ18" i="4"/>
  <c r="GU94" i="4"/>
  <c r="GU86" i="4"/>
  <c r="GU70" i="4"/>
  <c r="GU46" i="4"/>
  <c r="GU102" i="4"/>
  <c r="GU78" i="4"/>
  <c r="GU62" i="4"/>
  <c r="GU54" i="4"/>
  <c r="GU38" i="4"/>
  <c r="GU30" i="4"/>
  <c r="GU22" i="4"/>
  <c r="GU90" i="4"/>
  <c r="GU82" i="4"/>
  <c r="GU74" i="4"/>
  <c r="GU66" i="4"/>
  <c r="GU58" i="4"/>
  <c r="GU50" i="4"/>
  <c r="GU42" i="4"/>
  <c r="GU34" i="4"/>
  <c r="GU26" i="4"/>
  <c r="GU103" i="4"/>
  <c r="GU95" i="4"/>
  <c r="GU87" i="4"/>
  <c r="GU109" i="4"/>
  <c r="GU101" i="4"/>
  <c r="GU93" i="4"/>
  <c r="GU85" i="4"/>
  <c r="GU77" i="4"/>
  <c r="GU69" i="4"/>
  <c r="GU61" i="4"/>
  <c r="GU53" i="4"/>
  <c r="GU45" i="4"/>
  <c r="GU37" i="4"/>
  <c r="GU29" i="4"/>
  <c r="GU79" i="4"/>
  <c r="GU71" i="4"/>
  <c r="GU63" i="4"/>
  <c r="GU55" i="4"/>
  <c r="GU47" i="4"/>
  <c r="GU39" i="4"/>
  <c r="GU31" i="4"/>
  <c r="GU23" i="4"/>
  <c r="GU108" i="4"/>
  <c r="GU100" i="4"/>
  <c r="GU92" i="4"/>
  <c r="GU84" i="4"/>
  <c r="GU76" i="4"/>
  <c r="GU68" i="4"/>
  <c r="GU60" i="4"/>
  <c r="GU52" i="4"/>
  <c r="GU44" i="4"/>
  <c r="GU36" i="4"/>
  <c r="GU28" i="4"/>
  <c r="GU99" i="4"/>
  <c r="GU91" i="4"/>
  <c r="GU83" i="4"/>
  <c r="GU75" i="4"/>
  <c r="GU67" i="4"/>
  <c r="GU59" i="4"/>
  <c r="GU51" i="4"/>
  <c r="GU43" i="4"/>
  <c r="GU35" i="4"/>
  <c r="GU27" i="4"/>
  <c r="GU107" i="4"/>
  <c r="GU98" i="4"/>
  <c r="GU97" i="4"/>
  <c r="GU81" i="4"/>
  <c r="GU73" i="4"/>
  <c r="GU65" i="4"/>
  <c r="GU57" i="4"/>
  <c r="GU49" i="4"/>
  <c r="GU41" i="4"/>
  <c r="GU33" i="4"/>
  <c r="GU25" i="4"/>
  <c r="GU106" i="4"/>
  <c r="GU105" i="4"/>
  <c r="GU89" i="4"/>
  <c r="GU104" i="4"/>
  <c r="GU96" i="4"/>
  <c r="GU88" i="4"/>
  <c r="GU80" i="4"/>
  <c r="GU72" i="4"/>
  <c r="GU64" i="4"/>
  <c r="GU56" i="4"/>
  <c r="GU48" i="4"/>
  <c r="GU40" i="4"/>
  <c r="GU32" i="4"/>
  <c r="GU24" i="4"/>
  <c r="GN10" i="4"/>
  <c r="FZ12" i="4"/>
  <c r="FZ15" i="4"/>
  <c r="FZ14" i="4"/>
  <c r="FZ13" i="4"/>
  <c r="FZ11" i="4"/>
  <c r="FZ10" i="4"/>
  <c r="BW10" i="4" s="1"/>
  <c r="FY13" i="4"/>
  <c r="FY15" i="4"/>
  <c r="FY12" i="4"/>
  <c r="FY10" i="4"/>
  <c r="BT10" i="4" s="1"/>
  <c r="FY14" i="4"/>
  <c r="FY11" i="4"/>
  <c r="FX11" i="4"/>
  <c r="FX15" i="4"/>
  <c r="FX10" i="4"/>
  <c r="BQ10" i="4" s="1"/>
  <c r="FX14" i="4"/>
  <c r="FX13" i="4"/>
  <c r="FX12" i="4"/>
  <c r="FW13" i="4"/>
  <c r="FW12" i="4"/>
  <c r="FW11" i="4"/>
  <c r="FW15" i="4"/>
  <c r="FW14" i="4"/>
  <c r="FW10" i="4"/>
  <c r="BN10" i="4" s="1"/>
  <c r="FV10" i="4"/>
  <c r="BK10" i="4" s="1"/>
  <c r="FV11" i="4"/>
  <c r="FV12" i="4"/>
  <c r="FV13" i="4"/>
  <c r="FV14" i="4"/>
  <c r="FV15" i="4"/>
  <c r="FU11" i="4"/>
  <c r="FU12" i="4"/>
  <c r="FU13" i="4"/>
  <c r="FU14" i="4"/>
  <c r="FU15" i="4"/>
  <c r="FU10" i="4"/>
  <c r="BH10" i="4" s="1"/>
  <c r="FS11" i="4"/>
  <c r="FS14" i="4"/>
  <c r="FS12" i="4"/>
  <c r="FS15" i="4"/>
  <c r="FS10" i="4"/>
  <c r="BB10" i="4" s="1"/>
  <c r="FS13" i="4"/>
  <c r="FT11" i="4"/>
  <c r="FT14" i="4"/>
  <c r="FT12" i="4"/>
  <c r="FT10" i="4"/>
  <c r="BE10" i="4" s="1"/>
  <c r="FT15" i="4"/>
  <c r="FT13" i="4"/>
  <c r="FR12" i="4"/>
  <c r="FR14" i="4"/>
  <c r="FR11" i="4"/>
  <c r="FR13" i="4"/>
  <c r="FR15" i="4"/>
  <c r="AY15" i="4" s="1"/>
  <c r="AY16" i="4" s="1"/>
  <c r="AY17" i="4" s="1"/>
  <c r="AY18" i="4" s="1"/>
  <c r="AY19" i="4" s="1"/>
  <c r="AY20" i="4" s="1"/>
  <c r="AY21" i="4" s="1"/>
  <c r="AY22" i="4" s="1"/>
  <c r="AY23" i="4" s="1"/>
  <c r="AY24" i="4" s="1"/>
  <c r="AY25" i="4" s="1"/>
  <c r="AY26" i="4" s="1"/>
  <c r="AY27" i="4" s="1"/>
  <c r="AY28" i="4" s="1"/>
  <c r="AY29" i="4" s="1"/>
  <c r="AY30" i="4" s="1"/>
  <c r="AY31" i="4" s="1"/>
  <c r="AY32" i="4" s="1"/>
  <c r="AY33" i="4" s="1"/>
  <c r="AY34" i="4" s="1"/>
  <c r="AY35" i="4" s="1"/>
  <c r="AY36" i="4" s="1"/>
  <c r="AY37" i="4" s="1"/>
  <c r="AY38" i="4" s="1"/>
  <c r="AY39" i="4" s="1"/>
  <c r="AY40" i="4" s="1"/>
  <c r="AY41" i="4" s="1"/>
  <c r="FR10" i="4"/>
  <c r="FP11" i="4"/>
  <c r="FP15" i="4"/>
  <c r="FP10" i="4"/>
  <c r="AS10" i="4" s="1"/>
  <c r="FP14" i="4"/>
  <c r="FP13" i="4"/>
  <c r="FP12" i="4"/>
  <c r="FO11" i="4"/>
  <c r="FO15" i="4"/>
  <c r="FO14" i="4"/>
  <c r="FO10" i="4"/>
  <c r="AP10" i="4" s="1"/>
  <c r="FO13" i="4"/>
  <c r="FO12" i="4"/>
  <c r="AE47" i="4" l="1"/>
  <c r="AH47" i="4"/>
  <c r="AE46" i="4"/>
  <c r="AH46" i="4"/>
  <c r="AE45" i="4"/>
  <c r="AH45" i="4"/>
  <c r="AE44" i="4"/>
  <c r="AH44" i="4"/>
  <c r="AH43" i="4"/>
  <c r="AE43" i="4"/>
  <c r="AE42" i="4"/>
  <c r="AH42" i="4"/>
  <c r="AE41" i="4"/>
  <c r="AF41" i="4" s="1"/>
  <c r="AH41" i="4"/>
  <c r="AI41" i="4" s="1"/>
  <c r="AH40" i="4"/>
  <c r="AI40" i="4" s="1"/>
  <c r="AE40" i="4"/>
  <c r="AF40" i="4" s="1"/>
  <c r="AE39" i="4"/>
  <c r="AF39" i="4" s="1"/>
  <c r="AH39" i="4"/>
  <c r="AI39" i="4" s="1"/>
  <c r="AE10" i="4"/>
  <c r="AF10" i="4" s="1"/>
  <c r="FL10" i="4" s="1"/>
  <c r="BB11" i="4"/>
  <c r="BW11" i="4"/>
  <c r="AH38" i="4"/>
  <c r="AI38" i="4" s="1"/>
  <c r="AE38" i="4"/>
  <c r="AF38" i="4" s="1"/>
  <c r="AE36" i="4"/>
  <c r="AF36" i="4" s="1"/>
  <c r="AH36" i="4"/>
  <c r="AI36" i="4" s="1"/>
  <c r="AE37" i="4"/>
  <c r="AF37" i="4" s="1"/>
  <c r="AH37" i="4"/>
  <c r="AI37" i="4" s="1"/>
  <c r="AH35" i="4"/>
  <c r="AI35" i="4" s="1"/>
  <c r="AE35" i="4"/>
  <c r="AF35" i="4" s="1"/>
  <c r="AH34" i="4"/>
  <c r="AI34" i="4" s="1"/>
  <c r="AE34" i="4"/>
  <c r="AF34" i="4" s="1"/>
  <c r="AE33" i="4"/>
  <c r="AF33" i="4" s="1"/>
  <c r="AH33" i="4"/>
  <c r="AI33" i="4" s="1"/>
  <c r="AH32" i="4"/>
  <c r="AI32" i="4" s="1"/>
  <c r="AE32" i="4"/>
  <c r="AF32" i="4" s="1"/>
  <c r="AE31" i="4"/>
  <c r="AF31" i="4" s="1"/>
  <c r="AH31" i="4"/>
  <c r="AI31" i="4" s="1"/>
  <c r="AE30" i="4"/>
  <c r="AF30" i="4" s="1"/>
  <c r="AH30" i="4"/>
  <c r="AI30" i="4" s="1"/>
  <c r="AE29" i="4"/>
  <c r="AF29" i="4" s="1"/>
  <c r="AH29" i="4"/>
  <c r="AI29" i="4" s="1"/>
  <c r="AH28" i="4"/>
  <c r="AI28" i="4" s="1"/>
  <c r="AE28" i="4"/>
  <c r="AF28" i="4" s="1"/>
  <c r="AE27" i="4"/>
  <c r="AF27" i="4" s="1"/>
  <c r="AH27" i="4"/>
  <c r="AI27" i="4" s="1"/>
  <c r="AE26" i="4"/>
  <c r="AF26" i="4" s="1"/>
  <c r="AH26" i="4"/>
  <c r="AI26" i="4" s="1"/>
  <c r="AE25" i="4"/>
  <c r="AF25" i="4" s="1"/>
  <c r="AH25" i="4"/>
  <c r="AI25" i="4" s="1"/>
  <c r="AH24" i="4"/>
  <c r="AI24" i="4" s="1"/>
  <c r="AE24" i="4"/>
  <c r="AF24" i="4" s="1"/>
  <c r="AH23" i="4"/>
  <c r="AI23" i="4" s="1"/>
  <c r="AE23" i="4"/>
  <c r="AF23" i="4" s="1"/>
  <c r="AE22" i="4"/>
  <c r="AF22" i="4" s="1"/>
  <c r="AH22" i="4"/>
  <c r="AI22" i="4" s="1"/>
  <c r="GN11" i="4"/>
  <c r="GU11" i="4"/>
  <c r="BT11" i="4"/>
  <c r="BQ11" i="4"/>
  <c r="BN11" i="4"/>
  <c r="BK11" i="4"/>
  <c r="BH11" i="4"/>
  <c r="BE11" i="4"/>
  <c r="AS11" i="4"/>
  <c r="AP11" i="4"/>
  <c r="BB12" i="4" l="1"/>
  <c r="FL41" i="4"/>
  <c r="FL39" i="4"/>
  <c r="FL38" i="4"/>
  <c r="FL40" i="4"/>
  <c r="FM39" i="4"/>
  <c r="FM38" i="4"/>
  <c r="FM40" i="4"/>
  <c r="FM41" i="4"/>
  <c r="BW12" i="4"/>
  <c r="FL29" i="4"/>
  <c r="FL33" i="4"/>
  <c r="FM30" i="4"/>
  <c r="FL34" i="4"/>
  <c r="FL35" i="4"/>
  <c r="FL30" i="4"/>
  <c r="FM34" i="4"/>
  <c r="FM35" i="4"/>
  <c r="BB13" i="4"/>
  <c r="BN12" i="4"/>
  <c r="FM27" i="4"/>
  <c r="FM31" i="4"/>
  <c r="AP12" i="4"/>
  <c r="BQ12" i="4"/>
  <c r="FL27" i="4"/>
  <c r="FL31" i="4"/>
  <c r="BE12" i="4"/>
  <c r="BK12" i="4"/>
  <c r="AS12" i="4"/>
  <c r="BT12" i="4"/>
  <c r="FL28" i="4"/>
  <c r="FL32" i="4"/>
  <c r="FM37" i="4"/>
  <c r="FM28" i="4"/>
  <c r="FM32" i="4"/>
  <c r="FL37" i="4"/>
  <c r="BH12" i="4"/>
  <c r="FM29" i="4"/>
  <c r="FM33" i="4"/>
  <c r="FM36" i="4"/>
  <c r="FL36" i="4"/>
  <c r="AH11" i="4"/>
  <c r="AI11" i="4" s="1"/>
  <c r="FM11" i="4" s="1"/>
  <c r="AJ11" i="4" s="1"/>
  <c r="AE11" i="4"/>
  <c r="AF11" i="4" s="1"/>
  <c r="FL11" i="4" s="1"/>
  <c r="GN12" i="4"/>
  <c r="GU12" i="4"/>
  <c r="BW13" i="4" l="1"/>
  <c r="BT13" i="4"/>
  <c r="BB14" i="4"/>
  <c r="AS13" i="4"/>
  <c r="BH13" i="4"/>
  <c r="BK13" i="4"/>
  <c r="BQ13" i="4"/>
  <c r="BE13" i="4"/>
  <c r="AP13" i="4"/>
  <c r="BN13" i="4"/>
  <c r="AE12" i="4"/>
  <c r="AF12" i="4" s="1"/>
  <c r="AH12" i="4"/>
  <c r="AI12" i="4" s="1"/>
  <c r="GN13" i="4"/>
  <c r="GU13" i="4"/>
  <c r="BW14" i="4" l="1"/>
  <c r="GN14" i="4"/>
  <c r="GU15" i="4" s="1"/>
  <c r="BQ14" i="4"/>
  <c r="AS14" i="4"/>
  <c r="FM12" i="4"/>
  <c r="AJ12" i="4" s="1"/>
  <c r="BN14" i="4"/>
  <c r="FL12" i="4"/>
  <c r="BK14" i="4"/>
  <c r="BB15" i="4"/>
  <c r="AP14" i="4"/>
  <c r="BT14" i="4"/>
  <c r="BH14" i="4"/>
  <c r="BE14" i="4"/>
  <c r="AH13" i="4"/>
  <c r="AI13" i="4" s="1"/>
  <c r="AE13" i="4"/>
  <c r="AF13" i="4" s="1"/>
  <c r="GU14" i="4"/>
  <c r="BW15" i="4" l="1"/>
  <c r="AH15" i="4"/>
  <c r="AI15" i="4" s="1"/>
  <c r="AE15" i="4"/>
  <c r="AF15" i="4" s="1"/>
  <c r="GN15" i="4"/>
  <c r="BB16" i="4"/>
  <c r="FL13" i="4"/>
  <c r="FM13" i="4"/>
  <c r="AJ13" i="4" s="1"/>
  <c r="BK15" i="4"/>
  <c r="BH15" i="4"/>
  <c r="AS15" i="4"/>
  <c r="BT15" i="4"/>
  <c r="BE15" i="4"/>
  <c r="AP15" i="4"/>
  <c r="BN15" i="4"/>
  <c r="BQ15" i="4"/>
  <c r="AH14" i="4"/>
  <c r="AI14" i="4" s="1"/>
  <c r="AE14" i="4"/>
  <c r="AF14" i="4" s="1"/>
  <c r="BW16" i="4" l="1"/>
  <c r="GN16" i="4"/>
  <c r="FM15" i="4"/>
  <c r="GU17" i="4"/>
  <c r="AE17" i="4" s="1"/>
  <c r="AF17" i="4" s="1"/>
  <c r="FL15" i="4"/>
  <c r="GU16" i="4"/>
  <c r="AS16" i="4"/>
  <c r="BK16" i="4"/>
  <c r="BQ16" i="4"/>
  <c r="BT16" i="4"/>
  <c r="BN16" i="4"/>
  <c r="BH16" i="4"/>
  <c r="AP16" i="4"/>
  <c r="BW17" i="4"/>
  <c r="BB17" i="4"/>
  <c r="FL14" i="4"/>
  <c r="FM14" i="4"/>
  <c r="AJ14" i="4" s="1"/>
  <c r="BE16" i="4"/>
  <c r="GN17" i="4" l="1"/>
  <c r="GU18" i="4"/>
  <c r="AH17" i="4"/>
  <c r="AI17" i="4" s="1"/>
  <c r="AH16" i="4"/>
  <c r="AI16" i="4" s="1"/>
  <c r="AE16" i="4"/>
  <c r="AF16" i="4" s="1"/>
  <c r="FL17" i="4" s="1"/>
  <c r="AJ15" i="4"/>
  <c r="AP17" i="4"/>
  <c r="BH17" i="4"/>
  <c r="BK17" i="4"/>
  <c r="BN17" i="4"/>
  <c r="AS17" i="4"/>
  <c r="BE17" i="4"/>
  <c r="BB18" i="4"/>
  <c r="BT17" i="4"/>
  <c r="BW18" i="4"/>
  <c r="BQ17" i="4"/>
  <c r="AH18" i="4" l="1"/>
  <c r="AI18" i="4" s="1"/>
  <c r="AE18" i="4"/>
  <c r="AF18" i="4" s="1"/>
  <c r="GN18" i="4"/>
  <c r="GU21" i="4" s="1"/>
  <c r="GU20" i="4"/>
  <c r="FL16" i="4"/>
  <c r="FM18" i="4"/>
  <c r="FM16" i="4"/>
  <c r="AJ16" i="4" s="1"/>
  <c r="FM17" i="4"/>
  <c r="FL18" i="4"/>
  <c r="BK18" i="4"/>
  <c r="BT18" i="4"/>
  <c r="BH18" i="4"/>
  <c r="BB19" i="4"/>
  <c r="AS18" i="4"/>
  <c r="AP18" i="4"/>
  <c r="BQ18" i="4"/>
  <c r="BE18" i="4"/>
  <c r="BN18" i="4"/>
  <c r="BW19" i="4"/>
  <c r="AH20" i="4" l="1"/>
  <c r="AI20" i="4" s="1"/>
  <c r="AE20" i="4"/>
  <c r="AF20" i="4" s="1"/>
  <c r="AE21" i="4"/>
  <c r="AF21" i="4" s="1"/>
  <c r="AH21" i="4"/>
  <c r="AI21" i="4" s="1"/>
  <c r="GU19" i="4"/>
  <c r="AJ17" i="4"/>
  <c r="AP19" i="4"/>
  <c r="BT19" i="4"/>
  <c r="BQ19" i="4"/>
  <c r="BK19" i="4"/>
  <c r="AS19" i="4"/>
  <c r="BW20" i="4"/>
  <c r="BN19" i="4"/>
  <c r="BB20" i="4"/>
  <c r="BH19" i="4"/>
  <c r="BE19" i="4"/>
  <c r="FM26" i="4" l="1"/>
  <c r="AE19" i="4"/>
  <c r="AF19" i="4" s="1"/>
  <c r="AH19" i="4"/>
  <c r="AI19" i="4" s="1"/>
  <c r="FL26" i="4"/>
  <c r="FL21" i="4"/>
  <c r="FL25" i="4"/>
  <c r="FM25" i="4"/>
  <c r="AJ18" i="4"/>
  <c r="BE20" i="4"/>
  <c r="BN20" i="4"/>
  <c r="BH20" i="4"/>
  <c r="BT20" i="4"/>
  <c r="BK20" i="4"/>
  <c r="AS20" i="4"/>
  <c r="AP20" i="4"/>
  <c r="BB21" i="4"/>
  <c r="BQ20" i="4"/>
  <c r="BW21" i="4"/>
  <c r="FL24" i="4" l="1"/>
  <c r="FL19" i="4"/>
  <c r="FL22" i="4"/>
  <c r="FL23" i="4"/>
  <c r="FM24" i="4"/>
  <c r="FM19" i="4"/>
  <c r="AJ19" i="4" s="1"/>
  <c r="FM23" i="4"/>
  <c r="FM22" i="4"/>
  <c r="FM20" i="4"/>
  <c r="FM21" i="4"/>
  <c r="FL20" i="4"/>
  <c r="AS21" i="4"/>
  <c r="BW22" i="4"/>
  <c r="BK21" i="4"/>
  <c r="BN21" i="4"/>
  <c r="BH21" i="4"/>
  <c r="BB22" i="4"/>
  <c r="BT21" i="4"/>
  <c r="BQ21" i="4"/>
  <c r="AP21" i="4"/>
  <c r="BE21" i="4"/>
  <c r="AJ20" i="4" l="1"/>
  <c r="BW23" i="4"/>
  <c r="BK22" i="4"/>
  <c r="BN22" i="4"/>
  <c r="BB23" i="4"/>
  <c r="BQ22" i="4"/>
  <c r="BT22" i="4"/>
  <c r="AS22" i="4"/>
  <c r="AP22" i="4"/>
  <c r="BH22" i="4"/>
  <c r="BE22" i="4"/>
  <c r="AJ21" i="4" l="1"/>
  <c r="BT23" i="4"/>
  <c r="BH23" i="4"/>
  <c r="BB24" i="4"/>
  <c r="BE23" i="4"/>
  <c r="AP23" i="4"/>
  <c r="AS23" i="4"/>
  <c r="BW24" i="4"/>
  <c r="BK23" i="4"/>
  <c r="BQ23" i="4"/>
  <c r="BN23" i="4"/>
  <c r="AJ22" i="4" l="1"/>
  <c r="BB25" i="4"/>
  <c r="BE24" i="4"/>
  <c r="BH24" i="4"/>
  <c r="BQ24" i="4"/>
  <c r="AS24" i="4"/>
  <c r="BK24" i="4"/>
  <c r="BW25" i="4"/>
  <c r="BT24" i="4"/>
  <c r="AJ23" i="4"/>
  <c r="BN24" i="4"/>
  <c r="AP24" i="4"/>
  <c r="BN25" i="4" l="1"/>
  <c r="BK25" i="4"/>
  <c r="BE25" i="4"/>
  <c r="BH25" i="4"/>
  <c r="AJ24" i="4"/>
  <c r="BT25" i="4"/>
  <c r="BW26" i="4"/>
  <c r="BB26" i="4"/>
  <c r="AS25" i="4"/>
  <c r="AP25" i="4"/>
  <c r="BQ25" i="4"/>
  <c r="AJ25" i="4" l="1"/>
  <c r="BN26" i="4"/>
  <c r="BT26" i="4"/>
  <c r="BK26" i="4"/>
  <c r="AP26" i="4"/>
  <c r="BB27" i="4"/>
  <c r="BW27" i="4"/>
  <c r="BE26" i="4"/>
  <c r="AS26" i="4"/>
  <c r="BQ26" i="4"/>
  <c r="BH26" i="4"/>
  <c r="BW28" i="4" l="1"/>
  <c r="AP27" i="4"/>
  <c r="BQ27" i="4"/>
  <c r="BB28" i="4"/>
  <c r="BN27" i="4"/>
  <c r="AS27" i="4"/>
  <c r="AJ26" i="4"/>
  <c r="BK27" i="4"/>
  <c r="BT27" i="4"/>
  <c r="BE27" i="4"/>
  <c r="BH27" i="4"/>
  <c r="BH28" i="4" l="1"/>
  <c r="BT28" i="4"/>
  <c r="BB29" i="4"/>
  <c r="AP28" i="4"/>
  <c r="BE28" i="4"/>
  <c r="BW29" i="4"/>
  <c r="AJ27" i="4"/>
  <c r="BQ28" i="4"/>
  <c r="AS28" i="4"/>
  <c r="BK28" i="4"/>
  <c r="BN28" i="4"/>
  <c r="BB30" i="4" l="1"/>
  <c r="BW30" i="4"/>
  <c r="BT29" i="4"/>
  <c r="BQ29" i="4"/>
  <c r="AS29" i="4"/>
  <c r="AJ28" i="4"/>
  <c r="BH29" i="4"/>
  <c r="BK29" i="4"/>
  <c r="BE29" i="4"/>
  <c r="BN29" i="4"/>
  <c r="AP29" i="4"/>
  <c r="BH30" i="4" l="1"/>
  <c r="BW31" i="4"/>
  <c r="BN30" i="4"/>
  <c r="BE30" i="4"/>
  <c r="BB31" i="4"/>
  <c r="AS30" i="4"/>
  <c r="BT30" i="4"/>
  <c r="BK30" i="4"/>
  <c r="AJ29" i="4"/>
  <c r="AP30" i="4"/>
  <c r="BQ30" i="4"/>
  <c r="BN31" i="4" l="1"/>
  <c r="AP31" i="4"/>
  <c r="AJ30" i="4"/>
  <c r="BW32" i="4"/>
  <c r="BE31" i="4"/>
  <c r="AS31" i="4"/>
  <c r="BQ31" i="4"/>
  <c r="BK31" i="4"/>
  <c r="BH31" i="4"/>
  <c r="BT31" i="4"/>
  <c r="BB32" i="4"/>
  <c r="AJ31" i="4" l="1"/>
  <c r="BW33" i="4"/>
  <c r="AP32" i="4"/>
  <c r="BQ32" i="4"/>
  <c r="BH32" i="4"/>
  <c r="AS32" i="4"/>
  <c r="BK32" i="4"/>
  <c r="BN32" i="4"/>
  <c r="BT32" i="4"/>
  <c r="BB33" i="4"/>
  <c r="BE32" i="4"/>
  <c r="BW34" i="4" l="1"/>
  <c r="AP33" i="4"/>
  <c r="BB34" i="4"/>
  <c r="AS33" i="4"/>
  <c r="BN33" i="4"/>
  <c r="BE33" i="4"/>
  <c r="BK33" i="4"/>
  <c r="AJ32" i="4"/>
  <c r="BT33" i="4"/>
  <c r="BH33" i="4"/>
  <c r="BQ33" i="4"/>
  <c r="BB35" i="4" l="1"/>
  <c r="AP34" i="4"/>
  <c r="BH34" i="4"/>
  <c r="BN34" i="4"/>
  <c r="BE34" i="4"/>
  <c r="BQ34" i="4"/>
  <c r="BK34" i="4"/>
  <c r="BW35" i="4"/>
  <c r="BT34" i="4"/>
  <c r="AJ33" i="4"/>
  <c r="AS34" i="4"/>
  <c r="BQ35" i="4" l="1"/>
  <c r="AJ34" i="4"/>
  <c r="BT35" i="4"/>
  <c r="BB36" i="4"/>
  <c r="AP35" i="4"/>
  <c r="BN35" i="4"/>
  <c r="BW36" i="4"/>
  <c r="BK35" i="4"/>
  <c r="BE35" i="4"/>
  <c r="AS35" i="4"/>
  <c r="BH35" i="4"/>
  <c r="AJ35" i="4" l="1"/>
  <c r="BT36" i="4"/>
  <c r="BN36" i="4"/>
  <c r="BE36" i="4"/>
  <c r="AP36" i="4"/>
  <c r="AS36" i="4"/>
  <c r="BK36" i="4"/>
  <c r="BQ36" i="4"/>
  <c r="BW37" i="4"/>
  <c r="BH36" i="4"/>
  <c r="BB37" i="4"/>
  <c r="BW38" i="4" l="1"/>
  <c r="BB38" i="4"/>
  <c r="BN37" i="4"/>
  <c r="BT37" i="4"/>
  <c r="BQ37" i="4"/>
  <c r="BH37" i="4"/>
  <c r="BK37" i="4"/>
  <c r="AJ36" i="4"/>
  <c r="AS37" i="4"/>
  <c r="AP37" i="4"/>
  <c r="BE37" i="4"/>
  <c r="BW39" i="4" l="1"/>
  <c r="BQ38" i="4"/>
  <c r="BB39" i="4"/>
  <c r="BT38" i="4"/>
  <c r="BK38" i="4"/>
  <c r="BE38" i="4"/>
  <c r="AS38" i="4"/>
  <c r="AP38" i="4"/>
  <c r="BH38" i="4"/>
  <c r="BN38" i="4"/>
  <c r="BW40" i="4"/>
  <c r="AJ37" i="4"/>
  <c r="BT39" i="4" l="1"/>
  <c r="BW41" i="4"/>
  <c r="AS39" i="4"/>
  <c r="BN39" i="4"/>
  <c r="BB40" i="4"/>
  <c r="BH39" i="4"/>
  <c r="AJ38" i="4"/>
  <c r="BK39" i="4"/>
  <c r="BQ39" i="4"/>
  <c r="BE39" i="4"/>
  <c r="AP39" i="4"/>
  <c r="FG110" i="4"/>
  <c r="FH110" i="4"/>
  <c r="C17" i="17"/>
  <c r="C18" i="17"/>
  <c r="C19" i="17"/>
  <c r="BB41" i="4" l="1"/>
  <c r="AS40" i="4"/>
  <c r="BQ40" i="4"/>
  <c r="BH40" i="4"/>
  <c r="BK40" i="4"/>
  <c r="AP40" i="4"/>
  <c r="BN40" i="4"/>
  <c r="BT40" i="4"/>
  <c r="BE40" i="4"/>
  <c r="AJ39" i="4"/>
  <c r="GZ10" i="4"/>
  <c r="GX10" i="4"/>
  <c r="GE11" i="4"/>
  <c r="GF11" i="4"/>
  <c r="GE10" i="4"/>
  <c r="GF10" i="4"/>
  <c r="HA10" i="4" s="1"/>
  <c r="AJ40" i="4" l="1"/>
  <c r="AS41" i="4"/>
  <c r="AP41" i="4"/>
  <c r="BQ41" i="4"/>
  <c r="BE41" i="4"/>
  <c r="BN41" i="4"/>
  <c r="BK41" i="4"/>
  <c r="BT41" i="4"/>
  <c r="BH41" i="4"/>
  <c r="HD10" i="4"/>
  <c r="HE10" i="4"/>
  <c r="GY10" i="4"/>
  <c r="HC10" i="4" s="1"/>
  <c r="C61" i="17"/>
  <c r="C60" i="17"/>
  <c r="O6" i="4"/>
  <c r="C6" i="4"/>
  <c r="EX8" i="4"/>
  <c r="EY8" i="4"/>
  <c r="EZ8" i="4"/>
  <c r="EX9" i="4"/>
  <c r="EY9" i="4"/>
  <c r="EZ9" i="4"/>
  <c r="EY10" i="4"/>
  <c r="EZ10" i="4"/>
  <c r="EZ7" i="4"/>
  <c r="EW7" i="4" s="1"/>
  <c r="O7" i="4" s="1"/>
  <c r="EY7" i="4"/>
  <c r="EV7" i="4" s="1"/>
  <c r="EX7" i="4"/>
  <c r="AJ41" i="4" l="1"/>
  <c r="EU7" i="4"/>
  <c r="C7" i="4" s="1"/>
  <c r="EV8" i="4"/>
  <c r="EV9" i="4" s="1"/>
  <c r="FA110" i="4"/>
  <c r="FB110" i="4"/>
  <c r="FD110" i="4"/>
  <c r="FC110" i="4"/>
  <c r="EW8" i="4"/>
  <c r="O8" i="4" s="1"/>
  <c r="EV10" i="4" l="1"/>
  <c r="EU8" i="4"/>
  <c r="EU9" i="4" s="1"/>
  <c r="FF110" i="4"/>
  <c r="FE110" i="4"/>
  <c r="EW9" i="4"/>
  <c r="C8" i="4" l="1"/>
  <c r="C9" i="4"/>
  <c r="EW10" i="4"/>
  <c r="O9" i="4"/>
  <c r="C59" i="17" l="1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HM110" i="4"/>
  <c r="HN110" i="4"/>
  <c r="HM4" i="4"/>
  <c r="HN4" i="4"/>
  <c r="HM5" i="4"/>
  <c r="HN5" i="4"/>
  <c r="HM6" i="4"/>
  <c r="HN6" i="4"/>
  <c r="HM7" i="4"/>
  <c r="HN7" i="4"/>
  <c r="HM8" i="4"/>
  <c r="HN8" i="4"/>
  <c r="HM9" i="4"/>
  <c r="HN9" i="4"/>
  <c r="HM10" i="4"/>
  <c r="HN10" i="4"/>
  <c r="HM11" i="4"/>
  <c r="HN11" i="4"/>
  <c r="HM12" i="4"/>
  <c r="HN12" i="4"/>
  <c r="HM13" i="4"/>
  <c r="HN13" i="4"/>
  <c r="HM14" i="4"/>
  <c r="HN14" i="4"/>
  <c r="HM15" i="4"/>
  <c r="HN15" i="4"/>
  <c r="HM16" i="4"/>
  <c r="HN16" i="4"/>
  <c r="HM17" i="4"/>
  <c r="HN17" i="4"/>
  <c r="HM18" i="4"/>
  <c r="HN18" i="4"/>
  <c r="HM19" i="4"/>
  <c r="HN19" i="4"/>
  <c r="HM20" i="4"/>
  <c r="HN20" i="4"/>
  <c r="HM21" i="4"/>
  <c r="HN21" i="4"/>
  <c r="HM22" i="4"/>
  <c r="HN22" i="4"/>
  <c r="HM23" i="4"/>
  <c r="HN23" i="4"/>
  <c r="HM24" i="4"/>
  <c r="HN24" i="4"/>
  <c r="HM25" i="4"/>
  <c r="HN25" i="4"/>
  <c r="HM26" i="4"/>
  <c r="HN26" i="4"/>
  <c r="HM27" i="4"/>
  <c r="HN27" i="4"/>
  <c r="HM28" i="4"/>
  <c r="HN28" i="4"/>
  <c r="HM29" i="4"/>
  <c r="HN29" i="4"/>
  <c r="HM30" i="4"/>
  <c r="HN30" i="4"/>
  <c r="HM31" i="4"/>
  <c r="HN31" i="4"/>
  <c r="HM32" i="4"/>
  <c r="HN32" i="4"/>
  <c r="HM33" i="4"/>
  <c r="HN33" i="4"/>
  <c r="HM34" i="4"/>
  <c r="HN34" i="4"/>
  <c r="HM35" i="4"/>
  <c r="HN35" i="4"/>
  <c r="HM36" i="4"/>
  <c r="HN36" i="4"/>
  <c r="HM37" i="4"/>
  <c r="HN37" i="4"/>
  <c r="HM38" i="4"/>
  <c r="HN38" i="4"/>
  <c r="HM39" i="4"/>
  <c r="HN39" i="4"/>
  <c r="HM40" i="4"/>
  <c r="HN40" i="4"/>
  <c r="HM41" i="4"/>
  <c r="HN41" i="4"/>
  <c r="HM42" i="4"/>
  <c r="HN42" i="4"/>
  <c r="HM43" i="4"/>
  <c r="HN43" i="4"/>
  <c r="HM44" i="4"/>
  <c r="HN44" i="4"/>
  <c r="HM45" i="4"/>
  <c r="HN45" i="4"/>
  <c r="HM46" i="4"/>
  <c r="HN46" i="4"/>
  <c r="HM47" i="4"/>
  <c r="HN47" i="4"/>
  <c r="HM48" i="4"/>
  <c r="HN48" i="4"/>
  <c r="HM49" i="4"/>
  <c r="HN49" i="4"/>
  <c r="HM50" i="4"/>
  <c r="HN50" i="4"/>
  <c r="HM51" i="4"/>
  <c r="HN51" i="4"/>
  <c r="HM52" i="4"/>
  <c r="HN52" i="4"/>
  <c r="HM53" i="4"/>
  <c r="HN53" i="4"/>
  <c r="HM54" i="4"/>
  <c r="HN54" i="4"/>
  <c r="HM55" i="4"/>
  <c r="HN55" i="4"/>
  <c r="HM56" i="4"/>
  <c r="HN56" i="4"/>
  <c r="HM57" i="4"/>
  <c r="HN57" i="4"/>
  <c r="HM58" i="4"/>
  <c r="HN58" i="4"/>
  <c r="HM59" i="4"/>
  <c r="HN59" i="4"/>
  <c r="HM60" i="4"/>
  <c r="HN60" i="4"/>
  <c r="HM61" i="4"/>
  <c r="HN61" i="4"/>
  <c r="HM62" i="4"/>
  <c r="HN62" i="4"/>
  <c r="HM63" i="4"/>
  <c r="HN63" i="4"/>
  <c r="HM64" i="4"/>
  <c r="HN64" i="4"/>
  <c r="HM65" i="4"/>
  <c r="HN65" i="4"/>
  <c r="HM66" i="4"/>
  <c r="HN66" i="4"/>
  <c r="HM67" i="4"/>
  <c r="HN67" i="4"/>
  <c r="HM68" i="4"/>
  <c r="HN68" i="4"/>
  <c r="HM69" i="4"/>
  <c r="HN69" i="4"/>
  <c r="HM70" i="4"/>
  <c r="HN70" i="4"/>
  <c r="HM71" i="4"/>
  <c r="HN71" i="4"/>
  <c r="HM72" i="4"/>
  <c r="HN72" i="4"/>
  <c r="HM73" i="4"/>
  <c r="HN73" i="4"/>
  <c r="HM74" i="4"/>
  <c r="HN74" i="4"/>
  <c r="HM75" i="4"/>
  <c r="HN75" i="4"/>
  <c r="HM76" i="4"/>
  <c r="HN76" i="4"/>
  <c r="HM77" i="4"/>
  <c r="HN77" i="4"/>
  <c r="HM78" i="4"/>
  <c r="HN78" i="4"/>
  <c r="HM79" i="4"/>
  <c r="HN79" i="4"/>
  <c r="HM80" i="4"/>
  <c r="HN80" i="4"/>
  <c r="HM81" i="4"/>
  <c r="HN81" i="4"/>
  <c r="HM82" i="4"/>
  <c r="HN82" i="4"/>
  <c r="HM83" i="4"/>
  <c r="HN83" i="4"/>
  <c r="HM84" i="4"/>
  <c r="HN84" i="4"/>
  <c r="HM85" i="4"/>
  <c r="HN85" i="4"/>
  <c r="HM86" i="4"/>
  <c r="HN86" i="4"/>
  <c r="HM87" i="4"/>
  <c r="HN87" i="4"/>
  <c r="HM88" i="4"/>
  <c r="HN88" i="4"/>
  <c r="HM89" i="4"/>
  <c r="HN89" i="4"/>
  <c r="HM90" i="4"/>
  <c r="HN90" i="4"/>
  <c r="HM91" i="4"/>
  <c r="HN91" i="4"/>
  <c r="HM92" i="4"/>
  <c r="HN92" i="4"/>
  <c r="HM93" i="4"/>
  <c r="HN93" i="4"/>
  <c r="HM94" i="4"/>
  <c r="HN94" i="4"/>
  <c r="HM95" i="4"/>
  <c r="HN95" i="4"/>
  <c r="HM96" i="4"/>
  <c r="HN96" i="4"/>
  <c r="HM97" i="4"/>
  <c r="HN97" i="4"/>
  <c r="HM98" i="4"/>
  <c r="HN98" i="4"/>
  <c r="HM99" i="4"/>
  <c r="HN99" i="4"/>
  <c r="HM100" i="4"/>
  <c r="HN100" i="4"/>
  <c r="HM101" i="4"/>
  <c r="HN101" i="4"/>
  <c r="HM102" i="4"/>
  <c r="HN102" i="4"/>
  <c r="HM103" i="4"/>
  <c r="HN103" i="4"/>
  <c r="HM104" i="4"/>
  <c r="HN104" i="4"/>
  <c r="HM105" i="4"/>
  <c r="HN105" i="4"/>
  <c r="HM106" i="4"/>
  <c r="HN106" i="4"/>
  <c r="HM107" i="4"/>
  <c r="HN107" i="4"/>
  <c r="HM108" i="4"/>
  <c r="HN108" i="4"/>
  <c r="HM109" i="4"/>
  <c r="HN109" i="4"/>
  <c r="HN3" i="4"/>
  <c r="HM3" i="4"/>
  <c r="HG56" i="4"/>
  <c r="HH56" i="4"/>
  <c r="HG57" i="4"/>
  <c r="HH57" i="4"/>
  <c r="HG58" i="4"/>
  <c r="HH58" i="4"/>
  <c r="HG59" i="4"/>
  <c r="HH59" i="4"/>
  <c r="HG60" i="4"/>
  <c r="HH60" i="4"/>
  <c r="HG61" i="4"/>
  <c r="HH61" i="4"/>
  <c r="HG62" i="4"/>
  <c r="HH62" i="4"/>
  <c r="HG63" i="4"/>
  <c r="HH63" i="4"/>
  <c r="HG64" i="4"/>
  <c r="HH64" i="4"/>
  <c r="HG65" i="4"/>
  <c r="HH65" i="4"/>
  <c r="HG66" i="4"/>
  <c r="HH66" i="4"/>
  <c r="HG67" i="4"/>
  <c r="HH67" i="4"/>
  <c r="HG68" i="4"/>
  <c r="HH68" i="4"/>
  <c r="HG69" i="4"/>
  <c r="HH69" i="4"/>
  <c r="HG70" i="4"/>
  <c r="HH70" i="4"/>
  <c r="HG71" i="4"/>
  <c r="HH71" i="4"/>
  <c r="HG72" i="4"/>
  <c r="HH72" i="4"/>
  <c r="HG73" i="4"/>
  <c r="HH73" i="4"/>
  <c r="HG74" i="4"/>
  <c r="HH74" i="4"/>
  <c r="HG75" i="4"/>
  <c r="HH75" i="4"/>
  <c r="HG76" i="4"/>
  <c r="HH76" i="4"/>
  <c r="HG77" i="4"/>
  <c r="HH77" i="4"/>
  <c r="HG78" i="4"/>
  <c r="HH78" i="4"/>
  <c r="HG79" i="4"/>
  <c r="HH79" i="4"/>
  <c r="HG80" i="4"/>
  <c r="HH80" i="4"/>
  <c r="HG81" i="4"/>
  <c r="HH81" i="4"/>
  <c r="HG82" i="4"/>
  <c r="HH82" i="4"/>
  <c r="HG83" i="4"/>
  <c r="HH83" i="4"/>
  <c r="HG84" i="4"/>
  <c r="HH84" i="4"/>
  <c r="HG85" i="4"/>
  <c r="HH85" i="4"/>
  <c r="HG86" i="4"/>
  <c r="HH86" i="4"/>
  <c r="HG87" i="4"/>
  <c r="HH87" i="4"/>
  <c r="HG88" i="4"/>
  <c r="HH88" i="4"/>
  <c r="HG89" i="4"/>
  <c r="HH89" i="4"/>
  <c r="HG90" i="4"/>
  <c r="HH90" i="4"/>
  <c r="HG91" i="4"/>
  <c r="HH91" i="4"/>
  <c r="HG92" i="4"/>
  <c r="HH92" i="4"/>
  <c r="HG93" i="4"/>
  <c r="HH93" i="4"/>
  <c r="HG94" i="4"/>
  <c r="HH94" i="4"/>
  <c r="HG95" i="4"/>
  <c r="HH95" i="4"/>
  <c r="HG96" i="4"/>
  <c r="HH96" i="4"/>
  <c r="HG97" i="4"/>
  <c r="HH97" i="4"/>
  <c r="HG98" i="4"/>
  <c r="HH98" i="4"/>
  <c r="HG99" i="4"/>
  <c r="HH99" i="4"/>
  <c r="HG100" i="4"/>
  <c r="HH100" i="4"/>
  <c r="HG101" i="4"/>
  <c r="HH101" i="4"/>
  <c r="HG102" i="4"/>
  <c r="HH102" i="4"/>
  <c r="HG103" i="4"/>
  <c r="HH103" i="4"/>
  <c r="HG104" i="4"/>
  <c r="HH104" i="4"/>
  <c r="HG105" i="4"/>
  <c r="HH105" i="4"/>
  <c r="HG106" i="4"/>
  <c r="HH106" i="4"/>
  <c r="HG107" i="4"/>
  <c r="HH107" i="4"/>
  <c r="HG108" i="4"/>
  <c r="HH108" i="4"/>
  <c r="HG109" i="4"/>
  <c r="HH109" i="4"/>
  <c r="HG110" i="4"/>
  <c r="HH110" i="4"/>
  <c r="HG4" i="4"/>
  <c r="HH4" i="4"/>
  <c r="HJ4" i="4"/>
  <c r="HG5" i="4"/>
  <c r="HH5" i="4"/>
  <c r="HG6" i="4"/>
  <c r="HH6" i="4"/>
  <c r="HG7" i="4"/>
  <c r="HH7" i="4"/>
  <c r="HG8" i="4"/>
  <c r="HH8" i="4"/>
  <c r="HG9" i="4"/>
  <c r="HH9" i="4"/>
  <c r="HG10" i="4"/>
  <c r="HH10" i="4"/>
  <c r="HG11" i="4"/>
  <c r="HH11" i="4"/>
  <c r="HG12" i="4"/>
  <c r="HH12" i="4"/>
  <c r="HG13" i="4"/>
  <c r="HH13" i="4"/>
  <c r="HG14" i="4"/>
  <c r="HH14" i="4"/>
  <c r="HG15" i="4"/>
  <c r="HH15" i="4"/>
  <c r="HG16" i="4"/>
  <c r="HH16" i="4"/>
  <c r="HG17" i="4"/>
  <c r="HH17" i="4"/>
  <c r="HG18" i="4"/>
  <c r="HH18" i="4"/>
  <c r="HG19" i="4"/>
  <c r="HH19" i="4"/>
  <c r="HG20" i="4"/>
  <c r="HH20" i="4"/>
  <c r="HG21" i="4"/>
  <c r="HH21" i="4"/>
  <c r="HG22" i="4"/>
  <c r="HH22" i="4"/>
  <c r="HG23" i="4"/>
  <c r="HH23" i="4"/>
  <c r="HG24" i="4"/>
  <c r="HH24" i="4"/>
  <c r="HG25" i="4"/>
  <c r="HH25" i="4"/>
  <c r="HG26" i="4"/>
  <c r="HH26" i="4"/>
  <c r="HG27" i="4"/>
  <c r="HH27" i="4"/>
  <c r="HG28" i="4"/>
  <c r="HH28" i="4"/>
  <c r="HG29" i="4"/>
  <c r="HH29" i="4"/>
  <c r="HG30" i="4"/>
  <c r="HH30" i="4"/>
  <c r="HG31" i="4"/>
  <c r="HH31" i="4"/>
  <c r="HG32" i="4"/>
  <c r="HH32" i="4"/>
  <c r="HG33" i="4"/>
  <c r="HH33" i="4"/>
  <c r="HG34" i="4"/>
  <c r="HH34" i="4"/>
  <c r="HG35" i="4"/>
  <c r="HH35" i="4"/>
  <c r="HG36" i="4"/>
  <c r="HH36" i="4"/>
  <c r="HG37" i="4"/>
  <c r="HH37" i="4"/>
  <c r="HG38" i="4"/>
  <c r="HH38" i="4"/>
  <c r="HG39" i="4"/>
  <c r="HH39" i="4"/>
  <c r="HG40" i="4"/>
  <c r="HH40" i="4"/>
  <c r="HG41" i="4"/>
  <c r="HH41" i="4"/>
  <c r="HG42" i="4"/>
  <c r="HH42" i="4"/>
  <c r="HG43" i="4"/>
  <c r="HH43" i="4"/>
  <c r="HG44" i="4"/>
  <c r="HH44" i="4"/>
  <c r="HG45" i="4"/>
  <c r="HH45" i="4"/>
  <c r="HG46" i="4"/>
  <c r="HH46" i="4"/>
  <c r="HG47" i="4"/>
  <c r="HH47" i="4"/>
  <c r="HG48" i="4"/>
  <c r="HH48" i="4"/>
  <c r="HG49" i="4"/>
  <c r="HH49" i="4"/>
  <c r="HG50" i="4"/>
  <c r="HH50" i="4"/>
  <c r="HG51" i="4"/>
  <c r="HH51" i="4"/>
  <c r="HG52" i="4"/>
  <c r="HH52" i="4"/>
  <c r="HG53" i="4"/>
  <c r="HH53" i="4"/>
  <c r="HG54" i="4"/>
  <c r="HH54" i="4"/>
  <c r="HG55" i="4"/>
  <c r="HH55" i="4"/>
  <c r="HJ3" i="4"/>
  <c r="HI3" i="4"/>
  <c r="HH3" i="4"/>
  <c r="HG3" i="4"/>
  <c r="GD10" i="4"/>
  <c r="GW10" i="4" s="1"/>
  <c r="HB10" i="4" l="1"/>
  <c r="HI4" i="4"/>
  <c r="V6" i="4" l="1"/>
  <c r="V7" i="4"/>
  <c r="V8" i="4"/>
  <c r="V9" i="4"/>
  <c r="V5" i="4"/>
  <c r="C10" i="4" l="1"/>
  <c r="FC10" i="4"/>
  <c r="FD10" i="4"/>
  <c r="GM10" i="4"/>
  <c r="GL10" i="4"/>
  <c r="GR69" i="4"/>
  <c r="GR63" i="4"/>
  <c r="GT93" i="4"/>
  <c r="GR84" i="4"/>
  <c r="GP98" i="4"/>
  <c r="GP91" i="4"/>
  <c r="GT73" i="4"/>
  <c r="GT60" i="4"/>
  <c r="GP71" i="4"/>
  <c r="GT101" i="4"/>
  <c r="GR104" i="4"/>
  <c r="GP79" i="4"/>
  <c r="GR80" i="4"/>
  <c r="GP87" i="4"/>
  <c r="GP83" i="4"/>
  <c r="GR76" i="4"/>
  <c r="GR72" i="4"/>
  <c r="GP58" i="4"/>
  <c r="GR108" i="4"/>
  <c r="GP65" i="4"/>
  <c r="GP95" i="4"/>
  <c r="GT55" i="4"/>
  <c r="GT105" i="4"/>
  <c r="GT70" i="4"/>
  <c r="GP107" i="4"/>
  <c r="GR96" i="4"/>
  <c r="GP90" i="4"/>
  <c r="GT85" i="4"/>
  <c r="GT88" i="4"/>
  <c r="GP75" i="4"/>
  <c r="GP68" i="4"/>
  <c r="GP61" i="4"/>
  <c r="GT56" i="4"/>
  <c r="GT59" i="4"/>
  <c r="GT63" i="4"/>
  <c r="GP103" i="4"/>
  <c r="GR92" i="4"/>
  <c r="GP86" i="4"/>
  <c r="GT81" i="4"/>
  <c r="GT84" i="4"/>
  <c r="GR59" i="4"/>
  <c r="GP57" i="4"/>
  <c r="GT109" i="4"/>
  <c r="GP99" i="4"/>
  <c r="GR88" i="4"/>
  <c r="GP82" i="4"/>
  <c r="GT77" i="4"/>
  <c r="GT80" i="4"/>
  <c r="GT69" i="4"/>
  <c r="GT89" i="4"/>
  <c r="GP109" i="4"/>
  <c r="GT108" i="4"/>
  <c r="GP78" i="4"/>
  <c r="GT76" i="4"/>
  <c r="GR66" i="4"/>
  <c r="GP62" i="4"/>
  <c r="GR100" i="4"/>
  <c r="GP106" i="4"/>
  <c r="GT104" i="4"/>
  <c r="GT96" i="4"/>
  <c r="GP94" i="4"/>
  <c r="GT92" i="4"/>
  <c r="GP102" i="4"/>
  <c r="GT97" i="4"/>
  <c r="GT100" i="4"/>
  <c r="GP74" i="4"/>
  <c r="GR68" i="4"/>
  <c r="GT66" i="4"/>
  <c r="GR109" i="4"/>
  <c r="GP108" i="4"/>
  <c r="GT106" i="4"/>
  <c r="GR105" i="4"/>
  <c r="GP104" i="4"/>
  <c r="GT102" i="4"/>
  <c r="GR101" i="4"/>
  <c r="GP100" i="4"/>
  <c r="GT98" i="4"/>
  <c r="GR97" i="4"/>
  <c r="GP96" i="4"/>
  <c r="GT94" i="4"/>
  <c r="GR93" i="4"/>
  <c r="GP92" i="4"/>
  <c r="GT90" i="4"/>
  <c r="GR89" i="4"/>
  <c r="GP88" i="4"/>
  <c r="GT86" i="4"/>
  <c r="GR85" i="4"/>
  <c r="GP84" i="4"/>
  <c r="GT82" i="4"/>
  <c r="GR81" i="4"/>
  <c r="GP80" i="4"/>
  <c r="GT78" i="4"/>
  <c r="GR77" i="4"/>
  <c r="GP76" i="4"/>
  <c r="GT74" i="4"/>
  <c r="GR73" i="4"/>
  <c r="GP72" i="4"/>
  <c r="GP66" i="4"/>
  <c r="GR64" i="4"/>
  <c r="GP63" i="4"/>
  <c r="GT61" i="4"/>
  <c r="GR60" i="4"/>
  <c r="GP59" i="4"/>
  <c r="GT57" i="4"/>
  <c r="GR56" i="4"/>
  <c r="GP55" i="4"/>
  <c r="GP69" i="4"/>
  <c r="GR67" i="4"/>
  <c r="GT107" i="4"/>
  <c r="GR106" i="4"/>
  <c r="GP105" i="4"/>
  <c r="GT103" i="4"/>
  <c r="GR102" i="4"/>
  <c r="GP101" i="4"/>
  <c r="GT99" i="4"/>
  <c r="GR98" i="4"/>
  <c r="GP97" i="4"/>
  <c r="GT95" i="4"/>
  <c r="GR94" i="4"/>
  <c r="GP93" i="4"/>
  <c r="GT91" i="4"/>
  <c r="GR90" i="4"/>
  <c r="GP89" i="4"/>
  <c r="GT87" i="4"/>
  <c r="GR86" i="4"/>
  <c r="GP85" i="4"/>
  <c r="GT83" i="4"/>
  <c r="GR82" i="4"/>
  <c r="GP81" i="4"/>
  <c r="GT79" i="4"/>
  <c r="GR78" i="4"/>
  <c r="GP77" i="4"/>
  <c r="GT75" i="4"/>
  <c r="GR74" i="4"/>
  <c r="GP73" i="4"/>
  <c r="GT71" i="4"/>
  <c r="GR70" i="4"/>
  <c r="GT67" i="4"/>
  <c r="GP64" i="4"/>
  <c r="GT64" i="4"/>
  <c r="GT62" i="4"/>
  <c r="GR61" i="4"/>
  <c r="GP60" i="4"/>
  <c r="GT58" i="4"/>
  <c r="GR57" i="4"/>
  <c r="GP56" i="4"/>
  <c r="GP67" i="4"/>
  <c r="GR65" i="4"/>
  <c r="GR107" i="4"/>
  <c r="GR103" i="4"/>
  <c r="GR99" i="4"/>
  <c r="GR95" i="4"/>
  <c r="GR91" i="4"/>
  <c r="GR87" i="4"/>
  <c r="GR83" i="4"/>
  <c r="GR79" i="4"/>
  <c r="GR75" i="4"/>
  <c r="GT72" i="4"/>
  <c r="GR71" i="4"/>
  <c r="GP70" i="4"/>
  <c r="GT65" i="4"/>
  <c r="GR62" i="4"/>
  <c r="GR58" i="4"/>
  <c r="GT68" i="4"/>
  <c r="GS12" i="4" l="1"/>
  <c r="GS11" i="4"/>
  <c r="GQ11" i="4"/>
  <c r="GQ12" i="4"/>
  <c r="GS13" i="4"/>
  <c r="GQ13" i="4"/>
  <c r="GS14" i="4" l="1"/>
  <c r="GS15" i="4"/>
  <c r="GQ14" i="4"/>
  <c r="GG10" i="4"/>
  <c r="GQ15" i="4" l="1"/>
  <c r="GS17" i="4" l="1"/>
  <c r="GS16" i="4"/>
  <c r="GQ16" i="4"/>
  <c r="GP22" i="4"/>
  <c r="GT22" i="4"/>
  <c r="GR23" i="4"/>
  <c r="GR24" i="4"/>
  <c r="GT23" i="4"/>
  <c r="GP23" i="4"/>
  <c r="GQ10" i="4"/>
  <c r="AB23" i="4" l="1"/>
  <c r="AC23" i="4" s="1"/>
  <c r="Y23" i="4"/>
  <c r="Z23" i="4" s="1"/>
  <c r="Y22" i="4"/>
  <c r="Z22" i="4" s="1"/>
  <c r="AB22" i="4"/>
  <c r="AC22" i="4" s="1"/>
  <c r="GP49" i="4"/>
  <c r="GQ17" i="4"/>
  <c r="GT48" i="4"/>
  <c r="GP48" i="4"/>
  <c r="GP24" i="4"/>
  <c r="GT24" i="4"/>
  <c r="Y24" i="4" l="1"/>
  <c r="Z24" i="4" s="1"/>
  <c r="AB24" i="4"/>
  <c r="AC24" i="4" s="1"/>
  <c r="GT49" i="4"/>
  <c r="GR49" i="4"/>
  <c r="GT53" i="4"/>
  <c r="GQ18" i="4"/>
  <c r="GS18" i="4"/>
  <c r="GP25" i="4"/>
  <c r="GR25" i="4"/>
  <c r="GT25" i="4"/>
  <c r="GT10" i="4"/>
  <c r="AK10" i="4" s="1"/>
  <c r="AT10" i="4" s="1"/>
  <c r="AU10" i="4" s="1"/>
  <c r="FQ10" i="4" s="1"/>
  <c r="AV10" i="4" s="1"/>
  <c r="GP10" i="4"/>
  <c r="Y25" i="4" l="1"/>
  <c r="Z25" i="4" s="1"/>
  <c r="AB25" i="4"/>
  <c r="AC25" i="4" s="1"/>
  <c r="AK11" i="4"/>
  <c r="AT11" i="4" s="1"/>
  <c r="AU11" i="4" s="1"/>
  <c r="FQ11" i="4" s="1"/>
  <c r="AV11" i="4" s="1"/>
  <c r="AL10" i="4"/>
  <c r="FN10" i="4" s="1"/>
  <c r="AM10" i="4" s="1"/>
  <c r="Y10" i="4"/>
  <c r="AB10" i="4"/>
  <c r="GP53" i="4"/>
  <c r="GP50" i="4"/>
  <c r="GR54" i="4"/>
  <c r="GT54" i="4"/>
  <c r="GR55" i="4"/>
  <c r="GP54" i="4"/>
  <c r="GR50" i="4"/>
  <c r="GT52" i="4"/>
  <c r="GR53" i="4"/>
  <c r="GR52" i="4"/>
  <c r="GP52" i="4"/>
  <c r="GP51" i="4"/>
  <c r="GR51" i="4"/>
  <c r="GT50" i="4"/>
  <c r="GT51" i="4"/>
  <c r="GT26" i="4"/>
  <c r="GP27" i="4"/>
  <c r="GS20" i="4"/>
  <c r="GQ19" i="4"/>
  <c r="GS19" i="4"/>
  <c r="GR26" i="4"/>
  <c r="GP26" i="4"/>
  <c r="GR11" i="4"/>
  <c r="GP12" i="4"/>
  <c r="GR13" i="4"/>
  <c r="GR12" i="4"/>
  <c r="GT12" i="4"/>
  <c r="GP11" i="4"/>
  <c r="GT11" i="4"/>
  <c r="GP14" i="4"/>
  <c r="GP13" i="4"/>
  <c r="GR14" i="4"/>
  <c r="GT14" i="4"/>
  <c r="GT13" i="4"/>
  <c r="Z10" i="4" l="1"/>
  <c r="FJ10" i="4" s="1"/>
  <c r="AA10" i="4" s="1"/>
  <c r="O10" i="4"/>
  <c r="W10" i="4"/>
  <c r="R10" i="4" s="1"/>
  <c r="Y26" i="4"/>
  <c r="Z26" i="4" s="1"/>
  <c r="AB26" i="4"/>
  <c r="AC26" i="4" s="1"/>
  <c r="AK12" i="4"/>
  <c r="AT12" i="4" s="1"/>
  <c r="AU12" i="4" s="1"/>
  <c r="FQ12" i="4" s="1"/>
  <c r="AV12" i="4" s="1"/>
  <c r="AL11" i="4"/>
  <c r="FN11" i="4" s="1"/>
  <c r="AM11" i="4" s="1"/>
  <c r="Y11" i="4"/>
  <c r="Z11" i="4" s="1"/>
  <c r="AB11" i="4"/>
  <c r="Y12" i="4"/>
  <c r="Z12" i="4" s="1"/>
  <c r="AB12" i="4"/>
  <c r="Y14" i="4"/>
  <c r="Z14" i="4" s="1"/>
  <c r="AB14" i="4"/>
  <c r="Y13" i="4"/>
  <c r="Z13" i="4" s="1"/>
  <c r="AB13" i="4"/>
  <c r="AC10" i="4"/>
  <c r="FK10" i="4" s="1"/>
  <c r="AD10" i="4" s="1"/>
  <c r="GT16" i="4"/>
  <c r="GP15" i="4"/>
  <c r="GT15" i="4"/>
  <c r="GR15" i="4"/>
  <c r="GR27" i="4"/>
  <c r="GT27" i="4"/>
  <c r="GS21" i="4"/>
  <c r="GQ20" i="4"/>
  <c r="GB10" i="4" l="1"/>
  <c r="X10" i="4" s="1"/>
  <c r="FJ11" i="4"/>
  <c r="Q10" i="4"/>
  <c r="P10" i="4"/>
  <c r="FJ12" i="4"/>
  <c r="Y27" i="4"/>
  <c r="Z27" i="4" s="1"/>
  <c r="FJ27" i="4" s="1"/>
  <c r="AB27" i="4"/>
  <c r="AC27" i="4" s="1"/>
  <c r="FK27" i="4" s="1"/>
  <c r="FJ13" i="4"/>
  <c r="AK13" i="4"/>
  <c r="AT13" i="4" s="1"/>
  <c r="AU13" i="4" s="1"/>
  <c r="FQ13" i="4" s="1"/>
  <c r="AV13" i="4" s="1"/>
  <c r="AL12" i="4"/>
  <c r="FN12" i="4" s="1"/>
  <c r="AM12" i="4" s="1"/>
  <c r="FJ14" i="4"/>
  <c r="Y16" i="4"/>
  <c r="Z16" i="4" s="1"/>
  <c r="AB16" i="4"/>
  <c r="AC16" i="4" s="1"/>
  <c r="AC14" i="4"/>
  <c r="AC12" i="4"/>
  <c r="Y15" i="4"/>
  <c r="Z15" i="4" s="1"/>
  <c r="FJ15" i="4" s="1"/>
  <c r="AB15" i="4"/>
  <c r="AC11" i="4"/>
  <c r="FK11" i="4" s="1"/>
  <c r="AC13" i="4"/>
  <c r="GR30" i="4"/>
  <c r="GP16" i="4"/>
  <c r="GR16" i="4"/>
  <c r="GR21" i="4"/>
  <c r="GT28" i="4"/>
  <c r="GP28" i="4"/>
  <c r="GR28" i="4"/>
  <c r="GQ21" i="4"/>
  <c r="I10" i="4" l="1"/>
  <c r="J10" i="4"/>
  <c r="S10" i="4" s="1"/>
  <c r="U10" i="4" s="1"/>
  <c r="FJ16" i="4"/>
  <c r="FK13" i="4"/>
  <c r="Y28" i="4"/>
  <c r="Z28" i="4" s="1"/>
  <c r="FJ28" i="4" s="1"/>
  <c r="AB28" i="4"/>
  <c r="AC28" i="4" s="1"/>
  <c r="FK28" i="4" s="1"/>
  <c r="FK14" i="4"/>
  <c r="AK14" i="4"/>
  <c r="AT14" i="4" s="1"/>
  <c r="AU14" i="4" s="1"/>
  <c r="FQ14" i="4" s="1"/>
  <c r="AV14" i="4" s="1"/>
  <c r="AL13" i="4"/>
  <c r="FN13" i="4" s="1"/>
  <c r="AM13" i="4" s="1"/>
  <c r="FK12" i="4"/>
  <c r="AG10" i="4"/>
  <c r="AC15" i="4"/>
  <c r="FK16" i="4" s="1"/>
  <c r="GP29" i="4"/>
  <c r="GP30" i="4"/>
  <c r="GT30" i="4"/>
  <c r="GR29" i="4"/>
  <c r="GT29" i="4"/>
  <c r="GP21" i="4"/>
  <c r="GR22" i="4"/>
  <c r="GT21" i="4"/>
  <c r="GR20" i="4"/>
  <c r="GT17" i="4"/>
  <c r="GR18" i="4"/>
  <c r="GT18" i="4"/>
  <c r="GP17" i="4"/>
  <c r="GP18" i="4"/>
  <c r="GR19" i="4"/>
  <c r="GR17" i="4"/>
  <c r="GT19" i="4"/>
  <c r="GP19" i="4"/>
  <c r="GT20" i="4"/>
  <c r="GP20" i="4"/>
  <c r="GS23" i="4"/>
  <c r="GS22" i="4"/>
  <c r="GQ22" i="4"/>
  <c r="CC10" i="4" l="1"/>
  <c r="AG11" i="4"/>
  <c r="Y30" i="4"/>
  <c r="Z30" i="4" s="1"/>
  <c r="AB30" i="4"/>
  <c r="AC30" i="4" s="1"/>
  <c r="Y29" i="4"/>
  <c r="Z29" i="4" s="1"/>
  <c r="FJ29" i="4" s="1"/>
  <c r="AB29" i="4"/>
  <c r="AC29" i="4" s="1"/>
  <c r="FK29" i="4" s="1"/>
  <c r="Y21" i="4"/>
  <c r="Z21" i="4" s="1"/>
  <c r="AB21" i="4"/>
  <c r="AC21" i="4" s="1"/>
  <c r="Y20" i="4"/>
  <c r="Z20" i="4" s="1"/>
  <c r="AB20" i="4"/>
  <c r="AC20" i="4" s="1"/>
  <c r="AB19" i="4"/>
  <c r="AC19" i="4" s="1"/>
  <c r="Y19" i="4"/>
  <c r="Z19" i="4" s="1"/>
  <c r="Y18" i="4"/>
  <c r="Z18" i="4" s="1"/>
  <c r="AB18" i="4"/>
  <c r="AC18" i="4" s="1"/>
  <c r="Y17" i="4"/>
  <c r="Z17" i="4" s="1"/>
  <c r="AB17" i="4"/>
  <c r="AC17" i="4" s="1"/>
  <c r="FK15" i="4"/>
  <c r="AK15" i="4"/>
  <c r="AT15" i="4" s="1"/>
  <c r="AU15" i="4" s="1"/>
  <c r="FQ15" i="4" s="1"/>
  <c r="AV15" i="4" s="1"/>
  <c r="DC15" i="4" s="1"/>
  <c r="AL14" i="4"/>
  <c r="FN14" i="4" s="1"/>
  <c r="AM14" i="4" s="1"/>
  <c r="GP31" i="4"/>
  <c r="GR31" i="4"/>
  <c r="GT31" i="4"/>
  <c r="GQ23" i="4"/>
  <c r="GT38" i="4"/>
  <c r="FJ23" i="4" l="1"/>
  <c r="FJ24" i="4"/>
  <c r="FK24" i="4"/>
  <c r="FK30" i="4"/>
  <c r="FJ30" i="4"/>
  <c r="FK20" i="4"/>
  <c r="FK25" i="4"/>
  <c r="FJ20" i="4"/>
  <c r="FJ25" i="4"/>
  <c r="FK17" i="4"/>
  <c r="FK22" i="4"/>
  <c r="FK21" i="4"/>
  <c r="FK26" i="4"/>
  <c r="FJ17" i="4"/>
  <c r="FJ22" i="4"/>
  <c r="FJ21" i="4"/>
  <c r="FJ26" i="4"/>
  <c r="AG12" i="4"/>
  <c r="FK18" i="4"/>
  <c r="FK23" i="4"/>
  <c r="AB38" i="4"/>
  <c r="AC38" i="4" s="1"/>
  <c r="Y38" i="4"/>
  <c r="Z38" i="4" s="1"/>
  <c r="Y31" i="4"/>
  <c r="Z31" i="4" s="1"/>
  <c r="FJ31" i="4" s="1"/>
  <c r="AB31" i="4"/>
  <c r="AC31" i="4" s="1"/>
  <c r="FK31" i="4" s="1"/>
  <c r="FJ18" i="4"/>
  <c r="FJ19" i="4"/>
  <c r="FK19" i="4"/>
  <c r="AK16" i="4"/>
  <c r="AT16" i="4" s="1"/>
  <c r="AU16" i="4" s="1"/>
  <c r="FQ16" i="4" s="1"/>
  <c r="AV16" i="4" s="1"/>
  <c r="DC16" i="4" s="1"/>
  <c r="AL15" i="4"/>
  <c r="FN15" i="4" s="1"/>
  <c r="AM15" i="4" s="1"/>
  <c r="AD11" i="4"/>
  <c r="K11" i="4"/>
  <c r="GP36" i="4"/>
  <c r="GT35" i="4"/>
  <c r="GP32" i="4"/>
  <c r="GP35" i="4"/>
  <c r="GR33" i="4"/>
  <c r="GT34" i="4"/>
  <c r="GT33" i="4"/>
  <c r="GR32" i="4"/>
  <c r="GT32" i="4"/>
  <c r="GS25" i="4"/>
  <c r="GQ24" i="4"/>
  <c r="GS24" i="4"/>
  <c r="GT39" i="4"/>
  <c r="GR38" i="4"/>
  <c r="GP38" i="4"/>
  <c r="AB39" i="4" l="1"/>
  <c r="AC39" i="4" s="1"/>
  <c r="Y39" i="4"/>
  <c r="Z39" i="4" s="1"/>
  <c r="AD12" i="4"/>
  <c r="AK17" i="4"/>
  <c r="AT17" i="4" s="1"/>
  <c r="AU17" i="4" s="1"/>
  <c r="FQ17" i="4" s="1"/>
  <c r="AV17" i="4" s="1"/>
  <c r="DC17" i="4" s="1"/>
  <c r="AL16" i="4"/>
  <c r="FN16" i="4" s="1"/>
  <c r="AM16" i="4" s="1"/>
  <c r="AG13" i="4"/>
  <c r="Y35" i="4"/>
  <c r="Z35" i="4" s="1"/>
  <c r="AB35" i="4"/>
  <c r="AC35" i="4" s="1"/>
  <c r="Y33" i="4"/>
  <c r="Z33" i="4" s="1"/>
  <c r="AB33" i="4"/>
  <c r="AC33" i="4" s="1"/>
  <c r="Y34" i="4"/>
  <c r="Z34" i="4" s="1"/>
  <c r="AB34" i="4"/>
  <c r="AC34" i="4" s="1"/>
  <c r="Y32" i="4"/>
  <c r="Z32" i="4" s="1"/>
  <c r="FJ32" i="4" s="1"/>
  <c r="AB32" i="4"/>
  <c r="AC32" i="4" s="1"/>
  <c r="FK32" i="4" s="1"/>
  <c r="GT36" i="4"/>
  <c r="GR34" i="4"/>
  <c r="GP33" i="4"/>
  <c r="GR37" i="4"/>
  <c r="GR36" i="4"/>
  <c r="GP34" i="4"/>
  <c r="GP37" i="4"/>
  <c r="GT37" i="4"/>
  <c r="GR35" i="4"/>
  <c r="GQ25" i="4"/>
  <c r="GR39" i="4"/>
  <c r="GP39" i="4"/>
  <c r="FK33" i="4" l="1"/>
  <c r="FJ33" i="4"/>
  <c r="AK18" i="4"/>
  <c r="AT18" i="4" s="1"/>
  <c r="AU18" i="4" s="1"/>
  <c r="FQ18" i="4" s="1"/>
  <c r="AV18" i="4" s="1"/>
  <c r="DC18" i="4" s="1"/>
  <c r="AL17" i="4"/>
  <c r="FN17" i="4" s="1"/>
  <c r="AM17" i="4" s="1"/>
  <c r="FK35" i="4"/>
  <c r="FJ35" i="4"/>
  <c r="AG14" i="4"/>
  <c r="FK34" i="4"/>
  <c r="FJ34" i="4"/>
  <c r="AD13" i="4"/>
  <c r="Y37" i="4"/>
  <c r="Z37" i="4" s="1"/>
  <c r="AB37" i="4"/>
  <c r="AC37" i="4" s="1"/>
  <c r="Y36" i="4"/>
  <c r="Z36" i="4" s="1"/>
  <c r="AB36" i="4"/>
  <c r="AC36" i="4" s="1"/>
  <c r="GQ27" i="4"/>
  <c r="GS26" i="4"/>
  <c r="GQ26" i="4"/>
  <c r="GT46" i="4"/>
  <c r="GP41" i="4"/>
  <c r="GR41" i="4"/>
  <c r="GP42" i="4"/>
  <c r="GR42" i="4"/>
  <c r="GT41" i="4"/>
  <c r="GT42" i="4"/>
  <c r="GP40" i="4"/>
  <c r="GR40" i="4"/>
  <c r="GT40" i="4"/>
  <c r="FK36" i="4" l="1"/>
  <c r="FK38" i="4"/>
  <c r="FJ36" i="4"/>
  <c r="FJ38" i="4"/>
  <c r="FJ39" i="4"/>
  <c r="FK39" i="4"/>
  <c r="AB46" i="4"/>
  <c r="Y46" i="4"/>
  <c r="AB42" i="4"/>
  <c r="Y42" i="4"/>
  <c r="Y41" i="4"/>
  <c r="Z41" i="4" s="1"/>
  <c r="AB41" i="4"/>
  <c r="AC41" i="4" s="1"/>
  <c r="AB40" i="4"/>
  <c r="AC40" i="4" s="1"/>
  <c r="FK40" i="4" s="1"/>
  <c r="Y40" i="4"/>
  <c r="Z40" i="4" s="1"/>
  <c r="FJ40" i="4" s="1"/>
  <c r="FK37" i="4"/>
  <c r="FJ37" i="4"/>
  <c r="AD14" i="4"/>
  <c r="AK19" i="4"/>
  <c r="AT19" i="4" s="1"/>
  <c r="AU19" i="4" s="1"/>
  <c r="FQ19" i="4" s="1"/>
  <c r="AV19" i="4" s="1"/>
  <c r="DC19" i="4" s="1"/>
  <c r="AL18" i="4"/>
  <c r="FN18" i="4" s="1"/>
  <c r="AM18" i="4" s="1"/>
  <c r="AG15" i="4"/>
  <c r="GS27" i="4"/>
  <c r="GR44" i="4"/>
  <c r="GR45" i="4"/>
  <c r="GR43" i="4"/>
  <c r="GT45" i="4"/>
  <c r="GP44" i="4"/>
  <c r="GP43" i="4"/>
  <c r="GT43" i="4"/>
  <c r="GT44" i="4"/>
  <c r="GR46" i="4"/>
  <c r="GR47" i="4"/>
  <c r="GP45" i="4"/>
  <c r="GP46" i="4"/>
  <c r="GT47" i="4"/>
  <c r="GP47" i="4"/>
  <c r="GR48" i="4"/>
  <c r="FJ41" i="4" l="1"/>
  <c r="FK41" i="4"/>
  <c r="AB47" i="4"/>
  <c r="Y47" i="4"/>
  <c r="Y45" i="4"/>
  <c r="AB45" i="4"/>
  <c r="AB44" i="4"/>
  <c r="Y44" i="4"/>
  <c r="AB43" i="4"/>
  <c r="Y43" i="4"/>
  <c r="AD15" i="4"/>
  <c r="AG16" i="4"/>
  <c r="AK20" i="4"/>
  <c r="AT20" i="4" s="1"/>
  <c r="AU20" i="4" s="1"/>
  <c r="FQ20" i="4" s="1"/>
  <c r="AV20" i="4" s="1"/>
  <c r="DC20" i="4" s="1"/>
  <c r="AL19" i="4"/>
  <c r="FN19" i="4" s="1"/>
  <c r="AM19" i="4" s="1"/>
  <c r="GQ29" i="4"/>
  <c r="GS28" i="4"/>
  <c r="GQ28" i="4"/>
  <c r="AG17" i="4" l="1"/>
  <c r="AD16" i="4"/>
  <c r="AK21" i="4"/>
  <c r="AT21" i="4" s="1"/>
  <c r="AU21" i="4" s="1"/>
  <c r="FQ21" i="4" s="1"/>
  <c r="AV21" i="4" s="1"/>
  <c r="DC21" i="4" s="1"/>
  <c r="AL20" i="4"/>
  <c r="FN20" i="4" s="1"/>
  <c r="AM20" i="4" s="1"/>
  <c r="GS29" i="4"/>
  <c r="AK22" i="4" l="1"/>
  <c r="AT22" i="4" s="1"/>
  <c r="AU22" i="4" s="1"/>
  <c r="FQ22" i="4" s="1"/>
  <c r="AV22" i="4" s="1"/>
  <c r="DC22" i="4" s="1"/>
  <c r="AL21" i="4"/>
  <c r="FN21" i="4" s="1"/>
  <c r="AM21" i="4" s="1"/>
  <c r="AD17" i="4"/>
  <c r="AG18" i="4"/>
  <c r="GS31" i="4"/>
  <c r="GQ30" i="4"/>
  <c r="GS30" i="4"/>
  <c r="AD18" i="4" l="1"/>
  <c r="AK23" i="4"/>
  <c r="AT23" i="4" s="1"/>
  <c r="AU23" i="4" s="1"/>
  <c r="FQ23" i="4" s="1"/>
  <c r="AV23" i="4" s="1"/>
  <c r="DC23" i="4" s="1"/>
  <c r="AL22" i="4"/>
  <c r="FN22" i="4" s="1"/>
  <c r="AM22" i="4" s="1"/>
  <c r="AG19" i="4"/>
  <c r="GQ31" i="4"/>
  <c r="AD19" i="4" l="1"/>
  <c r="AK24" i="4"/>
  <c r="AT24" i="4" s="1"/>
  <c r="AU24" i="4" s="1"/>
  <c r="FQ24" i="4" s="1"/>
  <c r="AV24" i="4" s="1"/>
  <c r="DC24" i="4" s="1"/>
  <c r="AL23" i="4"/>
  <c r="FN23" i="4" s="1"/>
  <c r="AM23" i="4" s="1"/>
  <c r="AG20" i="4"/>
  <c r="GS33" i="4"/>
  <c r="GS32" i="4"/>
  <c r="GQ32" i="4"/>
  <c r="AK25" i="4" l="1"/>
  <c r="AT25" i="4" s="1"/>
  <c r="AU25" i="4" s="1"/>
  <c r="FQ25" i="4" s="1"/>
  <c r="AV25" i="4" s="1"/>
  <c r="DC25" i="4" s="1"/>
  <c r="AL24" i="4"/>
  <c r="FN24" i="4" s="1"/>
  <c r="AM24" i="4" s="1"/>
  <c r="AD20" i="4"/>
  <c r="AG21" i="4"/>
  <c r="GQ33" i="4"/>
  <c r="GQ34" i="4"/>
  <c r="AG22" i="4" l="1"/>
  <c r="AD21" i="4"/>
  <c r="AK26" i="4"/>
  <c r="AT26" i="4" s="1"/>
  <c r="AU26" i="4" s="1"/>
  <c r="FQ26" i="4" s="1"/>
  <c r="AV26" i="4" s="1"/>
  <c r="DC26" i="4" s="1"/>
  <c r="AL25" i="4"/>
  <c r="FN25" i="4" s="1"/>
  <c r="AM25" i="4" s="1"/>
  <c r="GS35" i="4"/>
  <c r="GS34" i="4"/>
  <c r="AD22" i="4" l="1"/>
  <c r="AK27" i="4"/>
  <c r="AT27" i="4" s="1"/>
  <c r="AU27" i="4" s="1"/>
  <c r="FQ27" i="4" s="1"/>
  <c r="AV27" i="4" s="1"/>
  <c r="DC27" i="4" s="1"/>
  <c r="AL26" i="4"/>
  <c r="FN26" i="4" s="1"/>
  <c r="AM26" i="4" s="1"/>
  <c r="AG23" i="4"/>
  <c r="GQ35" i="4"/>
  <c r="AK28" i="4" l="1"/>
  <c r="AT28" i="4" s="1"/>
  <c r="AU28" i="4" s="1"/>
  <c r="FQ28" i="4" s="1"/>
  <c r="AV28" i="4" s="1"/>
  <c r="DC28" i="4" s="1"/>
  <c r="AL27" i="4"/>
  <c r="FN27" i="4" s="1"/>
  <c r="AM27" i="4" s="1"/>
  <c r="AD23" i="4"/>
  <c r="AG24" i="4"/>
  <c r="GQ36" i="4"/>
  <c r="GQ37" i="4"/>
  <c r="GS36" i="4"/>
  <c r="AG25" i="4" l="1"/>
  <c r="AK29" i="4"/>
  <c r="AT29" i="4" s="1"/>
  <c r="AU29" i="4" s="1"/>
  <c r="FQ29" i="4" s="1"/>
  <c r="AV29" i="4" s="1"/>
  <c r="DC29" i="4" s="1"/>
  <c r="AL28" i="4"/>
  <c r="FN28" i="4" s="1"/>
  <c r="AM28" i="4" s="1"/>
  <c r="AD24" i="4"/>
  <c r="GS37" i="4"/>
  <c r="AD25" i="4" l="1"/>
  <c r="AG26" i="4"/>
  <c r="AK30" i="4"/>
  <c r="AT30" i="4" s="1"/>
  <c r="AU30" i="4" s="1"/>
  <c r="FQ30" i="4" s="1"/>
  <c r="AV30" i="4" s="1"/>
  <c r="DC30" i="4" s="1"/>
  <c r="AL29" i="4"/>
  <c r="FN29" i="4" s="1"/>
  <c r="AM29" i="4" s="1"/>
  <c r="GQ38" i="4"/>
  <c r="GQ39" i="4"/>
  <c r="GS38" i="4"/>
  <c r="AK31" i="4" l="1"/>
  <c r="AT31" i="4" s="1"/>
  <c r="AU31" i="4" s="1"/>
  <c r="FQ31" i="4" s="1"/>
  <c r="AV31" i="4" s="1"/>
  <c r="DC31" i="4" s="1"/>
  <c r="AL30" i="4"/>
  <c r="FN30" i="4" s="1"/>
  <c r="AM30" i="4" s="1"/>
  <c r="AD26" i="4"/>
  <c r="AG27" i="4"/>
  <c r="GS39" i="4"/>
  <c r="GQ40" i="4"/>
  <c r="AD27" i="4" l="1"/>
  <c r="AK32" i="4"/>
  <c r="AT32" i="4" s="1"/>
  <c r="AU32" i="4" s="1"/>
  <c r="FQ32" i="4" s="1"/>
  <c r="AV32" i="4" s="1"/>
  <c r="DC32" i="4" s="1"/>
  <c r="AL31" i="4"/>
  <c r="FN31" i="4" s="1"/>
  <c r="AM31" i="4" s="1"/>
  <c r="AG28" i="4"/>
  <c r="GS40" i="4"/>
  <c r="GS41" i="4"/>
  <c r="AK33" i="4" l="1"/>
  <c r="AT33" i="4" s="1"/>
  <c r="AU33" i="4" s="1"/>
  <c r="FQ33" i="4" s="1"/>
  <c r="AV33" i="4" s="1"/>
  <c r="DC33" i="4" s="1"/>
  <c r="AL32" i="4"/>
  <c r="FN32" i="4" s="1"/>
  <c r="AM32" i="4" s="1"/>
  <c r="AD28" i="4"/>
  <c r="AG29" i="4"/>
  <c r="GQ41" i="4"/>
  <c r="AK34" i="4" l="1"/>
  <c r="AT34" i="4" s="1"/>
  <c r="AU34" i="4" s="1"/>
  <c r="FQ34" i="4" s="1"/>
  <c r="AV34" i="4" s="1"/>
  <c r="DC34" i="4" s="1"/>
  <c r="AL33" i="4"/>
  <c r="FN33" i="4" s="1"/>
  <c r="AM33" i="4" s="1"/>
  <c r="AG30" i="4"/>
  <c r="AD29" i="4"/>
  <c r="GS43" i="4"/>
  <c r="GS42" i="4"/>
  <c r="GQ42" i="4"/>
  <c r="AD30" i="4" l="1"/>
  <c r="AG31" i="4"/>
  <c r="AK35" i="4"/>
  <c r="AT35" i="4" s="1"/>
  <c r="AU35" i="4" s="1"/>
  <c r="FQ35" i="4" s="1"/>
  <c r="AV35" i="4" s="1"/>
  <c r="DC35" i="4" s="1"/>
  <c r="AL34" i="4"/>
  <c r="FN34" i="4" s="1"/>
  <c r="AM34" i="4" s="1"/>
  <c r="GQ43" i="4"/>
  <c r="GS44" i="4"/>
  <c r="AK36" i="4" l="1"/>
  <c r="AT36" i="4" s="1"/>
  <c r="AU36" i="4" s="1"/>
  <c r="FQ36" i="4" s="1"/>
  <c r="AV36" i="4" s="1"/>
  <c r="DC36" i="4" s="1"/>
  <c r="AL35" i="4"/>
  <c r="FN35" i="4" s="1"/>
  <c r="AM35" i="4" s="1"/>
  <c r="AG32" i="4"/>
  <c r="AD31" i="4"/>
  <c r="GQ44" i="4"/>
  <c r="AG33" i="4" l="1"/>
  <c r="AK37" i="4"/>
  <c r="AT37" i="4" s="1"/>
  <c r="AU37" i="4" s="1"/>
  <c r="FQ37" i="4" s="1"/>
  <c r="AV37" i="4" s="1"/>
  <c r="DC37" i="4" s="1"/>
  <c r="AL36" i="4"/>
  <c r="FN36" i="4" s="1"/>
  <c r="AM36" i="4" s="1"/>
  <c r="AD32" i="4"/>
  <c r="GS46" i="4"/>
  <c r="GQ45" i="4"/>
  <c r="GS45" i="4"/>
  <c r="AK38" i="4" l="1"/>
  <c r="AT38" i="4" s="1"/>
  <c r="AU38" i="4" s="1"/>
  <c r="FQ38" i="4" s="1"/>
  <c r="AV38" i="4" s="1"/>
  <c r="DC38" i="4" s="1"/>
  <c r="AL37" i="4"/>
  <c r="FN37" i="4" s="1"/>
  <c r="AM37" i="4" s="1"/>
  <c r="AD33" i="4"/>
  <c r="AG34" i="4"/>
  <c r="GQ46" i="4"/>
  <c r="AK39" i="4" l="1"/>
  <c r="AT39" i="4" s="1"/>
  <c r="AU39" i="4" s="1"/>
  <c r="FQ39" i="4" s="1"/>
  <c r="AV39" i="4" s="1"/>
  <c r="DC39" i="4" s="1"/>
  <c r="AL38" i="4"/>
  <c r="FN38" i="4" s="1"/>
  <c r="AM38" i="4" s="1"/>
  <c r="AG35" i="4"/>
  <c r="AD34" i="4"/>
  <c r="GQ48" i="4"/>
  <c r="GQ47" i="4"/>
  <c r="GS47" i="4"/>
  <c r="AK40" i="4" l="1"/>
  <c r="AT40" i="4" s="1"/>
  <c r="AU40" i="4" s="1"/>
  <c r="FQ40" i="4" s="1"/>
  <c r="AV40" i="4" s="1"/>
  <c r="DC40" i="4" s="1"/>
  <c r="AL39" i="4"/>
  <c r="FN39" i="4" s="1"/>
  <c r="AM39" i="4" s="1"/>
  <c r="AG36" i="4"/>
  <c r="AD35" i="4"/>
  <c r="GS49" i="4"/>
  <c r="GS48" i="4"/>
  <c r="AK41" i="4" l="1"/>
  <c r="AT41" i="4" s="1"/>
  <c r="AU41" i="4" s="1"/>
  <c r="FQ41" i="4" s="1"/>
  <c r="AV41" i="4" s="1"/>
  <c r="DC41" i="4" s="1"/>
  <c r="AL40" i="4"/>
  <c r="FN40" i="4" s="1"/>
  <c r="AM40" i="4" s="1"/>
  <c r="AD36" i="4"/>
  <c r="AG37" i="4"/>
  <c r="GS50" i="4"/>
  <c r="GQ49" i="4"/>
  <c r="AG38" i="4" l="1"/>
  <c r="AK42" i="4"/>
  <c r="AT42" i="4" s="1"/>
  <c r="AL41" i="4"/>
  <c r="FN41" i="4" s="1"/>
  <c r="AM41" i="4" s="1"/>
  <c r="AD37" i="4"/>
  <c r="GQ51" i="4"/>
  <c r="GQ50" i="4"/>
  <c r="AG39" i="4" l="1"/>
  <c r="AD38" i="4"/>
  <c r="GS51" i="4"/>
  <c r="AG40" i="4" l="1"/>
  <c r="AD39" i="4"/>
  <c r="GS53" i="4"/>
  <c r="GS52" i="4"/>
  <c r="GQ52" i="4"/>
  <c r="AD40" i="4" l="1"/>
  <c r="AG41" i="4"/>
  <c r="GQ53" i="4"/>
  <c r="AD41" i="4" l="1"/>
  <c r="GS55" i="4"/>
  <c r="GQ54" i="4"/>
  <c r="GS54" i="4"/>
  <c r="GQ56" i="4" l="1"/>
  <c r="GQ55" i="4"/>
  <c r="GS56" i="4" l="1"/>
  <c r="GS57" i="4" l="1"/>
  <c r="GQ57" i="4"/>
  <c r="GS58" i="4" l="1"/>
  <c r="GQ58" i="4"/>
  <c r="GQ59" i="4"/>
  <c r="GS59" i="4" l="1"/>
  <c r="GS60" i="4" l="1"/>
  <c r="GQ60" i="4"/>
  <c r="GS61" i="4" l="1"/>
  <c r="GQ62" i="4"/>
  <c r="GQ61" i="4"/>
  <c r="GS62" i="4" l="1"/>
  <c r="GS63" i="4" l="1"/>
  <c r="GQ64" i="4"/>
  <c r="GQ63" i="4"/>
  <c r="GS64" i="4" l="1"/>
  <c r="GQ65" i="4" l="1"/>
  <c r="GS65" i="4"/>
  <c r="GS66" i="4" l="1"/>
  <c r="GQ67" i="4"/>
  <c r="GQ66" i="4"/>
  <c r="GS67" i="4" l="1"/>
  <c r="GQ68" i="4"/>
  <c r="GS68" i="4" l="1"/>
  <c r="GQ69" i="4"/>
  <c r="GQ70" i="4" l="1"/>
  <c r="GS69" i="4"/>
  <c r="GS70" i="4" l="1"/>
  <c r="GS71" i="4"/>
  <c r="GQ71" i="4" l="1"/>
  <c r="GS72" i="4" l="1"/>
  <c r="GQ73" i="4"/>
  <c r="GQ72" i="4"/>
  <c r="GS73" i="4" l="1"/>
  <c r="GS74" i="4" l="1"/>
  <c r="GS75" i="4"/>
  <c r="GQ74" i="4"/>
  <c r="GQ75" i="4" l="1"/>
  <c r="GQ76" i="4" l="1"/>
  <c r="GS76" i="4"/>
  <c r="GQ77" i="4" l="1"/>
  <c r="GS77" i="4"/>
  <c r="GQ78" i="4" l="1"/>
  <c r="GS78" i="4"/>
  <c r="GQ80" i="4" l="1"/>
  <c r="GS79" i="4"/>
  <c r="GQ79" i="4"/>
  <c r="GS80" i="4" l="1"/>
  <c r="GQ81" i="4" l="1"/>
  <c r="GS81" i="4"/>
  <c r="GQ82" i="4"/>
  <c r="GS82" i="4" l="1"/>
  <c r="GS83" i="4" l="1"/>
  <c r="GQ83" i="4"/>
  <c r="GS84" i="4" l="1"/>
  <c r="GQ85" i="4"/>
  <c r="GQ84" i="4"/>
  <c r="GS85" i="4" l="1"/>
  <c r="GS86" i="4" l="1"/>
  <c r="GS87" i="4"/>
  <c r="GQ86" i="4"/>
  <c r="GQ88" i="4" l="1"/>
  <c r="GQ87" i="4"/>
  <c r="GS88" i="4" l="1"/>
  <c r="GS89" i="4"/>
  <c r="GQ89" i="4" l="1"/>
  <c r="GS90" i="4"/>
  <c r="GQ90" i="4" l="1"/>
  <c r="GS91" i="4"/>
  <c r="GQ91" i="4" l="1"/>
  <c r="GQ92" i="4" l="1"/>
  <c r="GS93" i="4"/>
  <c r="GS92" i="4"/>
  <c r="GQ93" i="4" l="1"/>
  <c r="GS94" i="4" l="1"/>
  <c r="GS95" i="4"/>
  <c r="GQ94" i="4"/>
  <c r="GQ95" i="4" l="1"/>
  <c r="GS96" i="4" l="1"/>
  <c r="GQ96" i="4"/>
  <c r="GS97" i="4" l="1"/>
  <c r="GQ97" i="4"/>
  <c r="GS98" i="4" l="1"/>
  <c r="GQ99" i="4"/>
  <c r="GQ98" i="4"/>
  <c r="GS99" i="4" l="1"/>
  <c r="GS101" i="4" l="1"/>
  <c r="GS100" i="4"/>
  <c r="GQ100" i="4"/>
  <c r="GQ101" i="4" l="1"/>
  <c r="GS102" i="4"/>
  <c r="GQ102" i="4" l="1"/>
  <c r="GS103" i="4" l="1"/>
  <c r="GS104" i="4"/>
  <c r="GQ103" i="4"/>
  <c r="GS105" i="4" l="1"/>
  <c r="GQ104" i="4"/>
  <c r="GQ105" i="4" l="1"/>
  <c r="GS106" i="4"/>
  <c r="GQ106" i="4" l="1"/>
  <c r="GS107" i="4" l="1"/>
  <c r="GQ107" i="4"/>
  <c r="GS108" i="4" l="1"/>
  <c r="GQ108" i="4"/>
  <c r="GS109" i="4"/>
  <c r="GQ109" i="4" l="1"/>
  <c r="GX11" i="4" l="1"/>
  <c r="GE12" i="4" l="1"/>
  <c r="EY11" i="4"/>
  <c r="EV11" i="4" s="1"/>
  <c r="GI10" i="4"/>
  <c r="GV10" i="4" l="1"/>
  <c r="GD11" i="4"/>
  <c r="EX10" i="4"/>
  <c r="EU10" i="4" s="1"/>
  <c r="FA10" i="4" l="1"/>
  <c r="FB10" i="4"/>
  <c r="E10" i="4" l="1"/>
  <c r="FF10" i="4"/>
  <c r="FE10" i="4"/>
  <c r="D10" i="4"/>
  <c r="GZ11" i="4" l="1"/>
  <c r="F10" i="4"/>
  <c r="GH10" i="4" s="1"/>
  <c r="FH10" i="4"/>
  <c r="FG10" i="4" l="1"/>
  <c r="B10" i="4" s="1"/>
  <c r="EX11" i="4"/>
  <c r="EU11" i="4" s="1"/>
  <c r="GD12" i="4"/>
  <c r="GV11" i="4"/>
  <c r="GJ10" i="4"/>
  <c r="GF12" i="4"/>
  <c r="EZ11" i="4"/>
  <c r="EW11" i="4" s="1"/>
  <c r="C11" i="4" l="1"/>
  <c r="FI10" i="4"/>
  <c r="AA11" i="4" s="1"/>
  <c r="CV11" i="4" s="1"/>
  <c r="K12" i="4" l="1"/>
  <c r="GK10" i="4"/>
  <c r="GC11" i="4" s="1"/>
  <c r="HA11" i="4" l="1"/>
  <c r="V10" i="4"/>
  <c r="GL11" i="4" l="1"/>
  <c r="HE11" i="4"/>
  <c r="GY11" i="4"/>
  <c r="FD11" i="4" s="1"/>
  <c r="GW11" i="4"/>
  <c r="FB11" i="4" s="1"/>
  <c r="E11" i="4" s="1"/>
  <c r="GG11" i="4"/>
  <c r="HD11" i="4" l="1"/>
  <c r="GM11" i="4"/>
  <c r="FF11" i="4" s="1"/>
  <c r="HB11" i="4"/>
  <c r="FA11" i="4"/>
  <c r="FC11" i="4"/>
  <c r="HC11" i="4"/>
  <c r="D11" i="4" l="1"/>
  <c r="FE11" i="4"/>
  <c r="F11" i="4" l="1"/>
  <c r="GH11" i="4" s="1"/>
  <c r="GI11" i="4"/>
  <c r="GE13" i="4"/>
  <c r="EY12" i="4"/>
  <c r="EV12" i="4" s="1"/>
  <c r="GX12" i="4"/>
  <c r="GD13" i="4" l="1"/>
  <c r="GV8" i="4" s="1"/>
  <c r="EX12" i="4"/>
  <c r="EU12" i="4" s="1"/>
  <c r="GV12" i="4"/>
  <c r="FI11" i="4" l="1"/>
  <c r="AA12" i="4" s="1"/>
  <c r="CV12" i="4" s="1"/>
  <c r="C12" i="4"/>
  <c r="FI12" i="4" l="1"/>
  <c r="AA13" i="4" s="1"/>
  <c r="CV13" i="4" s="1"/>
  <c r="FI13" i="4" l="1"/>
  <c r="AA14" i="4" s="1"/>
  <c r="CV14" i="4" s="1"/>
  <c r="FI14" i="4" l="1"/>
  <c r="AA15" i="4" s="1"/>
  <c r="CV15" i="4" s="1"/>
  <c r="FI15" i="4" l="1"/>
  <c r="AA16" i="4" s="1"/>
  <c r="CV16" i="4" s="1"/>
  <c r="FI16" i="4" l="1"/>
  <c r="AA17" i="4" s="1"/>
  <c r="CV17" i="4" s="1"/>
  <c r="FI17" i="4" l="1"/>
  <c r="AA18" i="4" s="1"/>
  <c r="CV18" i="4" s="1"/>
  <c r="FI18" i="4" l="1"/>
  <c r="AA19" i="4" s="1"/>
  <c r="CV19" i="4" s="1"/>
  <c r="FI19" i="4" l="1"/>
  <c r="AA20" i="4" s="1"/>
  <c r="CV20" i="4" s="1"/>
  <c r="FI20" i="4" l="1"/>
  <c r="AA21" i="4" s="1"/>
  <c r="CV21" i="4" s="1"/>
  <c r="FI21" i="4" l="1"/>
  <c r="AA22" i="4" s="1"/>
  <c r="CV22" i="4" s="1"/>
  <c r="FI22" i="4" l="1"/>
  <c r="AA23" i="4" s="1"/>
  <c r="CV23" i="4" s="1"/>
  <c r="FI23" i="4" l="1"/>
  <c r="AA24" i="4" s="1"/>
  <c r="CV24" i="4" s="1"/>
  <c r="FI24" i="4" l="1"/>
  <c r="AA25" i="4" s="1"/>
  <c r="CV25" i="4" s="1"/>
  <c r="FI25" i="4" l="1"/>
  <c r="AA26" i="4" s="1"/>
  <c r="CV26" i="4" s="1"/>
  <c r="FI26" i="4" l="1"/>
  <c r="AA27" i="4" s="1"/>
  <c r="CV27" i="4" s="1"/>
  <c r="FI27" i="4" l="1"/>
  <c r="AA28" i="4" s="1"/>
  <c r="CV28" i="4" s="1"/>
  <c r="FI28" i="4" l="1"/>
  <c r="AA29" i="4" s="1"/>
  <c r="CV29" i="4" s="1"/>
  <c r="FI29" i="4" l="1"/>
  <c r="AA30" i="4" s="1"/>
  <c r="CV30" i="4" s="1"/>
  <c r="FI30" i="4" l="1"/>
  <c r="AA31" i="4" s="1"/>
  <c r="CV31" i="4" s="1"/>
  <c r="FI31" i="4" l="1"/>
  <c r="AA32" i="4" s="1"/>
  <c r="CV32" i="4" s="1"/>
  <c r="FI32" i="4" l="1"/>
  <c r="AA33" i="4" s="1"/>
  <c r="CV33" i="4" s="1"/>
  <c r="FI33" i="4" l="1"/>
  <c r="AA34" i="4" s="1"/>
  <c r="CV34" i="4" s="1"/>
  <c r="FI34" i="4" l="1"/>
  <c r="AA35" i="4" s="1"/>
  <c r="CV35" i="4" s="1"/>
  <c r="FI35" i="4" l="1"/>
  <c r="AA36" i="4" s="1"/>
  <c r="CV36" i="4" s="1"/>
  <c r="FI36" i="4" l="1"/>
  <c r="AA37" i="4" s="1"/>
  <c r="CV37" i="4" s="1"/>
  <c r="FI37" i="4" l="1"/>
  <c r="AA38" i="4" s="1"/>
  <c r="CV38" i="4" s="1"/>
  <c r="FI38" i="4" l="1"/>
  <c r="AA39" i="4" s="1"/>
  <c r="CV39" i="4" s="1"/>
  <c r="FI39" i="4" l="1"/>
  <c r="AA40" i="4" s="1"/>
  <c r="CV40" i="4" s="1"/>
  <c r="FI40" i="4" l="1"/>
  <c r="AA41" i="4" s="1"/>
  <c r="CV41" i="4" s="1"/>
  <c r="FI41" i="4" l="1"/>
  <c r="AA42" i="4" s="1"/>
  <c r="CV42" i="4" s="1"/>
  <c r="K43" i="4" l="1"/>
  <c r="FI42" i="4"/>
  <c r="AA43" i="4" s="1"/>
  <c r="CV43" i="4" s="1"/>
  <c r="FI43" i="4" l="1"/>
  <c r="AA44" i="4" s="1"/>
  <c r="CV44" i="4" s="1"/>
  <c r="FI44" i="4" l="1"/>
  <c r="AA45" i="4" s="1"/>
  <c r="CV45" i="4" s="1"/>
  <c r="FI45" i="4" l="1"/>
  <c r="AA46" i="4" s="1"/>
  <c r="CV46" i="4" s="1"/>
  <c r="FI46" i="4" l="1"/>
  <c r="F47" i="4" l="1"/>
  <c r="FI47" i="4" l="1"/>
  <c r="GG48" i="4" l="1"/>
  <c r="FA48" i="4" l="1"/>
  <c r="GL48" i="4"/>
  <c r="FD48" i="4"/>
  <c r="FF48" i="4" l="1"/>
  <c r="D48" i="4"/>
  <c r="FE48" i="4"/>
  <c r="FG48" i="4" l="1"/>
  <c r="F48" i="4"/>
  <c r="EZ49" i="4" l="1"/>
  <c r="GZ49" i="4"/>
  <c r="FI48" i="4"/>
  <c r="B48" i="4"/>
  <c r="EX49" i="4"/>
  <c r="GK48" i="4" l="1"/>
  <c r="V48" i="4" l="1"/>
  <c r="GG49" i="4"/>
  <c r="GL49" i="4" l="1"/>
  <c r="FA49" i="4"/>
  <c r="FD49" i="4"/>
  <c r="FF49" i="4" l="1"/>
  <c r="D49" i="4"/>
  <c r="FE49" i="4"/>
  <c r="EY50" i="4" l="1"/>
  <c r="GZ50" i="4"/>
  <c r="F49" i="4"/>
  <c r="FG49" i="4" l="1"/>
  <c r="B49" i="4" s="1"/>
  <c r="EX50" i="4"/>
  <c r="GD51" i="4"/>
  <c r="EZ50" i="4"/>
  <c r="GF51" i="4"/>
  <c r="FI49" i="4" l="1"/>
  <c r="GK49" i="4" l="1"/>
  <c r="V49" i="4" l="1"/>
  <c r="GG50" i="4" l="1"/>
  <c r="FA50" i="4" l="1"/>
  <c r="GL50" i="4"/>
  <c r="FD50" i="4"/>
  <c r="FA51" i="4" l="1"/>
  <c r="D51" i="4" s="1"/>
  <c r="FF50" i="4"/>
  <c r="FE50" i="4"/>
  <c r="D50" i="4"/>
  <c r="FG50" i="4" l="1"/>
  <c r="EY51" i="4"/>
  <c r="GE52" i="4"/>
  <c r="GZ51" i="4" l="1"/>
  <c r="B50" i="4"/>
  <c r="FD51" i="4"/>
  <c r="GF52" i="4"/>
  <c r="EZ51" i="4"/>
  <c r="EY52" i="4" l="1"/>
  <c r="GE53" i="4"/>
  <c r="FI50" i="4"/>
  <c r="GL51" i="4"/>
  <c r="FD52" i="4" l="1"/>
  <c r="GK50" i="4"/>
  <c r="V50" i="4" l="1"/>
  <c r="GG51" i="4" l="1"/>
  <c r="FB51" i="4" l="1"/>
  <c r="FC51" i="4"/>
  <c r="GM51" i="4"/>
  <c r="FE51" i="4" s="1"/>
  <c r="E51" i="4" l="1"/>
  <c r="F51" i="4" s="1"/>
  <c r="FF51" i="4"/>
  <c r="GX52" i="4"/>
  <c r="FG51" i="4" l="1"/>
  <c r="GV52" i="4"/>
  <c r="FH51" i="4"/>
  <c r="GZ52" i="4"/>
  <c r="B51" i="4" l="1"/>
  <c r="FI51" i="4"/>
  <c r="FA52" i="4"/>
  <c r="D52" i="4" s="1"/>
  <c r="GF53" i="4"/>
  <c r="EZ52" i="4"/>
  <c r="GL52" i="4" l="1"/>
  <c r="GK51" i="4" l="1"/>
  <c r="V51" i="4" s="1"/>
  <c r="GG52" i="4" l="1"/>
  <c r="FC52" i="4" l="1"/>
  <c r="FB52" i="4"/>
  <c r="GM52" i="4"/>
  <c r="FE52" i="4" s="1"/>
  <c r="E52" i="4" l="1"/>
  <c r="F52" i="4" s="1"/>
  <c r="FF52" i="4"/>
  <c r="EZ53" i="4" l="1"/>
  <c r="GF54" i="4"/>
  <c r="EX53" i="4"/>
  <c r="GV53" i="4"/>
  <c r="FH52" i="4"/>
  <c r="FG52" i="4"/>
  <c r="GZ53" i="4"/>
  <c r="B52" i="4" l="1"/>
  <c r="EY53" i="4"/>
  <c r="GE54" i="4"/>
  <c r="GX53" i="4"/>
  <c r="FI52" i="4" l="1"/>
  <c r="GK52" i="4" l="1"/>
  <c r="V52" i="4" l="1"/>
  <c r="GG53" i="4" l="1"/>
  <c r="GL53" i="4" l="1"/>
  <c r="FA53" i="4"/>
  <c r="FD53" i="4"/>
  <c r="FF53" i="4" l="1"/>
  <c r="D53" i="4"/>
  <c r="F53" i="4" s="1"/>
  <c r="FE53" i="4"/>
  <c r="EY54" i="4" l="1"/>
  <c r="GE55" i="4"/>
  <c r="GD55" i="4"/>
  <c r="EX54" i="4"/>
  <c r="FG53" i="4" l="1"/>
  <c r="B53" i="4" s="1"/>
  <c r="EZ54" i="4" l="1"/>
  <c r="GF55" i="4"/>
  <c r="GZ54" i="4"/>
  <c r="FI53" i="4" l="1"/>
  <c r="GK53" i="4" l="1"/>
  <c r="V53" i="4" l="1"/>
  <c r="GG54" i="4" l="1"/>
  <c r="FD54" i="4" l="1"/>
  <c r="FA54" i="4"/>
  <c r="GL54" i="4"/>
  <c r="D54" i="4" l="1"/>
  <c r="FE54" i="4"/>
  <c r="FF54" i="4"/>
  <c r="GE56" i="4" l="1"/>
  <c r="EY55" i="4"/>
  <c r="GZ55" i="4"/>
  <c r="F54" i="4"/>
  <c r="FG54" i="4" l="1"/>
  <c r="B54" i="4" s="1"/>
  <c r="EX55" i="4"/>
  <c r="GD56" i="4"/>
  <c r="GF56" i="4"/>
  <c r="EZ55" i="4"/>
  <c r="FI54" i="4" l="1"/>
  <c r="GK54" i="4" l="1"/>
  <c r="V54" i="4" l="1"/>
  <c r="GG55" i="4" l="1"/>
  <c r="GL55" i="4" l="1"/>
  <c r="FA55" i="4"/>
  <c r="FD55" i="4"/>
  <c r="FF55" i="4" l="1"/>
  <c r="D55" i="4"/>
  <c r="F55" i="4" s="1"/>
  <c r="FE55" i="4"/>
  <c r="EY56" i="4" l="1"/>
  <c r="GE57" i="4"/>
  <c r="EX56" i="4"/>
  <c r="GD57" i="4"/>
  <c r="FG55" i="4" l="1"/>
  <c r="B55" i="4" s="1"/>
  <c r="EZ56" i="4" l="1"/>
  <c r="GF57" i="4"/>
  <c r="GZ56" i="4"/>
  <c r="FI55" i="4" l="1"/>
  <c r="GK55" i="4" l="1"/>
  <c r="V55" i="4" l="1"/>
  <c r="GG56" i="4" l="1"/>
  <c r="FD56" i="4" l="1"/>
  <c r="FA56" i="4"/>
  <c r="GL56" i="4"/>
  <c r="D56" i="4" l="1"/>
  <c r="F56" i="4" s="1"/>
  <c r="FE56" i="4"/>
  <c r="FF56" i="4"/>
  <c r="EY57" i="4" l="1"/>
  <c r="GE58" i="4"/>
  <c r="EX57" i="4"/>
  <c r="GD58" i="4"/>
  <c r="FG56" i="4" l="1"/>
  <c r="B56" i="4" s="1"/>
  <c r="GF58" i="4" l="1"/>
  <c r="EZ57" i="4"/>
  <c r="GZ57" i="4"/>
  <c r="FI56" i="4" l="1"/>
  <c r="GK56" i="4" l="1"/>
  <c r="V56" i="4" l="1"/>
  <c r="GG57" i="4" l="1"/>
  <c r="FA57" i="4" l="1"/>
  <c r="GL57" i="4"/>
  <c r="FD57" i="4"/>
  <c r="FF57" i="4" l="1"/>
  <c r="FE57" i="4"/>
  <c r="D57" i="4"/>
  <c r="GE59" i="4" l="1"/>
  <c r="EY58" i="4"/>
  <c r="F57" i="4"/>
  <c r="GZ58" i="4" l="1"/>
  <c r="EZ58" i="4"/>
  <c r="GF59" i="4"/>
  <c r="FG57" i="4"/>
  <c r="B57" i="4" s="1"/>
  <c r="EX58" i="4"/>
  <c r="GD59" i="4"/>
  <c r="FI57" i="4" l="1"/>
  <c r="GK57" i="4" l="1"/>
  <c r="V57" i="4" l="1"/>
  <c r="GG58" i="4" l="1"/>
  <c r="GL58" i="4" l="1"/>
  <c r="FD58" i="4"/>
  <c r="FA58" i="4"/>
  <c r="D58" i="4" l="1"/>
  <c r="F58" i="4" s="1"/>
  <c r="FE58" i="4"/>
  <c r="FF58" i="4"/>
  <c r="EY59" i="4" l="1"/>
  <c r="GE60" i="4"/>
  <c r="GD60" i="4"/>
  <c r="EX59" i="4"/>
  <c r="FG58" i="4" l="1"/>
  <c r="B58" i="4" s="1"/>
  <c r="EZ59" i="4" l="1"/>
  <c r="GF60" i="4"/>
  <c r="GZ59" i="4"/>
  <c r="FI58" i="4" l="1"/>
  <c r="GK58" i="4" l="1"/>
  <c r="V58" i="4" l="1"/>
  <c r="GG59" i="4" l="1"/>
  <c r="FA59" i="4" l="1"/>
  <c r="GL59" i="4"/>
  <c r="FD59" i="4"/>
  <c r="FF59" i="4" l="1"/>
  <c r="D59" i="4"/>
  <c r="F59" i="4" s="1"/>
  <c r="FE59" i="4"/>
  <c r="EY60" i="4" l="1"/>
  <c r="GE61" i="4"/>
  <c r="GD61" i="4"/>
  <c r="EX60" i="4"/>
  <c r="FG59" i="4" l="1"/>
  <c r="B59" i="4" s="1"/>
  <c r="GF61" i="4" l="1"/>
  <c r="EZ60" i="4"/>
  <c r="GZ60" i="4"/>
  <c r="FI59" i="4" l="1"/>
  <c r="GK59" i="4" l="1"/>
  <c r="V59" i="4" l="1"/>
  <c r="GG60" i="4" l="1"/>
  <c r="FD60" i="4" l="1"/>
  <c r="FA60" i="4"/>
  <c r="GL60" i="4"/>
  <c r="FF60" i="4" l="1"/>
  <c r="D60" i="4"/>
  <c r="F60" i="4" s="1"/>
  <c r="FE60" i="4"/>
  <c r="EY61" i="4" l="1"/>
  <c r="GE62" i="4"/>
  <c r="GD62" i="4"/>
  <c r="EX61" i="4"/>
  <c r="FG60" i="4" l="1"/>
  <c r="B60" i="4" s="1"/>
  <c r="GF62" i="4" l="1"/>
  <c r="EZ61" i="4"/>
  <c r="GZ61" i="4"/>
  <c r="FI60" i="4" l="1"/>
  <c r="GK60" i="4" l="1"/>
  <c r="V60" i="4" l="1"/>
  <c r="GG61" i="4" l="1"/>
  <c r="FA61" i="4" l="1"/>
  <c r="FD61" i="4"/>
  <c r="GL61" i="4"/>
  <c r="FA62" i="4" l="1"/>
  <c r="D62" i="4" s="1"/>
  <c r="FF61" i="4"/>
  <c r="D61" i="4"/>
  <c r="FE61" i="4"/>
  <c r="FG61" i="4" l="1"/>
  <c r="EY62" i="4"/>
  <c r="GE63" i="4"/>
  <c r="B61" i="4" l="1"/>
  <c r="FD62" i="4"/>
  <c r="GF63" i="4"/>
  <c r="EZ62" i="4"/>
  <c r="FI61" i="4"/>
  <c r="GZ62" i="4"/>
  <c r="GK61" i="4" l="1"/>
  <c r="EY63" i="4"/>
  <c r="GE64" i="4"/>
  <c r="GL62" i="4"/>
  <c r="FD63" i="4" l="1"/>
  <c r="V61" i="4"/>
  <c r="GG62" i="4" l="1"/>
  <c r="EY64" i="4"/>
  <c r="GE65" i="4"/>
  <c r="FD64" i="4" l="1"/>
  <c r="FB62" i="4"/>
  <c r="FC62" i="4"/>
  <c r="GM62" i="4"/>
  <c r="FE62" i="4" s="1"/>
  <c r="GX63" i="4" l="1"/>
  <c r="FF62" i="4"/>
  <c r="E62" i="4"/>
  <c r="F62" i="4" s="1"/>
  <c r="L64" i="4"/>
  <c r="GV63" i="4" l="1"/>
  <c r="FH62" i="4"/>
  <c r="GZ63" i="4"/>
  <c r="FG62" i="4"/>
  <c r="B62" i="4" l="1"/>
  <c r="FA63" i="4"/>
  <c r="EZ63" i="4"/>
  <c r="GF64" i="4"/>
  <c r="D63" i="4" l="1"/>
  <c r="FI62" i="4"/>
  <c r="GL63" i="4"/>
  <c r="GK62" i="4" l="1"/>
  <c r="V62" i="4" l="1"/>
  <c r="GG63" i="4" l="1"/>
  <c r="GM63" i="4" l="1"/>
  <c r="FE63" i="4" s="1"/>
  <c r="FC63" i="4"/>
  <c r="FB63" i="4"/>
  <c r="GX64" i="4" l="1"/>
  <c r="FF63" i="4"/>
  <c r="E63" i="4"/>
  <c r="FG63" i="4" l="1"/>
  <c r="GF65" i="4"/>
  <c r="EZ64" i="4"/>
  <c r="GZ64" i="4"/>
  <c r="FH63" i="4"/>
  <c r="F63" i="4"/>
  <c r="B63" i="4" l="1"/>
  <c r="GL64" i="4"/>
  <c r="EX64" i="4"/>
  <c r="GV64" i="4"/>
  <c r="FI63" i="4" l="1"/>
  <c r="FA64" i="4"/>
  <c r="GK63" i="4" l="1"/>
  <c r="D64" i="4"/>
  <c r="V63" i="4" l="1"/>
  <c r="GG64" i="4" l="1"/>
  <c r="FC64" i="4" l="1"/>
  <c r="GM64" i="4"/>
  <c r="FE64" i="4" s="1"/>
  <c r="FB64" i="4"/>
  <c r="E64" i="4" l="1"/>
  <c r="F64" i="4" s="1"/>
  <c r="FF64" i="4"/>
  <c r="EX65" i="4" l="1"/>
  <c r="GD66" i="4"/>
  <c r="GV65" i="4"/>
  <c r="FH64" i="4"/>
  <c r="FG64" i="4"/>
  <c r="EY65" i="4"/>
  <c r="GE66" i="4"/>
  <c r="GX65" i="4"/>
  <c r="B64" i="4" l="1"/>
  <c r="FD65" i="4"/>
  <c r="EZ65" i="4"/>
  <c r="GF66" i="4"/>
  <c r="GZ65" i="4"/>
  <c r="FI64" i="4" l="1"/>
  <c r="EY66" i="4"/>
  <c r="GE67" i="4"/>
  <c r="GK64" i="4" l="1"/>
  <c r="V64" i="4" l="1"/>
  <c r="GG65" i="4" l="1"/>
  <c r="FB65" i="4" l="1"/>
  <c r="E65" i="4" s="1"/>
  <c r="F65" i="4" s="1"/>
  <c r="FC65" i="4"/>
  <c r="FA65" i="4"/>
  <c r="GL65" i="4"/>
  <c r="FF65" i="4" l="1"/>
  <c r="EX66" i="4"/>
  <c r="GD67" i="4"/>
  <c r="D65" i="4"/>
  <c r="FE65" i="4"/>
  <c r="GV66" i="4"/>
  <c r="GX66" i="4"/>
  <c r="FH65" i="4" l="1"/>
  <c r="FA66" i="4"/>
  <c r="D66" i="4" s="1"/>
  <c r="FI65" i="4"/>
  <c r="EZ66" i="4"/>
  <c r="GF67" i="4"/>
  <c r="GZ66" i="4"/>
  <c r="FG65" i="4"/>
  <c r="B65" i="4" s="1"/>
  <c r="GK65" i="4" l="1"/>
  <c r="V65" i="4" l="1"/>
  <c r="GG66" i="4" l="1"/>
  <c r="FD66" i="4" l="1"/>
  <c r="FB66" i="4"/>
  <c r="GL66" i="4"/>
  <c r="FE66" i="4" l="1"/>
  <c r="FF66" i="4"/>
  <c r="E66" i="4"/>
  <c r="F66" i="4" s="1"/>
  <c r="EX67" i="4" l="1"/>
  <c r="GD68" i="4"/>
  <c r="EY67" i="4"/>
  <c r="GE68" i="4"/>
  <c r="GV67" i="4"/>
  <c r="FH66" i="4"/>
  <c r="FG66" i="4" l="1"/>
  <c r="B66" i="4" s="1"/>
  <c r="EZ67" i="4" l="1"/>
  <c r="GF68" i="4"/>
  <c r="GZ67" i="4"/>
  <c r="FI66" i="4" l="1"/>
  <c r="GL67" i="4"/>
  <c r="GK66" i="4" l="1"/>
  <c r="V66" i="4" l="1"/>
  <c r="GG67" i="4" l="1"/>
  <c r="FC67" i="4" l="1"/>
  <c r="GM67" i="4"/>
  <c r="FA67" i="4"/>
  <c r="FD67" i="4"/>
  <c r="FF67" i="4" l="1"/>
  <c r="FE67" i="4"/>
  <c r="D67" i="4"/>
  <c r="F67" i="4" s="1"/>
  <c r="EY68" i="4" l="1"/>
  <c r="GE69" i="4"/>
  <c r="GX68" i="4"/>
  <c r="GD69" i="4"/>
  <c r="EX68" i="4"/>
  <c r="FA68" i="4" l="1"/>
  <c r="FG67" i="4"/>
  <c r="B67" i="4" s="1"/>
  <c r="EZ68" i="4" l="1"/>
  <c r="GF69" i="4"/>
  <c r="GZ68" i="4"/>
  <c r="D68" i="4"/>
  <c r="FI67" i="4" l="1"/>
  <c r="GL68" i="4"/>
  <c r="GK67" i="4" l="1"/>
  <c r="V67" i="4" l="1"/>
  <c r="GG68" i="4" l="1"/>
  <c r="FC68" i="4" l="1"/>
  <c r="GM68" i="4"/>
  <c r="FD68" i="4"/>
  <c r="FB68" i="4"/>
  <c r="FE68" i="4" l="1"/>
  <c r="E68" i="4"/>
  <c r="F68" i="4" s="1"/>
  <c r="GV69" i="4" s="1"/>
  <c r="FF68" i="4"/>
  <c r="EX69" i="4" l="1"/>
  <c r="GD70" i="4"/>
  <c r="EY69" i="4"/>
  <c r="GE70" i="4"/>
  <c r="GX69" i="4"/>
  <c r="FH68" i="4"/>
  <c r="FA69" i="4" l="1"/>
  <c r="D69" i="4" s="1"/>
  <c r="FG68" i="4"/>
  <c r="B68" i="4" s="1"/>
  <c r="EZ69" i="4" l="1"/>
  <c r="GF70" i="4"/>
  <c r="GZ69" i="4"/>
  <c r="FI68" i="4" l="1"/>
  <c r="GK68" i="4" l="1"/>
  <c r="V68" i="4" l="1"/>
  <c r="GG69" i="4" l="1"/>
  <c r="FB69" i="4" l="1"/>
  <c r="GL69" i="4"/>
  <c r="FD69" i="4"/>
  <c r="FE69" i="4" l="1"/>
  <c r="FF69" i="4"/>
  <c r="E69" i="4"/>
  <c r="FH69" i="4" l="1"/>
  <c r="F69" i="4"/>
  <c r="EZ70" i="4"/>
  <c r="GF71" i="4"/>
  <c r="FG69" i="4"/>
  <c r="GZ70" i="4"/>
  <c r="EY70" i="4"/>
  <c r="GE71" i="4"/>
  <c r="B69" i="4" l="1"/>
  <c r="GL70" i="4"/>
  <c r="EX70" i="4"/>
  <c r="GD71" i="4"/>
  <c r="GV70" i="4"/>
  <c r="FA70" i="4" l="1"/>
  <c r="FI69" i="4"/>
  <c r="GK69" i="4" l="1"/>
  <c r="D70" i="4"/>
  <c r="V69" i="4" l="1"/>
  <c r="GG70" i="4" l="1"/>
  <c r="FB70" i="4" l="1"/>
  <c r="GM70" i="4"/>
  <c r="FD70" i="4"/>
  <c r="FE70" i="4" l="1"/>
  <c r="E70" i="4"/>
  <c r="FF70" i="4"/>
  <c r="FG70" i="4" l="1"/>
  <c r="F70" i="4"/>
  <c r="FH70" i="4"/>
  <c r="GE72" i="4"/>
  <c r="EY71" i="4"/>
  <c r="B70" i="4" l="1"/>
  <c r="EX71" i="4"/>
  <c r="GD72" i="4"/>
  <c r="GV71" i="4"/>
  <c r="FD71" i="4"/>
  <c r="EZ71" i="4" l="1"/>
  <c r="GZ71" i="4"/>
  <c r="GF72" i="4"/>
  <c r="FI70" i="4"/>
  <c r="GK70" i="4" l="1"/>
  <c r="V70" i="4" l="1"/>
  <c r="GG71" i="4" l="1"/>
  <c r="FB71" i="4" l="1"/>
  <c r="E71" i="4" s="1"/>
  <c r="GM71" i="4"/>
  <c r="FF71" i="4" s="1"/>
  <c r="FC71" i="4"/>
  <c r="FA71" i="4"/>
  <c r="FH71" i="4" l="1"/>
  <c r="GX72" i="4"/>
  <c r="D71" i="4"/>
  <c r="F71" i="4" s="1"/>
  <c r="FE71" i="4"/>
  <c r="GD73" i="4" l="1"/>
  <c r="GV72" i="4"/>
  <c r="EX72" i="4"/>
  <c r="EY72" i="4"/>
  <c r="GE73" i="4"/>
  <c r="FG71" i="4" l="1"/>
  <c r="B71" i="4" s="1"/>
  <c r="EZ72" i="4" l="1"/>
  <c r="GZ72" i="4"/>
  <c r="GF73" i="4"/>
  <c r="FI71" i="4" l="1"/>
  <c r="GK71" i="4" l="1"/>
  <c r="V71" i="4" l="1"/>
  <c r="FB72" i="4"/>
  <c r="FC72" i="4"/>
  <c r="GM72" i="4"/>
  <c r="GG72" i="4" l="1"/>
  <c r="E72" i="4"/>
  <c r="GL72" i="4" l="1"/>
  <c r="FD72" i="4"/>
  <c r="FA72" i="4"/>
  <c r="FF72" i="4" l="1"/>
  <c r="D72" i="4"/>
  <c r="FE72" i="4"/>
  <c r="GZ73" i="4" l="1"/>
  <c r="GF74" i="4"/>
  <c r="FG72" i="4"/>
  <c r="F72" i="4"/>
  <c r="EZ73" i="4"/>
  <c r="FH72" i="4"/>
  <c r="B72" i="4" s="1"/>
  <c r="GE74" i="4" l="1"/>
  <c r="EY73" i="4"/>
  <c r="GX73" i="4"/>
  <c r="EX73" i="4"/>
  <c r="GD74" i="4"/>
  <c r="GV73" i="4"/>
  <c r="FI72" i="4" l="1"/>
  <c r="GK72" i="4" l="1"/>
  <c r="V72" i="4" l="1"/>
  <c r="FC73" i="4"/>
  <c r="GM73" i="4"/>
  <c r="FB73" i="4"/>
  <c r="GG73" i="4" l="1"/>
  <c r="E73" i="4"/>
  <c r="GL73" i="4" l="1"/>
  <c r="EY74" i="4"/>
  <c r="GE75" i="4"/>
  <c r="FA73" i="4"/>
  <c r="FD73" i="4"/>
  <c r="GX74" i="4" l="1"/>
  <c r="FF73" i="4"/>
  <c r="D73" i="4"/>
  <c r="FE73" i="4"/>
  <c r="FH73" i="4" l="1"/>
  <c r="F73" i="4"/>
  <c r="FG73" i="4" l="1"/>
  <c r="B73" i="4" s="1"/>
  <c r="GF75" i="4"/>
  <c r="EZ74" i="4"/>
  <c r="GZ74" i="4"/>
  <c r="GV74" i="4"/>
  <c r="GD75" i="4"/>
  <c r="EX74" i="4"/>
  <c r="FI73" i="4" l="1"/>
  <c r="GK73" i="4" l="1"/>
  <c r="V73" i="4" l="1"/>
  <c r="GM74" i="4"/>
  <c r="FB74" i="4"/>
  <c r="FC74" i="4"/>
  <c r="GG74" i="4" l="1"/>
  <c r="E74" i="4"/>
  <c r="FA74" i="4" l="1"/>
  <c r="FD74" i="4"/>
  <c r="GL74" i="4"/>
  <c r="F74" i="4"/>
  <c r="FF74" i="4" l="1"/>
  <c r="D74" i="4"/>
  <c r="FE74" i="4"/>
  <c r="GD76" i="4"/>
  <c r="EX75" i="4"/>
  <c r="GV75" i="4"/>
  <c r="GF76" i="4" l="1"/>
  <c r="EZ75" i="4"/>
  <c r="FG74" i="4"/>
  <c r="GZ75" i="4"/>
  <c r="FH74" i="4"/>
  <c r="FA75" i="4"/>
  <c r="GE76" i="4" l="1"/>
  <c r="EY75" i="4"/>
  <c r="GX75" i="4"/>
  <c r="GL75" i="4"/>
  <c r="B74" i="4"/>
  <c r="D75" i="4"/>
  <c r="FD75" i="4" l="1"/>
  <c r="FI74" i="4"/>
  <c r="GK74" i="4" l="1"/>
  <c r="EY76" i="4"/>
  <c r="GE77" i="4"/>
  <c r="FD76" i="4" l="1"/>
  <c r="V74" i="4"/>
  <c r="GG75" i="4" l="1"/>
  <c r="GE78" i="4"/>
  <c r="EY77" i="4"/>
  <c r="FB75" i="4" l="1"/>
  <c r="GM75" i="4"/>
  <c r="FE75" i="4" s="1"/>
  <c r="FC75" i="4"/>
  <c r="FD77" i="4"/>
  <c r="EY78" i="4" l="1"/>
  <c r="GE79" i="4"/>
  <c r="FG75" i="4"/>
  <c r="GX76" i="4"/>
  <c r="E75" i="4"/>
  <c r="FF75" i="4"/>
  <c r="EZ76" i="4" s="1"/>
  <c r="GZ76" i="4" l="1"/>
  <c r="GF77" i="4"/>
  <c r="F75" i="4"/>
  <c r="FH75" i="4"/>
  <c r="B75" i="4" s="1"/>
  <c r="FD78" i="4"/>
  <c r="GL76" i="4"/>
  <c r="FI75" i="4" l="1"/>
  <c r="GV76" i="4"/>
  <c r="EX76" i="4"/>
  <c r="GD77" i="4"/>
  <c r="GE80" i="4"/>
  <c r="EY79" i="4"/>
  <c r="FA76" i="4" l="1"/>
  <c r="D76" i="4" s="1"/>
  <c r="FD79" i="4"/>
  <c r="GK75" i="4"/>
  <c r="GE81" i="4" l="1"/>
  <c r="EY80" i="4"/>
  <c r="V75" i="4"/>
  <c r="GG76" i="4" l="1"/>
  <c r="FD80" i="4"/>
  <c r="GE82" i="4" l="1"/>
  <c r="EY81" i="4"/>
  <c r="FC76" i="4"/>
  <c r="GM76" i="4"/>
  <c r="FE76" i="4" s="1"/>
  <c r="FB76" i="4"/>
  <c r="E76" i="4" l="1"/>
  <c r="FF76" i="4"/>
  <c r="FG76" i="4"/>
  <c r="GX77" i="4"/>
  <c r="F76" i="4" l="1"/>
  <c r="FH76" i="4"/>
  <c r="B76" i="4" s="1"/>
  <c r="GZ77" i="4"/>
  <c r="EZ77" i="4"/>
  <c r="GF78" i="4"/>
  <c r="FD81" i="4"/>
  <c r="GL77" i="4" l="1"/>
  <c r="EX77" i="4"/>
  <c r="GV77" i="4"/>
  <c r="GD78" i="4"/>
  <c r="FI76" i="4" l="1"/>
  <c r="FA77" i="4"/>
  <c r="D77" i="4" s="1"/>
  <c r="EY82" i="4"/>
  <c r="GE83" i="4"/>
  <c r="GK76" i="4" l="1"/>
  <c r="V76" i="4" l="1"/>
  <c r="FD82" i="4"/>
  <c r="GG77" i="4" l="1"/>
  <c r="GM77" i="4" l="1"/>
  <c r="FE77" i="4" s="1"/>
  <c r="FC77" i="4"/>
  <c r="FB77" i="4"/>
  <c r="FG77" i="4" l="1"/>
  <c r="GX78" i="4"/>
  <c r="E77" i="4"/>
  <c r="FF77" i="4"/>
  <c r="GZ78" i="4" l="1"/>
  <c r="EZ78" i="4"/>
  <c r="GF79" i="4"/>
  <c r="F77" i="4"/>
  <c r="FH77" i="4"/>
  <c r="B77" i="4" s="1"/>
  <c r="GV78" i="4" l="1"/>
  <c r="GD79" i="4"/>
  <c r="EX78" i="4"/>
  <c r="FA78" i="4" l="1"/>
  <c r="D78" i="4" s="1"/>
  <c r="FI77" i="4"/>
  <c r="GK77" i="4" l="1"/>
  <c r="V77" i="4" l="1"/>
  <c r="GL78" i="4"/>
  <c r="GG78" i="4" l="1"/>
  <c r="FC78" i="4" l="1"/>
  <c r="GM78" i="4"/>
  <c r="FE78" i="4" s="1"/>
  <c r="FB78" i="4"/>
  <c r="E78" i="4" l="1"/>
  <c r="FF78" i="4"/>
  <c r="FG78" i="4"/>
  <c r="GX79" i="4"/>
  <c r="GZ79" i="4" l="1"/>
  <c r="F78" i="4"/>
  <c r="FH78" i="4" l="1"/>
  <c r="B78" i="4" s="1"/>
  <c r="GV79" i="4"/>
  <c r="GD80" i="4"/>
  <c r="EX79" i="4"/>
  <c r="EZ79" i="4"/>
  <c r="GF80" i="4"/>
  <c r="FI78" i="4" l="1"/>
  <c r="FA79" i="4"/>
  <c r="D79" i="4" s="1"/>
  <c r="GL79" i="4"/>
  <c r="GK78" i="4" l="1"/>
  <c r="V78" i="4" l="1"/>
  <c r="GG79" i="4" l="1"/>
  <c r="GM79" i="4" l="1"/>
  <c r="FE79" i="4" s="1"/>
  <c r="FB79" i="4"/>
  <c r="FC79" i="4"/>
  <c r="FG79" i="4" l="1"/>
  <c r="GX80" i="4"/>
  <c r="E79" i="4"/>
  <c r="FF79" i="4"/>
  <c r="EZ80" i="4" s="1"/>
  <c r="F79" i="4" l="1"/>
  <c r="FH79" i="4"/>
  <c r="B79" i="4" s="1"/>
  <c r="GZ80" i="4"/>
  <c r="GF81" i="4"/>
  <c r="GL80" i="4"/>
  <c r="GV80" i="4" l="1"/>
  <c r="EX80" i="4"/>
  <c r="GD81" i="4"/>
  <c r="FI79" i="4" l="1"/>
  <c r="FA80" i="4"/>
  <c r="D80" i="4" s="1"/>
  <c r="GK79" i="4" l="1"/>
  <c r="V79" i="4" l="1"/>
  <c r="GG80" i="4" l="1"/>
  <c r="FC80" i="4" l="1"/>
  <c r="GM80" i="4"/>
  <c r="FE80" i="4" s="1"/>
  <c r="FB80" i="4"/>
  <c r="FG80" i="4" l="1"/>
  <c r="GX81" i="4"/>
  <c r="E80" i="4"/>
  <c r="FF80" i="4"/>
  <c r="F80" i="4" l="1"/>
  <c r="GZ81" i="4"/>
  <c r="FH80" i="4" l="1"/>
  <c r="B80" i="4" s="1"/>
  <c r="EZ81" i="4"/>
  <c r="GF82" i="4"/>
  <c r="EX81" i="4"/>
  <c r="GV81" i="4"/>
  <c r="GD82" i="4"/>
  <c r="FA81" i="4" l="1"/>
  <c r="D81" i="4" s="1"/>
  <c r="FI80" i="4"/>
  <c r="GL81" i="4"/>
  <c r="GK80" i="4" l="1"/>
  <c r="V80" i="4" l="1"/>
  <c r="GG81" i="4" l="1"/>
  <c r="GM81" i="4" l="1"/>
  <c r="FE81" i="4" s="1"/>
  <c r="FB81" i="4"/>
  <c r="FC81" i="4"/>
  <c r="FG81" i="4" l="1"/>
  <c r="GX82" i="4"/>
  <c r="FF81" i="4"/>
  <c r="E81" i="4"/>
  <c r="GZ82" i="4" l="1"/>
  <c r="EZ82" i="4"/>
  <c r="GF83" i="4"/>
  <c r="F81" i="4"/>
  <c r="FH81" i="4"/>
  <c r="B81" i="4" s="1"/>
  <c r="GD83" i="4" l="1"/>
  <c r="EX82" i="4"/>
  <c r="GV82" i="4"/>
  <c r="FA82" i="4" l="1"/>
  <c r="D82" i="4" s="1"/>
  <c r="FI81" i="4"/>
  <c r="GK81" i="4" l="1"/>
  <c r="V81" i="4" l="1"/>
  <c r="GL82" i="4"/>
  <c r="GG82" i="4" l="1"/>
  <c r="FC82" i="4" l="1"/>
  <c r="FB82" i="4"/>
  <c r="GM82" i="4"/>
  <c r="FE82" i="4" s="1"/>
  <c r="F82" i="4"/>
  <c r="FF82" i="4" l="1"/>
  <c r="E82" i="4"/>
  <c r="GD84" i="4"/>
  <c r="EX83" i="4"/>
  <c r="GV83" i="4"/>
  <c r="GZ83" i="4" l="1"/>
  <c r="FH82" i="4"/>
  <c r="FG82" i="4"/>
  <c r="EZ83" i="4"/>
  <c r="GF84" i="4"/>
  <c r="B82" i="4" l="1"/>
  <c r="EY83" i="4"/>
  <c r="GE84" i="4"/>
  <c r="GX83" i="4"/>
  <c r="FD83" i="4" l="1"/>
  <c r="FI82" i="4"/>
  <c r="GK82" i="4" l="1"/>
  <c r="V82" i="4" l="1"/>
  <c r="FB83" i="4"/>
  <c r="GM83" i="4"/>
  <c r="GG83" i="4" l="1"/>
  <c r="E83" i="4"/>
  <c r="GL83" i="4" l="1"/>
  <c r="FF83" i="4" s="1"/>
  <c r="FH83" i="4" s="1"/>
  <c r="FC83" i="4"/>
  <c r="FA83" i="4"/>
  <c r="D83" i="4" l="1"/>
  <c r="FE83" i="4"/>
  <c r="EY84" i="4" l="1"/>
  <c r="GE85" i="4"/>
  <c r="F83" i="4"/>
  <c r="GX84" i="4"/>
  <c r="FI83" i="4" l="1"/>
  <c r="GF85" i="4"/>
  <c r="EZ84" i="4"/>
  <c r="GZ84" i="4"/>
  <c r="FG83" i="4"/>
  <c r="B83" i="4" s="1"/>
  <c r="GD85" i="4"/>
  <c r="EX84" i="4"/>
  <c r="GV84" i="4"/>
  <c r="GK83" i="4" l="1"/>
  <c r="V83" i="4" l="1"/>
  <c r="GM84" i="4"/>
  <c r="FC84" i="4"/>
  <c r="FB84" i="4"/>
  <c r="GG84" i="4" l="1"/>
  <c r="E84" i="4"/>
  <c r="FA84" i="4" l="1"/>
  <c r="FD84" i="4"/>
  <c r="GL84" i="4"/>
  <c r="D84" i="4" l="1"/>
  <c r="F84" i="4" s="1"/>
  <c r="FE84" i="4"/>
  <c r="FF84" i="4"/>
  <c r="FH84" i="4" l="1"/>
  <c r="FG84" i="4"/>
  <c r="B84" i="4" s="1"/>
  <c r="GV85" i="4"/>
  <c r="EX85" i="4"/>
  <c r="GD86" i="4"/>
  <c r="GZ85" i="4" l="1"/>
  <c r="EZ85" i="4"/>
  <c r="GF86" i="4"/>
  <c r="GE86" i="4"/>
  <c r="EY85" i="4"/>
  <c r="GX85" i="4"/>
  <c r="FI84" i="4" l="1"/>
  <c r="GK84" i="4" l="1"/>
  <c r="V84" i="4" l="1"/>
  <c r="FB85" i="4"/>
  <c r="FC85" i="4"/>
  <c r="GM85" i="4"/>
  <c r="GG85" i="4" l="1"/>
  <c r="E85" i="4"/>
  <c r="F85" i="4" s="1"/>
  <c r="FD85" i="4" l="1"/>
  <c r="FA85" i="4"/>
  <c r="GL85" i="4"/>
  <c r="EX86" i="4"/>
  <c r="GD87" i="4"/>
  <c r="FF85" i="4" l="1"/>
  <c r="EZ86" i="4" s="1"/>
  <c r="D85" i="4"/>
  <c r="FE85" i="4"/>
  <c r="GV86" i="4"/>
  <c r="FA86" i="4"/>
  <c r="GF87" i="4" l="1"/>
  <c r="FG85" i="4"/>
  <c r="B85" i="4" s="1"/>
  <c r="GZ86" i="4"/>
  <c r="FH85" i="4"/>
  <c r="D86" i="4"/>
  <c r="FI85" i="4" l="1"/>
  <c r="GE87" i="4"/>
  <c r="EY86" i="4"/>
  <c r="GX86" i="4"/>
  <c r="GK85" i="4" l="1"/>
  <c r="V85" i="4" l="1"/>
  <c r="GL86" i="4"/>
  <c r="FC86" i="4"/>
  <c r="GG86" i="4" l="1"/>
  <c r="FB86" i="4" l="1"/>
  <c r="FD86" i="4"/>
  <c r="GM86" i="4"/>
  <c r="FE86" i="4" s="1"/>
  <c r="FG86" i="4" s="1"/>
  <c r="GX87" i="4" l="1"/>
  <c r="E86" i="4"/>
  <c r="FF86" i="4"/>
  <c r="GZ87" i="4" l="1"/>
  <c r="EZ87" i="4"/>
  <c r="GF88" i="4"/>
  <c r="EY87" i="4"/>
  <c r="GE88" i="4"/>
  <c r="F86" i="4"/>
  <c r="FH86" i="4"/>
  <c r="B86" i="4" s="1"/>
  <c r="EX87" i="4" l="1"/>
  <c r="GV87" i="4"/>
  <c r="GD88" i="4"/>
  <c r="FD87" i="4"/>
  <c r="FI86" i="4" l="1"/>
  <c r="EY88" i="4"/>
  <c r="GE89" i="4"/>
  <c r="FA87" i="4"/>
  <c r="D87" i="4" s="1"/>
  <c r="FD88" i="4" l="1"/>
  <c r="GK86" i="4"/>
  <c r="V86" i="4" l="1"/>
  <c r="EY89" i="4"/>
  <c r="GE90" i="4"/>
  <c r="GL87" i="4"/>
  <c r="FD89" i="4" l="1"/>
  <c r="GG87" i="4"/>
  <c r="GM87" i="4" l="1"/>
  <c r="FE87" i="4" s="1"/>
  <c r="FB87" i="4"/>
  <c r="FC87" i="4"/>
  <c r="FF87" i="4" l="1"/>
  <c r="E87" i="4"/>
  <c r="GX88" i="4"/>
  <c r="FG87" i="4"/>
  <c r="EZ88" i="4" l="1"/>
  <c r="GF89" i="4"/>
  <c r="GZ88" i="4"/>
  <c r="F87" i="4"/>
  <c r="FH87" i="4"/>
  <c r="B87" i="4" s="1"/>
  <c r="GV88" i="4" l="1"/>
  <c r="EX88" i="4"/>
  <c r="GD89" i="4"/>
  <c r="GL88" i="4"/>
  <c r="FI87" i="4" l="1"/>
  <c r="FA88" i="4"/>
  <c r="D88" i="4" s="1"/>
  <c r="GK87" i="4" l="1"/>
  <c r="V87" i="4" l="1"/>
  <c r="GG88" i="4" l="1"/>
  <c r="FC88" i="4" l="1"/>
  <c r="GM88" i="4"/>
  <c r="FE88" i="4" s="1"/>
  <c r="FB88" i="4"/>
  <c r="FF88" i="4" l="1"/>
  <c r="E88" i="4"/>
  <c r="GX89" i="4"/>
  <c r="FG88" i="4"/>
  <c r="F88" i="4" l="1"/>
  <c r="GZ89" i="4"/>
  <c r="FH88" i="4" l="1"/>
  <c r="B88" i="4" s="1"/>
  <c r="GF90" i="4"/>
  <c r="EZ89" i="4"/>
  <c r="GV89" i="4"/>
  <c r="EX89" i="4"/>
  <c r="GD90" i="4"/>
  <c r="FI88" i="4" l="1"/>
  <c r="FA89" i="4"/>
  <c r="D89" i="4" s="1"/>
  <c r="GL89" i="4"/>
  <c r="GK88" i="4" l="1"/>
  <c r="V88" i="4" l="1"/>
  <c r="GG89" i="4" l="1"/>
  <c r="GM89" i="4" l="1"/>
  <c r="FE89" i="4" s="1"/>
  <c r="EZ90" i="4" s="1"/>
  <c r="FC89" i="4"/>
  <c r="FB89" i="4"/>
  <c r="FF89" i="4" l="1"/>
  <c r="E89" i="4"/>
  <c r="GF91" i="4"/>
  <c r="FG89" i="4" l="1"/>
  <c r="F89" i="4"/>
  <c r="FH89" i="4"/>
  <c r="B89" i="4" s="1"/>
  <c r="GZ90" i="4"/>
  <c r="GV90" i="4" l="1"/>
  <c r="GD91" i="4"/>
  <c r="EX90" i="4"/>
  <c r="GE91" i="4"/>
  <c r="EY90" i="4"/>
  <c r="GX90" i="4"/>
  <c r="FI89" i="4" l="1"/>
  <c r="FB90" i="4"/>
  <c r="GM90" i="4"/>
  <c r="FC90" i="4"/>
  <c r="GK89" i="4" l="1"/>
  <c r="E90" i="4"/>
  <c r="V89" i="4" l="1"/>
  <c r="GG90" i="4" l="1"/>
  <c r="FA90" i="4" l="1"/>
  <c r="GL90" i="4"/>
  <c r="FD90" i="4"/>
  <c r="FF90" i="4" l="1"/>
  <c r="D90" i="4"/>
  <c r="FE90" i="4"/>
  <c r="F90" i="4" l="1"/>
  <c r="GZ91" i="4"/>
  <c r="FH90" i="4"/>
  <c r="FG90" i="4" l="1"/>
  <c r="EZ91" i="4"/>
  <c r="GF92" i="4"/>
  <c r="GE92" i="4"/>
  <c r="EY91" i="4"/>
  <c r="GX91" i="4"/>
  <c r="GD92" i="4"/>
  <c r="EX91" i="4"/>
  <c r="GV91" i="4"/>
  <c r="B90" i="4"/>
  <c r="FB91" i="4"/>
  <c r="FC91" i="4" l="1"/>
  <c r="FI90" i="4"/>
  <c r="E91" i="4"/>
  <c r="GK90" i="4" l="1"/>
  <c r="V90" i="4" l="1"/>
  <c r="GG91" i="4" l="1"/>
  <c r="FD91" i="4" l="1"/>
  <c r="GL91" i="4"/>
  <c r="FA91" i="4"/>
  <c r="D91" i="4" l="1"/>
  <c r="FE91" i="4"/>
  <c r="FF91" i="4"/>
  <c r="FH91" i="4" l="1"/>
  <c r="F91" i="4"/>
  <c r="GZ92" i="4"/>
  <c r="EZ92" i="4" l="1"/>
  <c r="GF93" i="4"/>
  <c r="GV92" i="4"/>
  <c r="EX92" i="4"/>
  <c r="GD93" i="4"/>
  <c r="FG91" i="4"/>
  <c r="B91" i="4" s="1"/>
  <c r="GE93" i="4"/>
  <c r="EY92" i="4"/>
  <c r="GX92" i="4"/>
  <c r="FB92" i="4" l="1"/>
  <c r="E92" i="4" s="1"/>
  <c r="FC92" i="4"/>
  <c r="FI91" i="4"/>
  <c r="GK91" i="4" l="1"/>
  <c r="V91" i="4" l="1"/>
  <c r="GG92" i="4" l="1"/>
  <c r="GL92" i="4" l="1"/>
  <c r="FD92" i="4"/>
  <c r="FA92" i="4"/>
  <c r="FF92" i="4" l="1"/>
  <c r="D92" i="4"/>
  <c r="FE92" i="4"/>
  <c r="FH92" i="4" l="1"/>
  <c r="F92" i="4"/>
  <c r="GF94" i="4" l="1"/>
  <c r="EZ93" i="4"/>
  <c r="GZ93" i="4"/>
  <c r="FG92" i="4"/>
  <c r="B92" i="4" s="1"/>
  <c r="GV93" i="4"/>
  <c r="EX93" i="4"/>
  <c r="GD94" i="4"/>
  <c r="EY93" i="4"/>
  <c r="GE94" i="4"/>
  <c r="GX93" i="4"/>
  <c r="FC93" i="4" l="1"/>
  <c r="GM93" i="4"/>
  <c r="FB93" i="4"/>
  <c r="FI92" i="4"/>
  <c r="E93" i="4" l="1"/>
  <c r="GK92" i="4"/>
  <c r="V92" i="4" l="1"/>
  <c r="GG93" i="4" l="1"/>
  <c r="GL93" i="4" l="1"/>
  <c r="FA93" i="4"/>
  <c r="FD93" i="4"/>
  <c r="FF93" i="4" l="1"/>
  <c r="D93" i="4"/>
  <c r="FE93" i="4"/>
  <c r="FH93" i="4" l="1"/>
  <c r="F93" i="4"/>
  <c r="FG93" i="4" l="1"/>
  <c r="GF95" i="4"/>
  <c r="EZ94" i="4"/>
  <c r="GD95" i="4"/>
  <c r="EX94" i="4"/>
  <c r="GV94" i="4"/>
  <c r="B93" i="4"/>
  <c r="GZ94" i="4"/>
  <c r="EY94" i="4"/>
  <c r="GE95" i="4"/>
  <c r="GX94" i="4"/>
  <c r="FC94" i="4" l="1"/>
  <c r="FB94" i="4"/>
  <c r="GM94" i="4"/>
  <c r="FI93" i="4"/>
  <c r="E94" i="4" l="1"/>
  <c r="GK93" i="4"/>
  <c r="V93" i="4" l="1"/>
  <c r="GG94" i="4" l="1"/>
  <c r="GL94" i="4" l="1"/>
  <c r="FA94" i="4"/>
  <c r="FD94" i="4"/>
  <c r="D94" i="4" l="1"/>
  <c r="FE94" i="4"/>
  <c r="FF94" i="4"/>
  <c r="FH94" i="4" l="1"/>
  <c r="F94" i="4"/>
  <c r="GZ95" i="4"/>
  <c r="GF96" i="4" l="1"/>
  <c r="EZ95" i="4"/>
  <c r="GV95" i="4"/>
  <c r="GD96" i="4"/>
  <c r="EX95" i="4"/>
  <c r="FG94" i="4"/>
  <c r="B94" i="4" s="1"/>
  <c r="EY95" i="4"/>
  <c r="GE96" i="4"/>
  <c r="GX95" i="4"/>
  <c r="FC95" i="4" l="1"/>
  <c r="FB95" i="4"/>
  <c r="FI94" i="4"/>
  <c r="GM95" i="4"/>
  <c r="E95" i="4" l="1"/>
  <c r="GK94" i="4"/>
  <c r="V94" i="4" l="1"/>
  <c r="GG95" i="4" l="1"/>
  <c r="FA95" i="4" l="1"/>
  <c r="GL95" i="4"/>
  <c r="FD95" i="4"/>
  <c r="FF95" i="4" l="1"/>
  <c r="D95" i="4"/>
  <c r="FE95" i="4"/>
  <c r="F95" i="4" l="1"/>
  <c r="FH95" i="4"/>
  <c r="FG95" i="4" l="1"/>
  <c r="GF97" i="4"/>
  <c r="EZ96" i="4"/>
  <c r="GZ96" i="4"/>
  <c r="EX96" i="4"/>
  <c r="GD97" i="4"/>
  <c r="GV96" i="4"/>
  <c r="B95" i="4"/>
  <c r="EY96" i="4"/>
  <c r="GE97" i="4"/>
  <c r="GX96" i="4"/>
  <c r="FB96" i="4" l="1"/>
  <c r="FI95" i="4"/>
  <c r="GM96" i="4"/>
  <c r="FC96" i="4"/>
  <c r="GK95" i="4" l="1"/>
  <c r="E96" i="4"/>
  <c r="V95" i="4" l="1"/>
  <c r="GG96" i="4" l="1"/>
  <c r="GL96" i="4" l="1"/>
  <c r="FD96" i="4"/>
  <c r="FA96" i="4"/>
  <c r="FF96" i="4" l="1"/>
  <c r="D96" i="4"/>
  <c r="FE96" i="4"/>
  <c r="F96" i="4" l="1"/>
  <c r="FH96" i="4"/>
  <c r="FG96" i="4"/>
  <c r="B96" i="4" l="1"/>
  <c r="GE98" i="4"/>
  <c r="EY97" i="4"/>
  <c r="GX97" i="4"/>
  <c r="EX97" i="4"/>
  <c r="GD98" i="4"/>
  <c r="GV97" i="4"/>
  <c r="FC97" i="4" l="1"/>
  <c r="FB97" i="4"/>
  <c r="FI96" i="4"/>
  <c r="GF98" i="4"/>
  <c r="EZ97" i="4"/>
  <c r="GZ97" i="4"/>
  <c r="E97" i="4" l="1"/>
  <c r="GM97" i="4"/>
  <c r="GK96" i="4"/>
  <c r="V96" i="4" l="1"/>
  <c r="GG97" i="4" l="1"/>
  <c r="FA97" i="4" l="1"/>
  <c r="FD97" i="4"/>
  <c r="GL97" i="4"/>
  <c r="FF97" i="4" l="1"/>
  <c r="D97" i="4"/>
  <c r="FE97" i="4"/>
  <c r="F97" i="4" l="1"/>
  <c r="FH97" i="4"/>
  <c r="GF99" i="4" l="1"/>
  <c r="EZ98" i="4"/>
  <c r="GZ98" i="4"/>
  <c r="FG97" i="4"/>
  <c r="B97" i="4" s="1"/>
  <c r="EX98" i="4"/>
  <c r="GD99" i="4"/>
  <c r="GV98" i="4"/>
  <c r="EY98" i="4"/>
  <c r="GE99" i="4"/>
  <c r="GX98" i="4"/>
  <c r="FC98" i="4" l="1"/>
  <c r="GM98" i="4"/>
  <c r="FI97" i="4"/>
  <c r="FB98" i="4"/>
  <c r="GK97" i="4" l="1"/>
  <c r="E98" i="4"/>
  <c r="V97" i="4" l="1"/>
  <c r="GG98" i="4" l="1"/>
  <c r="GL98" i="4" l="1"/>
  <c r="FD98" i="4"/>
  <c r="FA98" i="4"/>
  <c r="FF98" i="4" l="1"/>
  <c r="D98" i="4"/>
  <c r="FE98" i="4"/>
  <c r="F98" i="4" l="1"/>
  <c r="FH98" i="4"/>
  <c r="FG98" i="4"/>
  <c r="B98" i="4" l="1"/>
  <c r="EY99" i="4"/>
  <c r="GE100" i="4"/>
  <c r="GX99" i="4"/>
  <c r="EX99" i="4"/>
  <c r="GD100" i="4"/>
  <c r="GV99" i="4"/>
  <c r="FI98" i="4" l="1"/>
  <c r="FC99" i="4"/>
  <c r="FB99" i="4"/>
  <c r="GF100" i="4"/>
  <c r="EZ99" i="4"/>
  <c r="GZ99" i="4"/>
  <c r="GM99" i="4" l="1"/>
  <c r="E99" i="4"/>
  <c r="GK98" i="4"/>
  <c r="V98" i="4" l="1"/>
  <c r="GG99" i="4" l="1"/>
  <c r="FA99" i="4" l="1"/>
  <c r="FD99" i="4"/>
  <c r="GL99" i="4"/>
  <c r="FF99" i="4" l="1"/>
  <c r="D99" i="4"/>
  <c r="FE99" i="4"/>
  <c r="F99" i="4" l="1"/>
  <c r="FH99" i="4"/>
  <c r="FG99" i="4"/>
  <c r="B99" i="4" l="1"/>
  <c r="EY100" i="4"/>
  <c r="GE101" i="4"/>
  <c r="GX100" i="4"/>
  <c r="GD101" i="4"/>
  <c r="EX100" i="4"/>
  <c r="GV100" i="4"/>
  <c r="FC100" i="4" l="1"/>
  <c r="FB100" i="4"/>
  <c r="FI99" i="4"/>
  <c r="EZ100" i="4"/>
  <c r="GF101" i="4"/>
  <c r="GZ100" i="4"/>
  <c r="GK99" i="4" l="1"/>
  <c r="E100" i="4"/>
  <c r="GM100" i="4"/>
  <c r="V99" i="4" l="1"/>
  <c r="GG100" i="4" l="1"/>
  <c r="FD100" i="4" l="1"/>
  <c r="FA100" i="4"/>
  <c r="GL100" i="4"/>
  <c r="D100" i="4" l="1"/>
  <c r="FE100" i="4"/>
  <c r="FF100" i="4"/>
  <c r="FH100" i="4" l="1"/>
  <c r="FG100" i="4"/>
  <c r="F100" i="4"/>
  <c r="GZ101" i="4" l="1"/>
  <c r="B100" i="4"/>
  <c r="EY101" i="4"/>
  <c r="GE102" i="4"/>
  <c r="GX101" i="4"/>
  <c r="GD102" i="4"/>
  <c r="EX101" i="4"/>
  <c r="GV101" i="4"/>
  <c r="EZ101" i="4" l="1"/>
  <c r="GF102" i="4"/>
  <c r="FC101" i="4"/>
  <c r="FB101" i="4"/>
  <c r="FI100" i="4"/>
  <c r="GM101" i="4"/>
  <c r="E101" i="4" l="1"/>
  <c r="GK100" i="4"/>
  <c r="F101" i="4" l="1"/>
  <c r="V100" i="4"/>
  <c r="GG101" i="4" l="1"/>
  <c r="EX102" i="4"/>
  <c r="GD103" i="4"/>
  <c r="FA101" i="4" l="1"/>
  <c r="FD101" i="4"/>
  <c r="GL101" i="4"/>
  <c r="FA102" i="4"/>
  <c r="D102" i="4" s="1"/>
  <c r="FF101" i="4" l="1"/>
  <c r="D101" i="4"/>
  <c r="GV102" i="4"/>
  <c r="FE101" i="4"/>
  <c r="GF103" i="4" l="1"/>
  <c r="EZ102" i="4"/>
  <c r="FH101" i="4"/>
  <c r="FG101" i="4"/>
  <c r="GZ102" i="4"/>
  <c r="B101" i="4" l="1"/>
  <c r="GE103" i="4"/>
  <c r="EY102" i="4"/>
  <c r="GX102" i="4"/>
  <c r="GL102" i="4"/>
  <c r="FC102" i="4" l="1"/>
  <c r="FI101" i="4"/>
  <c r="GK101" i="4" l="1"/>
  <c r="V101" i="4" l="1"/>
  <c r="GG102" i="4" l="1"/>
  <c r="FD102" i="4" l="1"/>
  <c r="GM102" i="4"/>
  <c r="FE102" i="4" s="1"/>
  <c r="FB102" i="4"/>
  <c r="FG102" i="4" l="1"/>
  <c r="FF102" i="4"/>
  <c r="E102" i="4"/>
  <c r="GX103" i="4"/>
  <c r="F102" i="4" l="1"/>
  <c r="FH102" i="4"/>
  <c r="B102" i="4" s="1"/>
  <c r="EZ103" i="4"/>
  <c r="GF104" i="4"/>
  <c r="GZ103" i="4"/>
  <c r="EY103" i="4"/>
  <c r="GE104" i="4"/>
  <c r="FI102" i="4" l="1"/>
  <c r="GL103" i="4"/>
  <c r="FD103" i="4"/>
  <c r="GD104" i="4"/>
  <c r="EX103" i="4"/>
  <c r="GV103" i="4"/>
  <c r="EY104" i="4" l="1"/>
  <c r="GE105" i="4"/>
  <c r="FA103" i="4"/>
  <c r="GK102" i="4"/>
  <c r="D103" i="4" l="1"/>
  <c r="FD104" i="4"/>
  <c r="V102" i="4"/>
  <c r="EY105" i="4" l="1"/>
  <c r="GE106" i="4"/>
  <c r="GG103" i="4"/>
  <c r="FC103" i="4" l="1"/>
  <c r="GM103" i="4"/>
  <c r="FE103" i="4" s="1"/>
  <c r="FD105" i="4"/>
  <c r="FB103" i="4"/>
  <c r="GE107" i="4" l="1"/>
  <c r="EY106" i="4"/>
  <c r="FF103" i="4"/>
  <c r="E103" i="4"/>
  <c r="GX104" i="4"/>
  <c r="FG103" i="4" l="1"/>
  <c r="F103" i="4"/>
  <c r="FH103" i="4"/>
  <c r="B103" i="4" s="1"/>
  <c r="FD106" i="4"/>
  <c r="GZ104" i="4"/>
  <c r="EZ104" i="4"/>
  <c r="GF105" i="4"/>
  <c r="EY107" i="4" l="1"/>
  <c r="GE108" i="4"/>
  <c r="GL104" i="4"/>
  <c r="EX104" i="4"/>
  <c r="GD105" i="4"/>
  <c r="GV104" i="4"/>
  <c r="FI103" i="4" l="1"/>
  <c r="FA104" i="4"/>
  <c r="D104" i="4" s="1"/>
  <c r="FD107" i="4"/>
  <c r="GK103" i="4" l="1"/>
  <c r="V103" i="4" l="1"/>
  <c r="GG104" i="4" l="1"/>
  <c r="GM104" i="4" l="1"/>
  <c r="FE104" i="4" s="1"/>
  <c r="FB104" i="4"/>
  <c r="FC104" i="4"/>
  <c r="E104" i="4" l="1"/>
  <c r="FF104" i="4"/>
  <c r="GX105" i="4"/>
  <c r="FG104" i="4" l="1"/>
  <c r="GZ105" i="4"/>
  <c r="FH104" i="4"/>
  <c r="B104" i="4" s="1"/>
  <c r="F104" i="4"/>
  <c r="EZ105" i="4"/>
  <c r="GF106" i="4"/>
  <c r="GL105" i="4" l="1"/>
  <c r="EX105" i="4"/>
  <c r="GD106" i="4"/>
  <c r="GV105" i="4"/>
  <c r="FA105" i="4" l="1"/>
  <c r="D105" i="4" s="1"/>
  <c r="FI104" i="4"/>
  <c r="GK104" i="4" l="1"/>
  <c r="V104" i="4" l="1"/>
  <c r="GG105" i="4" l="1"/>
  <c r="GM105" i="4" l="1"/>
  <c r="FE105" i="4" s="1"/>
  <c r="FB105" i="4"/>
  <c r="FC105" i="4"/>
  <c r="E105" i="4" l="1"/>
  <c r="FF105" i="4"/>
  <c r="GX106" i="4"/>
  <c r="FG105" i="4" l="1"/>
  <c r="EZ106" i="4"/>
  <c r="GF107" i="4"/>
  <c r="FH105" i="4"/>
  <c r="B105" i="4" s="1"/>
  <c r="F105" i="4"/>
  <c r="GZ106" i="4"/>
  <c r="GD107" i="4" l="1"/>
  <c r="EX106" i="4"/>
  <c r="GV106" i="4"/>
  <c r="GL106" i="4"/>
  <c r="FI105" i="4" l="1"/>
  <c r="FA106" i="4"/>
  <c r="D106" i="4" s="1"/>
  <c r="GK105" i="4" l="1"/>
  <c r="V105" i="4" l="1"/>
  <c r="GG106" i="4" l="1"/>
  <c r="FB106" i="4" l="1"/>
  <c r="FC106" i="4"/>
  <c r="GM106" i="4"/>
  <c r="FE106" i="4" s="1"/>
  <c r="GX107" i="4" l="1"/>
  <c r="E106" i="4"/>
  <c r="FF106" i="4"/>
  <c r="FG106" i="4" l="1"/>
  <c r="GF108" i="4"/>
  <c r="EZ107" i="4"/>
  <c r="FH106" i="4"/>
  <c r="B106" i="4" s="1"/>
  <c r="F106" i="4"/>
  <c r="GZ107" i="4"/>
  <c r="EX107" i="4" l="1"/>
  <c r="GD108" i="4"/>
  <c r="GV107" i="4"/>
  <c r="GL107" i="4"/>
  <c r="FI106" i="4" l="1"/>
  <c r="FA107" i="4"/>
  <c r="D107" i="4" s="1"/>
  <c r="GK106" i="4" l="1"/>
  <c r="V106" i="4" l="1"/>
  <c r="GG107" i="4" l="1"/>
  <c r="GM107" i="4" l="1"/>
  <c r="FE107" i="4" s="1"/>
  <c r="FC107" i="4"/>
  <c r="FB107" i="4"/>
  <c r="E107" i="4" l="1"/>
  <c r="FF107" i="4"/>
  <c r="FG107" i="4" l="1"/>
  <c r="F107" i="4"/>
  <c r="FH107" i="4"/>
  <c r="B107" i="4" s="1"/>
  <c r="EZ108" i="4"/>
  <c r="GF109" i="4"/>
  <c r="GZ108" i="4"/>
  <c r="EY108" i="4" l="1"/>
  <c r="GE109" i="4"/>
  <c r="GX108" i="4"/>
  <c r="GD109" i="4"/>
  <c r="EX108" i="4"/>
  <c r="GV108" i="4"/>
  <c r="FD108" i="4" l="1"/>
  <c r="FI107" i="4"/>
  <c r="GE110" i="4" l="1"/>
  <c r="EY109" i="4"/>
  <c r="GK107" i="4"/>
  <c r="V107" i="4" l="1"/>
  <c r="GG108" i="4" l="1"/>
  <c r="FB108" i="4" l="1"/>
  <c r="FC108" i="4"/>
  <c r="GM108" i="4"/>
  <c r="FE108" i="4" s="1"/>
  <c r="GX109" i="4" l="1"/>
  <c r="E108" i="4"/>
  <c r="FF108" i="4"/>
  <c r="EZ109" i="4" l="1"/>
  <c r="GF110" i="4"/>
  <c r="F108" i="4"/>
  <c r="FH108" i="4"/>
  <c r="B108" i="4" s="1"/>
  <c r="GZ109" i="4"/>
  <c r="GD110" i="4" l="1"/>
  <c r="EX109" i="4"/>
  <c r="FI108" i="4" l="1"/>
  <c r="FA109" i="4"/>
  <c r="D109" i="4" s="1"/>
  <c r="GK108" i="4" l="1"/>
  <c r="V108" i="4" l="1"/>
  <c r="GG109" i="4" l="1"/>
  <c r="FC109" i="4" l="1"/>
  <c r="GM109" i="4"/>
  <c r="FE109" i="4" s="1"/>
  <c r="FB109" i="4"/>
  <c r="EY110" i="4" l="1"/>
  <c r="E109" i="4"/>
  <c r="FF109" i="4"/>
  <c r="FG109" i="4"/>
  <c r="EZ110" i="4" l="1"/>
  <c r="FH109" i="4"/>
  <c r="B109" i="4" s="1"/>
  <c r="F109" i="4"/>
  <c r="EX110" i="4" l="1"/>
  <c r="FI109" i="4" l="1"/>
  <c r="GK109" i="4" l="1"/>
  <c r="V109" i="4" s="1"/>
  <c r="GL109" i="4" l="1"/>
  <c r="FD109" i="4"/>
  <c r="GL108" i="4"/>
  <c r="FA108" i="4"/>
  <c r="GV109" i="4" s="1"/>
  <c r="GM92" i="4"/>
  <c r="GM91" i="4"/>
  <c r="GL71" i="4"/>
  <c r="FC70" i="4"/>
  <c r="GX71" i="4" s="1"/>
  <c r="GM69" i="4"/>
  <c r="FC69" i="4"/>
  <c r="GX70" i="4" s="1"/>
  <c r="FB67" i="4"/>
  <c r="GV68" i="4" s="1"/>
  <c r="GM66" i="4"/>
  <c r="FC66" i="4"/>
  <c r="GX67" i="4" s="1"/>
  <c r="GM65" i="4"/>
  <c r="GM61" i="4"/>
  <c r="F61" i="4"/>
  <c r="FB61" i="4"/>
  <c r="E61" i="4" s="1"/>
  <c r="FH61" i="4" s="1"/>
  <c r="FC61" i="4"/>
  <c r="GX62" i="4" s="1"/>
  <c r="FB60" i="4"/>
  <c r="GV61" i="4" s="1"/>
  <c r="GM60" i="4"/>
  <c r="FC60" i="4"/>
  <c r="GX61" i="4" s="1"/>
  <c r="FC59" i="4"/>
  <c r="GX60" i="4" s="1"/>
  <c r="GM59" i="4"/>
  <c r="FB59" i="4"/>
  <c r="GV60" i="4" s="1"/>
  <c r="FB58" i="4"/>
  <c r="GV59" i="4" s="1"/>
  <c r="FC58" i="4"/>
  <c r="GX59" i="4" s="1"/>
  <c r="GM58" i="4"/>
  <c r="FC57" i="4"/>
  <c r="GX58" i="4" s="1"/>
  <c r="GM57" i="4"/>
  <c r="FB57" i="4"/>
  <c r="GV58" i="4" s="1"/>
  <c r="FB56" i="4"/>
  <c r="GV57" i="4" s="1"/>
  <c r="GM56" i="4"/>
  <c r="FC56" i="4"/>
  <c r="GX57" i="4" s="1"/>
  <c r="FC55" i="4"/>
  <c r="GX56" i="4" s="1"/>
  <c r="FB55" i="4"/>
  <c r="GV56" i="4" s="1"/>
  <c r="GM55" i="4"/>
  <c r="GM54" i="4"/>
  <c r="FB54" i="4"/>
  <c r="GV55" i="4" s="1"/>
  <c r="FC54" i="4"/>
  <c r="GX55" i="4" s="1"/>
  <c r="FC53" i="4"/>
  <c r="GX54" i="4" s="1"/>
  <c r="FB53" i="4"/>
  <c r="GV54" i="4" s="1"/>
  <c r="GM53" i="4"/>
  <c r="FC50" i="4"/>
  <c r="GX51" i="4" s="1"/>
  <c r="GM50" i="4"/>
  <c r="F50" i="4"/>
  <c r="FB50" i="4"/>
  <c r="E50" i="4" s="1"/>
  <c r="FH50" i="4" s="1"/>
  <c r="FC49" i="4"/>
  <c r="GX50" i="4" s="1"/>
  <c r="FB49" i="4"/>
  <c r="GV50" i="4" s="1"/>
  <c r="GM49" i="4"/>
  <c r="FC48" i="4"/>
  <c r="GX49" i="4" s="1"/>
  <c r="GM48" i="4"/>
  <c r="FB48" i="4"/>
  <c r="GV49" i="4" s="1"/>
  <c r="E48" i="4" l="1"/>
  <c r="FH48" i="4" s="1"/>
  <c r="E55" i="4"/>
  <c r="FH55" i="4" s="1"/>
  <c r="E53" i="4"/>
  <c r="FH53" i="4" s="1"/>
  <c r="E54" i="4"/>
  <c r="FH54" i="4" s="1"/>
  <c r="E56" i="4"/>
  <c r="FH56" i="4" s="1"/>
  <c r="E58" i="4"/>
  <c r="FH58" i="4" s="1"/>
  <c r="E60" i="4"/>
  <c r="FH60" i="4" s="1"/>
  <c r="E49" i="4"/>
  <c r="FH49" i="4" s="1"/>
  <c r="E57" i="4"/>
  <c r="FH57" i="4" s="1"/>
  <c r="E59" i="4"/>
  <c r="FH59" i="4" s="1"/>
  <c r="E67" i="4"/>
  <c r="FH67" i="4" s="1"/>
  <c r="D108" i="4"/>
  <c r="FG108" i="4" s="1"/>
  <c r="EX62" i="4"/>
  <c r="GD63" i="4"/>
  <c r="GV62" i="4"/>
  <c r="EX63" i="4"/>
  <c r="GD64" i="4"/>
  <c r="GD65" i="4"/>
  <c r="EX51" i="4"/>
  <c r="GD52" i="4"/>
  <c r="GV51" i="4"/>
  <c r="GD53" i="4"/>
  <c r="EX52" i="4"/>
  <c r="GD54" i="4"/>
  <c r="EY13" i="4" l="1"/>
  <c r="EV13" i="4" s="1"/>
  <c r="GE14" i="4"/>
  <c r="BY10" i="4" l="1"/>
  <c r="GA10" i="4" l="1"/>
  <c r="BZ10" i="4" s="1"/>
  <c r="GA11" i="4"/>
  <c r="GA12" i="4"/>
  <c r="GA13" i="4"/>
  <c r="GA14" i="4"/>
  <c r="GA15" i="4"/>
  <c r="DQ10" i="4" l="1" a="1"/>
  <c r="DQ10" i="4" s="1"/>
  <c r="DR10" i="4" a="1"/>
  <c r="DR10" i="4" s="1"/>
  <c r="DS10" i="4" a="1"/>
  <c r="DS10" i="4" s="1"/>
  <c r="DT10" i="4" a="1"/>
  <c r="DT10" i="4" s="1"/>
  <c r="DU10" i="4" a="1"/>
  <c r="DU10" i="4" s="1"/>
  <c r="DP10" i="4" a="1"/>
  <c r="DP10" i="4" s="1"/>
  <c r="BZ11" i="4"/>
  <c r="DZ10" i="4" l="1"/>
  <c r="EE10" i="4"/>
  <c r="ED10" i="4"/>
  <c r="EC10" i="4"/>
  <c r="DQ11" i="4" a="1"/>
  <c r="DQ11" i="4" s="1"/>
  <c r="DR11" i="4" a="1"/>
  <c r="DR11" i="4" s="1"/>
  <c r="DS11" i="4" a="1"/>
  <c r="DS11" i="4" s="1"/>
  <c r="DT11" i="4" a="1"/>
  <c r="DT11" i="4" s="1"/>
  <c r="DU11" i="4" a="1"/>
  <c r="DU11" i="4" s="1"/>
  <c r="DP11" i="4" a="1"/>
  <c r="DP11" i="4" s="1"/>
  <c r="EB10" i="4"/>
  <c r="EA10" i="4"/>
  <c r="O47" i="4"/>
  <c r="O46" i="4"/>
  <c r="O45" i="4"/>
  <c r="O44" i="4"/>
  <c r="BZ12" i="4"/>
  <c r="W45" i="4" a="1"/>
  <c r="W46" i="4" a="1"/>
  <c r="W47" i="4" a="1"/>
  <c r="W44" i="4" a="1"/>
  <c r="EH10" i="4"/>
  <c r="EK10" i="4"/>
  <c r="EJ10" i="4"/>
  <c r="EG10" i="4"/>
  <c r="EI10" i="4"/>
  <c r="EF10" i="4"/>
  <c r="ER10" i="4" l="1"/>
  <c r="DW11" i="4" s="1"/>
  <c r="EL10" i="4" a="1"/>
  <c r="EL10" i="4" s="1"/>
  <c r="EM10" i="4" a="1"/>
  <c r="EM10" i="4" s="1"/>
  <c r="EO10" i="4" a="1"/>
  <c r="EO10" i="4" s="1"/>
  <c r="EN10" i="4" a="1"/>
  <c r="EN10" i="4" s="1"/>
  <c r="EP10" i="4" a="1"/>
  <c r="EP10" i="4" s="1"/>
  <c r="EQ10" i="4" a="1"/>
  <c r="EQ10" i="4" s="1"/>
  <c r="ED11" i="4"/>
  <c r="EC11" i="4"/>
  <c r="EB11" i="4"/>
  <c r="EE11" i="4"/>
  <c r="EA11" i="4"/>
  <c r="DZ11" i="4"/>
  <c r="W47" i="4"/>
  <c r="W46" i="4"/>
  <c r="R46" i="4" s="1"/>
  <c r="W45" i="4"/>
  <c r="R45" i="4" s="1"/>
  <c r="W44" i="4"/>
  <c r="R44" i="4" s="1"/>
  <c r="BZ13" i="4"/>
  <c r="EI11" i="4"/>
  <c r="EK11" i="4"/>
  <c r="EJ11" i="4"/>
  <c r="EG11" i="4"/>
  <c r="EH11" i="4"/>
  <c r="EF11" i="4"/>
  <c r="DY10" i="4" l="1"/>
  <c r="ES10" i="4" s="1"/>
  <c r="ET10" i="4" s="1" a="1"/>
  <c r="ET10" i="4" s="1"/>
  <c r="DV10" i="4" s="1"/>
  <c r="DX11" i="4" s="1"/>
  <c r="ER11" i="4"/>
  <c r="EO11" i="4" a="1"/>
  <c r="EO11" i="4" s="1"/>
  <c r="EP11" i="4" a="1"/>
  <c r="EP11" i="4" s="1"/>
  <c r="EN11" i="4" a="1"/>
  <c r="EN11" i="4" s="1"/>
  <c r="EQ11" i="4" a="1"/>
  <c r="EQ11" i="4" s="1"/>
  <c r="EL11" i="4" a="1"/>
  <c r="EL11" i="4" s="1"/>
  <c r="EM11" i="4" a="1"/>
  <c r="EM11" i="4" s="1"/>
  <c r="GB46" i="4"/>
  <c r="EZ48" i="4"/>
  <c r="GF50" i="4"/>
  <c r="EY49" i="4"/>
  <c r="GE51" i="4"/>
  <c r="P47" i="4"/>
  <c r="EZ47" i="4"/>
  <c r="GF49" i="4"/>
  <c r="P46" i="4"/>
  <c r="GB44" i="4"/>
  <c r="EZ46" i="4"/>
  <c r="GF48" i="4"/>
  <c r="P45" i="4"/>
  <c r="EZ45" i="4"/>
  <c r="GF47" i="4"/>
  <c r="Q44" i="4"/>
  <c r="BZ14" i="4"/>
  <c r="DX12" i="4" a="1"/>
  <c r="DX12" i="4" l="1"/>
  <c r="DY11" i="4"/>
  <c r="ES11" i="4" s="1"/>
  <c r="ET11" i="4" s="1" a="1"/>
  <c r="ET11" i="4" s="1"/>
  <c r="DV11" i="4" s="1"/>
  <c r="DW12" i="4"/>
  <c r="BZ15" i="4"/>
  <c r="DX13" i="4" a="1"/>
  <c r="DX13" i="4" l="1"/>
  <c r="BZ16" i="4"/>
  <c r="DX14" i="4" a="1"/>
  <c r="DX14" i="4" l="1"/>
  <c r="BZ17" i="4"/>
  <c r="DX15" i="4" a="1"/>
  <c r="DX15" i="4" l="1"/>
  <c r="DD12" i="4"/>
  <c r="BZ18" i="4"/>
  <c r="DX16" i="4" a="1"/>
  <c r="DX16" i="4" l="1"/>
  <c r="K13" i="4"/>
  <c r="DT12" i="4" a="1"/>
  <c r="DT12" i="4" s="1"/>
  <c r="DR12" i="4" a="1"/>
  <c r="DR12" i="4" s="1"/>
  <c r="DS12" i="4" a="1"/>
  <c r="DS12" i="4" s="1"/>
  <c r="DP12" i="4" a="1"/>
  <c r="DP12" i="4" s="1"/>
  <c r="DU12" i="4" a="1"/>
  <c r="DU12" i="4" s="1"/>
  <c r="DQ12" i="4" a="1"/>
  <c r="DQ12" i="4" s="1"/>
  <c r="DD13" i="4"/>
  <c r="BZ19" i="4"/>
  <c r="DX17" i="4" a="1"/>
  <c r="DX17" i="4" l="1"/>
  <c r="EE12" i="4"/>
  <c r="EK12" i="4"/>
  <c r="DZ12" i="4"/>
  <c r="EC12" i="4"/>
  <c r="EI12" i="4"/>
  <c r="EH12" i="4"/>
  <c r="EB12" i="4"/>
  <c r="EJ12" i="4"/>
  <c r="ED12" i="4"/>
  <c r="EA12" i="4"/>
  <c r="EG12" i="4"/>
  <c r="K14" i="4"/>
  <c r="DT13" i="4" a="1"/>
  <c r="DT13" i="4" s="1"/>
  <c r="DU13" i="4" a="1"/>
  <c r="DU13" i="4" s="1"/>
  <c r="DP13" i="4" a="1"/>
  <c r="DP13" i="4" s="1"/>
  <c r="DQ13" i="4" a="1"/>
  <c r="DQ13" i="4" s="1"/>
  <c r="DS13" i="4" a="1"/>
  <c r="DS13" i="4" s="1"/>
  <c r="DR13" i="4" a="1"/>
  <c r="DR13" i="4" s="1"/>
  <c r="EY14" i="4"/>
  <c r="EV14" i="4" s="1"/>
  <c r="GE15" i="4"/>
  <c r="EY15" i="4"/>
  <c r="GE16" i="4"/>
  <c r="BZ20" i="4"/>
  <c r="EF12" i="4"/>
  <c r="EV15" i="4" l="1"/>
  <c r="EL12" i="4" a="1"/>
  <c r="EL12" i="4" s="1"/>
  <c r="EA13" i="4"/>
  <c r="EG13" i="4"/>
  <c r="DZ13" i="4"/>
  <c r="EN12" i="4" a="1"/>
  <c r="EN12" i="4" s="1"/>
  <c r="EK13" i="4"/>
  <c r="EE13" i="4"/>
  <c r="EO12" i="4" a="1"/>
  <c r="EO12" i="4" s="1"/>
  <c r="EJ13" i="4"/>
  <c r="ED13" i="4"/>
  <c r="ER12" i="4"/>
  <c r="EP12" i="4" a="1"/>
  <c r="EP12" i="4" s="1"/>
  <c r="EM12" i="4" a="1"/>
  <c r="EM12" i="4" s="1"/>
  <c r="EH13" i="4"/>
  <c r="EB13" i="4"/>
  <c r="EQ12" i="4" a="1"/>
  <c r="EQ12" i="4" s="1"/>
  <c r="EI13" i="4"/>
  <c r="EC13" i="4"/>
  <c r="FB12" i="4"/>
  <c r="E12" i="4" s="1"/>
  <c r="F12" i="4" s="1"/>
  <c r="EX13" i="4" s="1"/>
  <c r="EU13" i="4" s="1"/>
  <c r="FD12" i="4"/>
  <c r="BZ21" i="4"/>
  <c r="EF13" i="4"/>
  <c r="EO13" i="4" l="1" a="1"/>
  <c r="EO13" i="4" s="1"/>
  <c r="EQ13" i="4" a="1"/>
  <c r="EQ13" i="4" s="1"/>
  <c r="ER13" i="4"/>
  <c r="EL13" i="4" a="1"/>
  <c r="EL13" i="4" s="1"/>
  <c r="EM13" i="4" a="1"/>
  <c r="EM13" i="4" s="1"/>
  <c r="EP13" i="4" a="1"/>
  <c r="EP13" i="4" s="1"/>
  <c r="EN13" i="4" a="1"/>
  <c r="EN13" i="4" s="1"/>
  <c r="DY12" i="4"/>
  <c r="ES12" i="4" s="1"/>
  <c r="ET12" i="4" s="1" a="1"/>
  <c r="ET12" i="4" s="1"/>
  <c r="DV12" i="4" s="1"/>
  <c r="DW13" i="4"/>
  <c r="GD14" i="4"/>
  <c r="BZ22" i="4"/>
  <c r="C13" i="4"/>
  <c r="W13" i="4" a="1"/>
  <c r="W13" i="4" l="1"/>
  <c r="R13" i="4" s="1"/>
  <c r="O13" i="4"/>
  <c r="DY13" i="4"/>
  <c r="ES13" i="4" s="1"/>
  <c r="ET13" i="4" s="1" a="1"/>
  <c r="ET13" i="4" s="1"/>
  <c r="DV13" i="4" s="1"/>
  <c r="DW14" i="4"/>
  <c r="BZ23" i="4"/>
  <c r="W14" i="4" a="1"/>
  <c r="W14" i="4" l="1"/>
  <c r="R14" i="4" s="1"/>
  <c r="EZ15" i="4" s="1"/>
  <c r="O14" i="4"/>
  <c r="BZ24" i="4"/>
  <c r="BZ25" i="4" l="1"/>
  <c r="Q13" i="4"/>
  <c r="FC13" i="4"/>
  <c r="DD14" i="4" l="1"/>
  <c r="BZ26" i="4"/>
  <c r="K15" i="4" l="1"/>
  <c r="DU14" i="4" a="1"/>
  <c r="DU14" i="4" s="1"/>
  <c r="DP14" i="4" a="1"/>
  <c r="DP14" i="4" s="1"/>
  <c r="DQ14" i="4" a="1"/>
  <c r="DQ14" i="4" s="1"/>
  <c r="EG14" i="4" s="1"/>
  <c r="DR14" i="4" a="1"/>
  <c r="DR14" i="4" s="1"/>
  <c r="EH14" i="4" s="1"/>
  <c r="DS14" i="4" a="1"/>
  <c r="DS14" i="4" s="1"/>
  <c r="DT14" i="4" a="1"/>
  <c r="DT14" i="4" s="1"/>
  <c r="DD15" i="4"/>
  <c r="BZ27" i="4"/>
  <c r="GD15" i="4"/>
  <c r="EX14" i="4"/>
  <c r="EU14" i="4" s="1"/>
  <c r="ED14" i="4" l="1"/>
  <c r="EJ14" i="4"/>
  <c r="EI14" i="4"/>
  <c r="EC14" i="4"/>
  <c r="EB14" i="4"/>
  <c r="EA14" i="4"/>
  <c r="DZ14" i="4"/>
  <c r="EK14" i="4"/>
  <c r="EE14" i="4"/>
  <c r="DR15" i="4" a="1"/>
  <c r="DR15" i="4" s="1"/>
  <c r="DS15" i="4" a="1"/>
  <c r="DS15" i="4" s="1"/>
  <c r="DU15" i="4" a="1"/>
  <c r="DU15" i="4" s="1"/>
  <c r="DT15" i="4" a="1"/>
  <c r="DT15" i="4" s="1"/>
  <c r="DP15" i="4" a="1"/>
  <c r="DP15" i="4" s="1"/>
  <c r="DQ15" i="4" a="1"/>
  <c r="DQ15" i="4" s="1"/>
  <c r="EG15" i="4" s="1"/>
  <c r="K16" i="4"/>
  <c r="EY17" i="4" s="1"/>
  <c r="GE17" i="4"/>
  <c r="EY16" i="4"/>
  <c r="EV16" i="4" s="1"/>
  <c r="BZ28" i="4"/>
  <c r="C14" i="4"/>
  <c r="EH15" i="4"/>
  <c r="EI15" i="4"/>
  <c r="EF14" i="4"/>
  <c r="EM14" i="4" l="1" a="1"/>
  <c r="EM14" i="4" s="1"/>
  <c r="GE18" i="4"/>
  <c r="EO14" i="4" a="1"/>
  <c r="EO14" i="4" s="1"/>
  <c r="EN14" i="4" a="1"/>
  <c r="EN14" i="4" s="1"/>
  <c r="EQ14" i="4" a="1"/>
  <c r="EQ14" i="4" s="1"/>
  <c r="EA15" i="4"/>
  <c r="ER14" i="4"/>
  <c r="DZ15" i="4"/>
  <c r="EL14" i="4" a="1"/>
  <c r="EL14" i="4" s="1"/>
  <c r="EJ15" i="4"/>
  <c r="ED15" i="4"/>
  <c r="EK15" i="4"/>
  <c r="EE15" i="4"/>
  <c r="EC15" i="4"/>
  <c r="EP14" i="4" a="1"/>
  <c r="EP14" i="4" s="1"/>
  <c r="EV17" i="4"/>
  <c r="EB15" i="4"/>
  <c r="BZ29" i="4"/>
  <c r="FD14" i="4"/>
  <c r="FB14" i="4"/>
  <c r="E14" i="4" s="1"/>
  <c r="F14" i="4" s="1"/>
  <c r="EF15" i="4"/>
  <c r="EP15" i="4" l="1" a="1"/>
  <c r="EP15" i="4" s="1"/>
  <c r="EM15" i="4" a="1"/>
  <c r="EM15" i="4" s="1"/>
  <c r="EL15" i="4" a="1"/>
  <c r="EL15" i="4" s="1"/>
  <c r="ER15" i="4"/>
  <c r="DY14" i="4"/>
  <c r="ES14" i="4" s="1"/>
  <c r="ET14" i="4" s="1" a="1"/>
  <c r="ET14" i="4" s="1"/>
  <c r="DV14" i="4" s="1"/>
  <c r="DW15" i="4"/>
  <c r="EN15" i="4" a="1"/>
  <c r="EN15" i="4" s="1"/>
  <c r="EQ15" i="4" a="1"/>
  <c r="EQ15" i="4" s="1"/>
  <c r="EO15" i="4" a="1"/>
  <c r="EO15" i="4" s="1"/>
  <c r="BZ30" i="4"/>
  <c r="EX15" i="4"/>
  <c r="EU15" i="4" s="1"/>
  <c r="C15" i="4" s="1"/>
  <c r="GD16" i="4"/>
  <c r="W15" i="4" a="1"/>
  <c r="W15" i="4" l="1"/>
  <c r="R15" i="4" s="1"/>
  <c r="O15" i="4"/>
  <c r="DY15" i="4"/>
  <c r="ES15" i="4" s="1"/>
  <c r="ET15" i="4" s="1" a="1"/>
  <c r="ET15" i="4" s="1"/>
  <c r="DV15" i="4" s="1"/>
  <c r="DW16" i="4"/>
  <c r="BZ31" i="4"/>
  <c r="W16" i="4" a="1"/>
  <c r="W16" i="4" l="1"/>
  <c r="O16" i="4"/>
  <c r="GF17" i="4"/>
  <c r="EZ16" i="4"/>
  <c r="BZ32" i="4"/>
  <c r="P16" i="4" l="1"/>
  <c r="R16" i="4"/>
  <c r="BZ33" i="4"/>
  <c r="GF18" i="4" l="1"/>
  <c r="EZ17" i="4"/>
  <c r="DD16" i="4"/>
  <c r="BZ34" i="4"/>
  <c r="DD17" i="4" l="1"/>
  <c r="K17" i="4"/>
  <c r="DU16" i="4" a="1"/>
  <c r="DU16" i="4" s="1"/>
  <c r="DS16" i="4" a="1"/>
  <c r="DS16" i="4" s="1"/>
  <c r="EI16" i="4" s="1"/>
  <c r="DP16" i="4" a="1"/>
  <c r="DP16" i="4" s="1"/>
  <c r="DQ16" i="4" a="1"/>
  <c r="DQ16" i="4" s="1"/>
  <c r="EG16" i="4" s="1"/>
  <c r="DR16" i="4" a="1"/>
  <c r="DR16" i="4" s="1"/>
  <c r="EH16" i="4" s="1"/>
  <c r="DT16" i="4" a="1"/>
  <c r="DT16" i="4" s="1"/>
  <c r="BZ35" i="4"/>
  <c r="Q15" i="4"/>
  <c r="FC15" i="4"/>
  <c r="FA15" i="4"/>
  <c r="GM44" i="4"/>
  <c r="DT17" i="4" l="1" a="1"/>
  <c r="DT17" i="4" s="1"/>
  <c r="EK16" i="4"/>
  <c r="EE16" i="4"/>
  <c r="ED16" i="4"/>
  <c r="EJ16" i="4"/>
  <c r="GE19" i="4"/>
  <c r="EY18" i="4"/>
  <c r="EV18" i="4" s="1"/>
  <c r="EB16" i="4"/>
  <c r="K18" i="4"/>
  <c r="EY19" i="4" s="1"/>
  <c r="EA16" i="4"/>
  <c r="DU17" i="4" a="1"/>
  <c r="DU17" i="4" s="1"/>
  <c r="DZ16" i="4"/>
  <c r="EC16" i="4"/>
  <c r="BZ36" i="4"/>
  <c r="D15" i="4"/>
  <c r="GM45" i="4"/>
  <c r="EF16" i="4"/>
  <c r="DS17" i="4" l="1" a="1"/>
  <c r="DS17" i="4" s="1"/>
  <c r="EI17" i="4" s="1"/>
  <c r="DQ17" i="4" a="1"/>
  <c r="DQ17" i="4" s="1"/>
  <c r="EA17" i="4" s="1"/>
  <c r="DR17" i="4" a="1"/>
  <c r="DR17" i="4" s="1"/>
  <c r="DP17" i="4" a="1"/>
  <c r="DP17" i="4" s="1"/>
  <c r="DZ17" i="4" s="1"/>
  <c r="EN16" i="4" a="1"/>
  <c r="EN16" i="4" s="1"/>
  <c r="EV19" i="4"/>
  <c r="EO16" i="4" a="1"/>
  <c r="EO16" i="4" s="1"/>
  <c r="EK17" i="4"/>
  <c r="EE17" i="4"/>
  <c r="GE20" i="4"/>
  <c r="ER16" i="4"/>
  <c r="EL16" i="4" a="1"/>
  <c r="EL16" i="4" s="1"/>
  <c r="EM16" i="4" a="1"/>
  <c r="EM16" i="4" s="1"/>
  <c r="EP16" i="4" a="1"/>
  <c r="EP16" i="4" s="1"/>
  <c r="EQ16" i="4" a="1"/>
  <c r="EQ16" i="4" s="1"/>
  <c r="EJ17" i="4"/>
  <c r="ED17" i="4"/>
  <c r="BZ37" i="4"/>
  <c r="F15" i="4"/>
  <c r="GL46" i="4"/>
  <c r="EG17" i="4"/>
  <c r="EH17" i="4"/>
  <c r="EC17" i="4" l="1"/>
  <c r="EB17" i="4"/>
  <c r="DY16" i="4"/>
  <c r="DW17" i="4"/>
  <c r="ES16" i="4"/>
  <c r="ET16" i="4" s="1" a="1"/>
  <c r="ET16" i="4" s="1"/>
  <c r="DV16" i="4" s="1"/>
  <c r="BZ38" i="4"/>
  <c r="EX16" i="4"/>
  <c r="EU16" i="4" s="1"/>
  <c r="GD17" i="4"/>
  <c r="EY45" i="4"/>
  <c r="GM47" i="4"/>
  <c r="EF17" i="4"/>
  <c r="W17" i="4" a="1"/>
  <c r="EL17" i="4" l="1" a="1"/>
  <c r="EL17" i="4" s="1"/>
  <c r="EO17" i="4" a="1"/>
  <c r="EO17" i="4" s="1"/>
  <c r="EN17" i="4" a="1"/>
  <c r="EN17" i="4" s="1"/>
  <c r="EP17" i="4" a="1"/>
  <c r="EP17" i="4" s="1"/>
  <c r="ER17" i="4"/>
  <c r="DY17" i="4" s="1"/>
  <c r="ES17" i="4" s="1"/>
  <c r="EQ17" i="4" a="1"/>
  <c r="EQ17" i="4" s="1"/>
  <c r="EM17" i="4" a="1"/>
  <c r="EM17" i="4" s="1"/>
  <c r="W17" i="4"/>
  <c r="R17" i="4" s="1"/>
  <c r="O17" i="4"/>
  <c r="BZ39" i="4"/>
  <c r="C16" i="4"/>
  <c r="EY46" i="4"/>
  <c r="ET17" i="4" l="1" a="1"/>
  <c r="ET17" i="4" s="1"/>
  <c r="DV17" i="4"/>
  <c r="DW18" i="4"/>
  <c r="EZ18" i="4"/>
  <c r="GF19" i="4"/>
  <c r="BZ40" i="4"/>
  <c r="EY47" i="4"/>
  <c r="GE47" i="4"/>
  <c r="DX18" i="4" a="1"/>
  <c r="DX18" i="4" l="1"/>
  <c r="O18" i="4" s="1"/>
  <c r="BZ41" i="4"/>
  <c r="FD16" i="4"/>
  <c r="GE49" i="4"/>
  <c r="EY48" i="4"/>
  <c r="GE50" i="4"/>
  <c r="GE48" i="4"/>
  <c r="W18" i="4" a="1"/>
  <c r="W18" i="4" l="1"/>
  <c r="R18" i="4" s="1"/>
  <c r="GB18" i="4" s="1"/>
  <c r="DD18" i="4"/>
  <c r="DX19" i="4" a="1"/>
  <c r="GF20" i="4" l="1"/>
  <c r="EZ19" i="4"/>
  <c r="DX19" i="4"/>
  <c r="K19" i="4"/>
  <c r="DP18" i="4" a="1"/>
  <c r="DP18" i="4" s="1"/>
  <c r="DT18" i="4" a="1"/>
  <c r="DT18" i="4" s="1"/>
  <c r="DQ18" i="4" a="1"/>
  <c r="DQ18" i="4" s="1"/>
  <c r="EG18" i="4" s="1"/>
  <c r="DU18" i="4" a="1"/>
  <c r="DU18" i="4" s="1"/>
  <c r="DR18" i="4" a="1"/>
  <c r="DR18" i="4" s="1"/>
  <c r="DS18" i="4" a="1"/>
  <c r="DS18" i="4" s="1"/>
  <c r="DD19" i="4"/>
  <c r="DX20" i="4" a="1"/>
  <c r="DX20" i="4" l="1"/>
  <c r="EH18" i="4"/>
  <c r="EB18" i="4"/>
  <c r="EE18" i="4"/>
  <c r="EK18" i="4"/>
  <c r="EA18" i="4"/>
  <c r="EJ18" i="4"/>
  <c r="ED18" i="4"/>
  <c r="DZ18" i="4"/>
  <c r="EI18" i="4"/>
  <c r="EC18" i="4"/>
  <c r="K20" i="4"/>
  <c r="GE22" i="4" s="1"/>
  <c r="DT19" i="4" a="1"/>
  <c r="DT19" i="4" s="1"/>
  <c r="DS19" i="4" a="1"/>
  <c r="DS19" i="4" s="1"/>
  <c r="DU19" i="4" a="1"/>
  <c r="DU19" i="4" s="1"/>
  <c r="DQ19" i="4" a="1"/>
  <c r="DQ19" i="4" s="1"/>
  <c r="DR19" i="4" a="1"/>
  <c r="DR19" i="4" s="1"/>
  <c r="DP19" i="4" a="1"/>
  <c r="DP19" i="4" s="1"/>
  <c r="GE21" i="4"/>
  <c r="EY20" i="4"/>
  <c r="EV20" i="4" s="1"/>
  <c r="GB43" i="4"/>
  <c r="DX21" i="4" a="1"/>
  <c r="EF18" i="4"/>
  <c r="EY21" i="4" l="1"/>
  <c r="DX21" i="4"/>
  <c r="EL18" i="4" a="1"/>
  <c r="EL18" i="4" s="1"/>
  <c r="EB19" i="4"/>
  <c r="EH19" i="4"/>
  <c r="EG19" i="4"/>
  <c r="EA19" i="4"/>
  <c r="EP18" i="4" a="1"/>
  <c r="EP18" i="4" s="1"/>
  <c r="EK19" i="4"/>
  <c r="EE19" i="4"/>
  <c r="EM18" i="4" a="1"/>
  <c r="EM18" i="4" s="1"/>
  <c r="EC19" i="4"/>
  <c r="EI19" i="4"/>
  <c r="EQ18" i="4" a="1"/>
  <c r="EQ18" i="4" s="1"/>
  <c r="EJ19" i="4"/>
  <c r="ED19" i="4"/>
  <c r="ER18" i="4"/>
  <c r="EO18" i="4" a="1"/>
  <c r="EO18" i="4" s="1"/>
  <c r="EV21" i="4"/>
  <c r="EN18" i="4" a="1"/>
  <c r="EN18" i="4" s="1"/>
  <c r="DZ19" i="4"/>
  <c r="DX22" i="4" a="1"/>
  <c r="EF19" i="4"/>
  <c r="DX22" i="4" l="1"/>
  <c r="EQ19" i="4" a="1"/>
  <c r="EQ19" i="4" s="1"/>
  <c r="EM19" i="4" a="1"/>
  <c r="EM19" i="4" s="1"/>
  <c r="EN19" i="4" a="1"/>
  <c r="EN19" i="4" s="1"/>
  <c r="EO19" i="4" a="1"/>
  <c r="EO19" i="4" s="1"/>
  <c r="DY18" i="4"/>
  <c r="ES18" i="4" s="1"/>
  <c r="ET18" i="4" s="1" a="1"/>
  <c r="ET18" i="4" s="1"/>
  <c r="DV18" i="4" s="1"/>
  <c r="DW19" i="4"/>
  <c r="EP19" i="4" a="1"/>
  <c r="EP19" i="4" s="1"/>
  <c r="EL19" i="4" a="1"/>
  <c r="EL19" i="4" s="1"/>
  <c r="ER19" i="4"/>
  <c r="GB45" i="4"/>
  <c r="DX23" i="4" a="1"/>
  <c r="W19" i="4" a="1"/>
  <c r="DX23" i="4" l="1"/>
  <c r="DV19" i="4"/>
  <c r="O20" i="4" s="1"/>
  <c r="W19" i="4"/>
  <c r="R19" i="4" s="1"/>
  <c r="O19" i="4"/>
  <c r="DY19" i="4"/>
  <c r="ES19" i="4" s="1"/>
  <c r="ET19" i="4" s="1" a="1"/>
  <c r="ET19" i="4" s="1"/>
  <c r="DW20" i="4"/>
  <c r="FC17" i="4"/>
  <c r="DX24" i="4" a="1"/>
  <c r="W20" i="4" a="1"/>
  <c r="DX24" i="4" l="1"/>
  <c r="W20" i="4"/>
  <c r="R20" i="4" s="1"/>
  <c r="EZ21" i="4" s="1"/>
  <c r="GB19" i="4"/>
  <c r="GF21" i="4"/>
  <c r="EZ20" i="4"/>
  <c r="DX25" i="4" a="1"/>
  <c r="DX25" i="4" l="1"/>
  <c r="GF22" i="4"/>
  <c r="GB20" i="4"/>
  <c r="X43" i="4"/>
  <c r="DX26" i="4" a="1"/>
  <c r="DX26" i="4" l="1"/>
  <c r="DD20" i="4"/>
  <c r="X44" i="4"/>
  <c r="DX27" i="4" a="1"/>
  <c r="DX27" i="4" l="1"/>
  <c r="K21" i="4"/>
  <c r="DR20" i="4" a="1"/>
  <c r="DR20" i="4" s="1"/>
  <c r="DQ20" i="4" a="1"/>
  <c r="DQ20" i="4" s="1"/>
  <c r="DS20" i="4" a="1"/>
  <c r="DS20" i="4" s="1"/>
  <c r="DU20" i="4" a="1"/>
  <c r="DU20" i="4" s="1"/>
  <c r="DP20" i="4" a="1"/>
  <c r="DP20" i="4" s="1"/>
  <c r="DT20" i="4" a="1"/>
  <c r="DT20" i="4" s="1"/>
  <c r="DD21" i="4"/>
  <c r="X45" i="4"/>
  <c r="P18" i="4"/>
  <c r="DX28" i="4" a="1"/>
  <c r="DX28" i="4" l="1"/>
  <c r="DZ20" i="4"/>
  <c r="EE20" i="4"/>
  <c r="EK20" i="4"/>
  <c r="EI20" i="4"/>
  <c r="EC20" i="4"/>
  <c r="EG20" i="4"/>
  <c r="EA20" i="4"/>
  <c r="EB20" i="4"/>
  <c r="EH20" i="4"/>
  <c r="ED20" i="4"/>
  <c r="EJ20" i="4"/>
  <c r="K22" i="4"/>
  <c r="EY23" i="4" s="1"/>
  <c r="DR21" i="4" a="1"/>
  <c r="DR21" i="4" s="1"/>
  <c r="DU21" i="4" a="1"/>
  <c r="DU21" i="4" s="1"/>
  <c r="DP21" i="4" a="1"/>
  <c r="DP21" i="4" s="1"/>
  <c r="DT21" i="4" a="1"/>
  <c r="DT21" i="4" s="1"/>
  <c r="DS21" i="4" a="1"/>
  <c r="DS21" i="4" s="1"/>
  <c r="DQ21" i="4" a="1"/>
  <c r="DQ21" i="4" s="1"/>
  <c r="EG21" i="4" s="1"/>
  <c r="GE23" i="4"/>
  <c r="EY22" i="4"/>
  <c r="EV22" i="4" s="1"/>
  <c r="X46" i="4"/>
  <c r="DX29" i="4" a="1"/>
  <c r="EF20" i="4"/>
  <c r="DX29" i="4" l="1"/>
  <c r="EL20" i="4" a="1"/>
  <c r="EL20" i="4" s="1"/>
  <c r="GE24" i="4"/>
  <c r="DZ21" i="4"/>
  <c r="EO20" i="4" a="1"/>
  <c r="EO20" i="4" s="1"/>
  <c r="EE21" i="4"/>
  <c r="EK21" i="4"/>
  <c r="EM20" i="4" a="1"/>
  <c r="EM20" i="4" s="1"/>
  <c r="EQ20" i="4" a="1"/>
  <c r="EQ20" i="4" s="1"/>
  <c r="ER20" i="4"/>
  <c r="EB21" i="4"/>
  <c r="EH21" i="4"/>
  <c r="EV23" i="4"/>
  <c r="EP20" i="4" a="1"/>
  <c r="EP20" i="4" s="1"/>
  <c r="EA21" i="4"/>
  <c r="EN20" i="4" a="1"/>
  <c r="EN20" i="4" s="1"/>
  <c r="ED21" i="4"/>
  <c r="EJ21" i="4"/>
  <c r="EC21" i="4"/>
  <c r="EI21" i="4"/>
  <c r="DX30" i="4" a="1"/>
  <c r="EF21" i="4"/>
  <c r="DX30" i="4" l="1"/>
  <c r="DV20" i="4"/>
  <c r="O21" i="4" s="1"/>
  <c r="EP21" i="4" a="1"/>
  <c r="EP21" i="4" s="1"/>
  <c r="ER21" i="4"/>
  <c r="DY20" i="4"/>
  <c r="ES20" i="4" s="1"/>
  <c r="ET20" i="4" s="1" a="1"/>
  <c r="ET20" i="4" s="1"/>
  <c r="DW21" i="4"/>
  <c r="EN21" i="4" a="1"/>
  <c r="EN21" i="4" s="1"/>
  <c r="EQ21" i="4" a="1"/>
  <c r="EQ21" i="4" s="1"/>
  <c r="EM21" i="4" a="1"/>
  <c r="EM21" i="4" s="1"/>
  <c r="EO21" i="4" a="1"/>
  <c r="EO21" i="4" s="1"/>
  <c r="EL21" i="4" a="1"/>
  <c r="EL21" i="4" s="1"/>
  <c r="Q19" i="4"/>
  <c r="FC19" i="4"/>
  <c r="DX31" i="4" a="1"/>
  <c r="W21" i="4" a="1"/>
  <c r="DX31" i="4" l="1"/>
  <c r="W21" i="4"/>
  <c r="R21" i="4" s="1"/>
  <c r="GB21" i="4" s="1"/>
  <c r="DY21" i="4"/>
  <c r="DW22" i="4"/>
  <c r="ES21" i="4"/>
  <c r="ET21" i="4" s="1" a="1"/>
  <c r="ET21" i="4" s="1"/>
  <c r="DV21" i="4" s="1"/>
  <c r="DX32" i="4" a="1"/>
  <c r="W22" i="4" a="1"/>
  <c r="DX32" i="4" l="1"/>
  <c r="EZ22" i="4"/>
  <c r="GF23" i="4"/>
  <c r="W22" i="4"/>
  <c r="O22" i="4"/>
  <c r="DX33" i="4" a="1"/>
  <c r="DX33" i="4" l="1"/>
  <c r="DD22" i="4"/>
  <c r="R22" i="4"/>
  <c r="GB22" i="4" l="1"/>
  <c r="EZ23" i="4"/>
  <c r="GF24" i="4"/>
  <c r="K23" i="4"/>
  <c r="DT22" i="4" a="1"/>
  <c r="DT22" i="4" s="1"/>
  <c r="DU22" i="4" a="1"/>
  <c r="DU22" i="4" s="1"/>
  <c r="DQ22" i="4" a="1"/>
  <c r="DQ22" i="4" s="1"/>
  <c r="EG22" i="4" s="1"/>
  <c r="DR22" i="4" a="1"/>
  <c r="DR22" i="4" s="1"/>
  <c r="EH22" i="4" s="1"/>
  <c r="DP22" i="4" a="1"/>
  <c r="DP22" i="4" s="1"/>
  <c r="DS22" i="4" a="1"/>
  <c r="DS22" i="4" s="1"/>
  <c r="GE25" i="4" l="1"/>
  <c r="EY24" i="4"/>
  <c r="EV24" i="4" s="1"/>
  <c r="EC22" i="4"/>
  <c r="EI22" i="4"/>
  <c r="DZ22" i="4"/>
  <c r="EB22" i="4"/>
  <c r="EA22" i="4"/>
  <c r="EE22" i="4"/>
  <c r="EK22" i="4"/>
  <c r="EJ22" i="4"/>
  <c r="ED22" i="4"/>
  <c r="FC20" i="4"/>
  <c r="P20" i="4"/>
  <c r="EF22" i="4"/>
  <c r="EO22" i="4" l="1" a="1"/>
  <c r="EO22" i="4" s="1"/>
  <c r="EL22" i="4" a="1"/>
  <c r="EL22" i="4" s="1"/>
  <c r="EN22" i="4" a="1"/>
  <c r="EN22" i="4" s="1"/>
  <c r="ER22" i="4"/>
  <c r="DY22" i="4" s="1"/>
  <c r="EM22" i="4" a="1"/>
  <c r="EM22" i="4" s="1"/>
  <c r="EQ22" i="4" a="1"/>
  <c r="EQ22" i="4" s="1"/>
  <c r="DD23" i="4"/>
  <c r="EP22" i="4" a="1"/>
  <c r="EP22" i="4" s="1"/>
  <c r="DT23" i="4" l="1" a="1"/>
  <c r="DT23" i="4" s="1"/>
  <c r="DU23" i="4" a="1"/>
  <c r="DU23" i="4" s="1"/>
  <c r="DQ23" i="4" a="1"/>
  <c r="DQ23" i="4" s="1"/>
  <c r="EG23" i="4" s="1"/>
  <c r="DR23" i="4" a="1"/>
  <c r="DR23" i="4" s="1"/>
  <c r="EH23" i="4" s="1"/>
  <c r="DS23" i="4" a="1"/>
  <c r="DS23" i="4" s="1"/>
  <c r="DP23" i="4" a="1"/>
  <c r="DP23" i="4" s="1"/>
  <c r="K24" i="4"/>
  <c r="DW23" i="4"/>
  <c r="ES22" i="4"/>
  <c r="ET22" i="4" s="1" a="1"/>
  <c r="ET22" i="4" s="1"/>
  <c r="DV22" i="4" s="1"/>
  <c r="W23" i="4" a="1"/>
  <c r="W23" i="4" l="1"/>
  <c r="R23" i="4" s="1"/>
  <c r="GE26" i="4"/>
  <c r="EY25" i="4"/>
  <c r="EV25" i="4" s="1"/>
  <c r="DZ23" i="4"/>
  <c r="EC23" i="4"/>
  <c r="EI23" i="4"/>
  <c r="EB23" i="4"/>
  <c r="EA23" i="4"/>
  <c r="O23" i="4"/>
  <c r="EE23" i="4"/>
  <c r="EK23" i="4"/>
  <c r="EJ23" i="4"/>
  <c r="ED23" i="4"/>
  <c r="FD21" i="4"/>
  <c r="EF23" i="4"/>
  <c r="EP23" i="4" l="1" a="1"/>
  <c r="EP23" i="4" s="1"/>
  <c r="GB23" i="4"/>
  <c r="EZ24" i="4"/>
  <c r="GF25" i="4"/>
  <c r="ER23" i="4"/>
  <c r="EN23" i="4" a="1"/>
  <c r="EN23" i="4" s="1"/>
  <c r="EO23" i="4" a="1"/>
  <c r="EO23" i="4" s="1"/>
  <c r="EQ23" i="4" a="1"/>
  <c r="EQ23" i="4" s="1"/>
  <c r="EL23" i="4" a="1"/>
  <c r="EL23" i="4" s="1"/>
  <c r="EM23" i="4" a="1"/>
  <c r="EM23" i="4" s="1"/>
  <c r="DV23" i="4" l="1"/>
  <c r="O24" i="4" s="1"/>
  <c r="DW24" i="4"/>
  <c r="DY23" i="4"/>
  <c r="ES23" i="4" s="1"/>
  <c r="ET23" i="4" s="1" a="1"/>
  <c r="ET23" i="4" s="1"/>
  <c r="W24" i="4" a="1"/>
  <c r="W24" i="4" l="1"/>
  <c r="R24" i="4" s="1"/>
  <c r="GB24" i="4" s="1"/>
  <c r="DD24" i="4"/>
  <c r="GF26" i="4" l="1"/>
  <c r="EZ25" i="4"/>
  <c r="K25" i="4"/>
  <c r="DQ24" i="4" a="1"/>
  <c r="DQ24" i="4" s="1"/>
  <c r="EG24" i="4" s="1"/>
  <c r="DR24" i="4" a="1"/>
  <c r="DR24" i="4" s="1"/>
  <c r="EH24" i="4" s="1"/>
  <c r="DS24" i="4" a="1"/>
  <c r="DS24" i="4" s="1"/>
  <c r="DT24" i="4" a="1"/>
  <c r="DT24" i="4" s="1"/>
  <c r="DU24" i="4" a="1"/>
  <c r="DU24" i="4" s="1"/>
  <c r="DP24" i="4" a="1"/>
  <c r="DP24" i="4" s="1"/>
  <c r="EJ24" i="4" l="1"/>
  <c r="ED24" i="4"/>
  <c r="EI24" i="4"/>
  <c r="EC24" i="4"/>
  <c r="EB24" i="4"/>
  <c r="EA24" i="4"/>
  <c r="EK24" i="4"/>
  <c r="EE24" i="4"/>
  <c r="DD25" i="4"/>
  <c r="EY26" i="4"/>
  <c r="EV26" i="4" s="1"/>
  <c r="GE27" i="4"/>
  <c r="DZ24" i="4"/>
  <c r="EF24" i="4"/>
  <c r="EO24" i="4" l="1" a="1"/>
  <c r="EO24" i="4" s="1"/>
  <c r="EN24" i="4" a="1"/>
  <c r="EN24" i="4" s="1"/>
  <c r="EQ24" i="4" a="1"/>
  <c r="EQ24" i="4" s="1"/>
  <c r="EM24" i="4" a="1"/>
  <c r="EM24" i="4" s="1"/>
  <c r="EP24" i="4" a="1"/>
  <c r="EP24" i="4" s="1"/>
  <c r="K26" i="4"/>
  <c r="ER24" i="4"/>
  <c r="DP25" i="4" a="1"/>
  <c r="DP25" i="4" s="1"/>
  <c r="DR25" i="4" a="1"/>
  <c r="DR25" i="4" s="1"/>
  <c r="EH25" i="4" s="1"/>
  <c r="DQ25" i="4" a="1"/>
  <c r="DQ25" i="4" s="1"/>
  <c r="EG25" i="4" s="1"/>
  <c r="DS25" i="4" a="1"/>
  <c r="DS25" i="4" s="1"/>
  <c r="EI25" i="4" s="1"/>
  <c r="DT25" i="4" a="1"/>
  <c r="DT25" i="4" s="1"/>
  <c r="EJ25" i="4" s="1"/>
  <c r="DU25" i="4" a="1"/>
  <c r="DU25" i="4" s="1"/>
  <c r="EK25" i="4" s="1"/>
  <c r="EL24" i="4" a="1"/>
  <c r="EL24" i="4" s="1"/>
  <c r="DZ25" i="4" l="1"/>
  <c r="EB25" i="4"/>
  <c r="DY24" i="4"/>
  <c r="ES24" i="4" s="1"/>
  <c r="ET24" i="4" s="1" a="1"/>
  <c r="ET24" i="4" s="1"/>
  <c r="DV24" i="4" s="1"/>
  <c r="DW25" i="4"/>
  <c r="EE25" i="4"/>
  <c r="EY27" i="4"/>
  <c r="EV27" i="4" s="1"/>
  <c r="GE28" i="4"/>
  <c r="ED25" i="4"/>
  <c r="EC25" i="4"/>
  <c r="EA25" i="4"/>
  <c r="EF25" i="4"/>
  <c r="W25" i="4" a="1"/>
  <c r="EP25" i="4" l="1" a="1"/>
  <c r="EP25" i="4" s="1"/>
  <c r="EQ25" i="4" a="1"/>
  <c r="EQ25" i="4" s="1"/>
  <c r="EM25" i="4" a="1"/>
  <c r="EM25" i="4" s="1"/>
  <c r="EL25" i="4" a="1"/>
  <c r="EL25" i="4" s="1"/>
  <c r="ER25" i="4"/>
  <c r="DY25" i="4" s="1"/>
  <c r="ES25" i="4" s="1"/>
  <c r="EN25" i="4" a="1"/>
  <c r="EN25" i="4" s="1"/>
  <c r="EO25" i="4" a="1"/>
  <c r="EO25" i="4" s="1"/>
  <c r="W25" i="4"/>
  <c r="R25" i="4" s="1"/>
  <c r="O25" i="4"/>
  <c r="DW26" i="4" l="1"/>
  <c r="DV25" i="4"/>
  <c r="ET25" i="4" a="1"/>
  <c r="ET25" i="4" s="1"/>
  <c r="GB25" i="4"/>
  <c r="GF27" i="4"/>
  <c r="EZ26" i="4"/>
  <c r="Q23" i="4"/>
  <c r="W26" i="4" a="1"/>
  <c r="W26" i="4" l="1"/>
  <c r="R26" i="4" s="1"/>
  <c r="EZ27" i="4" s="1"/>
  <c r="O26" i="4"/>
  <c r="GB26" i="4" l="1"/>
  <c r="GF28" i="4"/>
  <c r="DD26" i="4"/>
  <c r="K27" i="4" l="1"/>
  <c r="DP26" i="4" a="1"/>
  <c r="DP26" i="4" s="1"/>
  <c r="DQ26" i="4" a="1"/>
  <c r="DQ26" i="4" s="1"/>
  <c r="EG26" i="4" s="1"/>
  <c r="DR26" i="4" a="1"/>
  <c r="DR26" i="4" s="1"/>
  <c r="EH26" i="4" s="1"/>
  <c r="DS26" i="4" a="1"/>
  <c r="DS26" i="4" s="1"/>
  <c r="EI26" i="4" s="1"/>
  <c r="DT26" i="4" a="1"/>
  <c r="DT26" i="4" s="1"/>
  <c r="EJ26" i="4" s="1"/>
  <c r="DU26" i="4" a="1"/>
  <c r="DU26" i="4" s="1"/>
  <c r="DD27" i="4"/>
  <c r="ED26" i="4" l="1"/>
  <c r="EC26" i="4"/>
  <c r="EB26" i="4"/>
  <c r="EA26" i="4"/>
  <c r="DZ26" i="4"/>
  <c r="EE26" i="4"/>
  <c r="EK26" i="4"/>
  <c r="K28" i="4"/>
  <c r="EY29" i="4" s="1"/>
  <c r="DQ27" i="4" a="1"/>
  <c r="DQ27" i="4" s="1"/>
  <c r="EG27" i="4" s="1"/>
  <c r="DR27" i="4" a="1"/>
  <c r="DR27" i="4" s="1"/>
  <c r="EH27" i="4" s="1"/>
  <c r="DT27" i="4" a="1"/>
  <c r="DT27" i="4" s="1"/>
  <c r="EJ27" i="4" s="1"/>
  <c r="DP27" i="4" a="1"/>
  <c r="DP27" i="4" s="1"/>
  <c r="DS27" i="4" a="1"/>
  <c r="DS27" i="4" s="1"/>
  <c r="EI27" i="4" s="1"/>
  <c r="DU27" i="4" a="1"/>
  <c r="DU27" i="4" s="1"/>
  <c r="GE29" i="4"/>
  <c r="EY28" i="4"/>
  <c r="EV28" i="4" s="1"/>
  <c r="FD24" i="4"/>
  <c r="EF26" i="4"/>
  <c r="EP26" i="4" l="1" a="1"/>
  <c r="EP26" i="4" s="1"/>
  <c r="GE30" i="4"/>
  <c r="EV29" i="4"/>
  <c r="FC29" i="4" s="1"/>
  <c r="EQ26" i="4" a="1"/>
  <c r="EQ26" i="4" s="1"/>
  <c r="EE27" i="4"/>
  <c r="EK27" i="4"/>
  <c r="EM26" i="4" a="1"/>
  <c r="EM26" i="4" s="1"/>
  <c r="EC27" i="4"/>
  <c r="ER26" i="4"/>
  <c r="DZ27" i="4"/>
  <c r="EO26" i="4" a="1"/>
  <c r="EO26" i="4" s="1"/>
  <c r="ED27" i="4"/>
  <c r="EN26" i="4" a="1"/>
  <c r="EN26" i="4" s="1"/>
  <c r="EB27" i="4"/>
  <c r="EL26" i="4" a="1"/>
  <c r="EL26" i="4" s="1"/>
  <c r="EA27" i="4"/>
  <c r="EF27" i="4"/>
  <c r="EO27" i="4" l="1" a="1"/>
  <c r="EO27" i="4" s="1"/>
  <c r="DW27" i="4"/>
  <c r="DY26" i="4"/>
  <c r="EQ27" i="4" a="1"/>
  <c r="EQ27" i="4" s="1"/>
  <c r="EN27" i="4" a="1"/>
  <c r="EN27" i="4" s="1"/>
  <c r="EM27" i="4" a="1"/>
  <c r="EM27" i="4" s="1"/>
  <c r="ER27" i="4"/>
  <c r="EL27" i="4" a="1"/>
  <c r="EL27" i="4" s="1"/>
  <c r="EP27" i="4" a="1"/>
  <c r="EP27" i="4" s="1"/>
  <c r="DW28" i="4" l="1"/>
  <c r="ES26" i="4"/>
  <c r="ET26" i="4" s="1" a="1"/>
  <c r="ET26" i="4" s="1"/>
  <c r="DV26" i="4" s="1"/>
  <c r="DY27" i="4"/>
  <c r="W27" i="4" a="1"/>
  <c r="W27" i="4" l="1"/>
  <c r="R27" i="4" s="1"/>
  <c r="O27" i="4"/>
  <c r="ES27" i="4"/>
  <c r="ET27" i="4" s="1" a="1"/>
  <c r="ET27" i="4" s="1"/>
  <c r="DV27" i="4" s="1"/>
  <c r="W28" i="4" a="1"/>
  <c r="W28" i="4" l="1"/>
  <c r="R28" i="4" s="1"/>
  <c r="EZ29" i="4" s="1"/>
  <c r="O28" i="4"/>
  <c r="GB27" i="4"/>
  <c r="EZ28" i="4"/>
  <c r="GF29" i="4"/>
  <c r="Q25" i="4"/>
  <c r="GF30" i="4" l="1"/>
  <c r="GB28" i="4"/>
  <c r="DD28" i="4" l="1"/>
  <c r="DU28" i="4" l="1" a="1"/>
  <c r="DU28" i="4" s="1"/>
  <c r="DS28" i="4" a="1"/>
  <c r="DS28" i="4" s="1"/>
  <c r="EI28" i="4" s="1"/>
  <c r="DT28" i="4" a="1"/>
  <c r="DT28" i="4" s="1"/>
  <c r="DQ28" i="4" a="1"/>
  <c r="DQ28" i="4" s="1"/>
  <c r="EG28" i="4" s="1"/>
  <c r="DP28" i="4" a="1"/>
  <c r="DP28" i="4" s="1"/>
  <c r="DR28" i="4" a="1"/>
  <c r="DR28" i="4" s="1"/>
  <c r="EH28" i="4" s="1"/>
  <c r="K29" i="4"/>
  <c r="DD29" i="4"/>
  <c r="DP29" i="4" l="1" a="1"/>
  <c r="DP29" i="4" s="1"/>
  <c r="DQ29" i="4" a="1"/>
  <c r="DQ29" i="4" s="1"/>
  <c r="DU29" i="4" a="1"/>
  <c r="DU29" i="4" s="1"/>
  <c r="DR29" i="4" a="1"/>
  <c r="DR29" i="4" s="1"/>
  <c r="DS29" i="4" a="1"/>
  <c r="DS29" i="4" s="1"/>
  <c r="DT29" i="4" a="1"/>
  <c r="DT29" i="4" s="1"/>
  <c r="GE31" i="4"/>
  <c r="EY30" i="4"/>
  <c r="EV30" i="4" s="1"/>
  <c r="EB28" i="4"/>
  <c r="DZ28" i="4"/>
  <c r="K30" i="4"/>
  <c r="EY31" i="4" s="1"/>
  <c r="EA28" i="4"/>
  <c r="ED28" i="4"/>
  <c r="EJ28" i="4"/>
  <c r="EC28" i="4"/>
  <c r="EK28" i="4"/>
  <c r="EE28" i="4"/>
  <c r="EF28" i="4"/>
  <c r="EV31" i="4" l="1"/>
  <c r="FD31" i="4" s="1"/>
  <c r="ER28" i="4"/>
  <c r="DZ29" i="4"/>
  <c r="EM28" i="4" a="1"/>
  <c r="EM28" i="4" s="1"/>
  <c r="EO28" i="4" a="1"/>
  <c r="EO28" i="4" s="1"/>
  <c r="EJ29" i="4"/>
  <c r="ED29" i="4"/>
  <c r="EQ28" i="4" a="1"/>
  <c r="EQ28" i="4" s="1"/>
  <c r="EI29" i="4"/>
  <c r="EC29" i="4"/>
  <c r="EL28" i="4" a="1"/>
  <c r="EL28" i="4" s="1"/>
  <c r="EB29" i="4"/>
  <c r="EH29" i="4"/>
  <c r="EP28" i="4" a="1"/>
  <c r="EP28" i="4" s="1"/>
  <c r="GE32" i="4"/>
  <c r="EK29" i="4"/>
  <c r="EE29" i="4"/>
  <c r="EN28" i="4" a="1"/>
  <c r="EN28" i="4" s="1"/>
  <c r="EA29" i="4"/>
  <c r="EG29" i="4"/>
  <c r="EF29" i="4"/>
  <c r="DW29" i="4" l="1"/>
  <c r="DY28" i="4"/>
  <c r="EP29" i="4" a="1"/>
  <c r="EP29" i="4" s="1"/>
  <c r="ES28" i="4"/>
  <c r="ET28" i="4" s="1" a="1"/>
  <c r="ET28" i="4" s="1"/>
  <c r="DV28" i="4" s="1"/>
  <c r="EQ29" i="4" a="1"/>
  <c r="EQ29" i="4" s="1"/>
  <c r="ER29" i="4"/>
  <c r="EL29" i="4" a="1"/>
  <c r="EL29" i="4" s="1"/>
  <c r="EN29" i="4" a="1"/>
  <c r="EN29" i="4" s="1"/>
  <c r="EM29" i="4" a="1"/>
  <c r="EM29" i="4" s="1"/>
  <c r="EO29" i="4" a="1"/>
  <c r="EO29" i="4" s="1"/>
  <c r="W29" i="4" a="1"/>
  <c r="DV29" i="4" l="1"/>
  <c r="O30" i="4" s="1"/>
  <c r="W29" i="4"/>
  <c r="R29" i="4" s="1"/>
  <c r="O29" i="4"/>
  <c r="DW30" i="4"/>
  <c r="DY29" i="4"/>
  <c r="W30" i="4" a="1"/>
  <c r="W30" i="4" l="1"/>
  <c r="R30" i="4" s="1"/>
  <c r="ES29" i="4"/>
  <c r="ET29" i="4" s="1" a="1"/>
  <c r="ET29" i="4" s="1"/>
  <c r="GB29" i="4"/>
  <c r="GF31" i="4"/>
  <c r="EZ30" i="4"/>
  <c r="EZ31" i="4" l="1"/>
  <c r="GF32" i="4"/>
  <c r="GB30" i="4"/>
  <c r="DD30" i="4" l="1"/>
  <c r="FC27" i="4"/>
  <c r="K31" i="4" l="1"/>
  <c r="DU30" i="4" a="1"/>
  <c r="DU30" i="4" s="1"/>
  <c r="DP30" i="4" a="1"/>
  <c r="DP30" i="4" s="1"/>
  <c r="DQ30" i="4" a="1"/>
  <c r="DQ30" i="4" s="1"/>
  <c r="EG30" i="4" s="1"/>
  <c r="DR30" i="4" a="1"/>
  <c r="DR30" i="4" s="1"/>
  <c r="EH30" i="4" s="1"/>
  <c r="DS30" i="4" a="1"/>
  <c r="DS30" i="4" s="1"/>
  <c r="DT30" i="4" a="1"/>
  <c r="DT30" i="4" s="1"/>
  <c r="DD31" i="4"/>
  <c r="EC30" i="4" l="1"/>
  <c r="EI30" i="4"/>
  <c r="EB30" i="4"/>
  <c r="EA30" i="4"/>
  <c r="DZ30" i="4"/>
  <c r="EK30" i="4"/>
  <c r="EE30" i="4"/>
  <c r="ED30" i="4"/>
  <c r="EJ30" i="4"/>
  <c r="K32" i="4"/>
  <c r="GE34" i="4" s="1"/>
  <c r="DP31" i="4" a="1"/>
  <c r="DP31" i="4" s="1"/>
  <c r="DQ31" i="4" a="1"/>
  <c r="DQ31" i="4" s="1"/>
  <c r="EG31" i="4" s="1"/>
  <c r="DR31" i="4" a="1"/>
  <c r="DR31" i="4" s="1"/>
  <c r="EH31" i="4" s="1"/>
  <c r="DU31" i="4" a="1"/>
  <c r="DU31" i="4" s="1"/>
  <c r="DS31" i="4" a="1"/>
  <c r="DS31" i="4" s="1"/>
  <c r="EI31" i="4" s="1"/>
  <c r="DT31" i="4" a="1"/>
  <c r="DT31" i="4" s="1"/>
  <c r="EJ31" i="4" s="1"/>
  <c r="GE33" i="4"/>
  <c r="EY32" i="4"/>
  <c r="EV32" i="4" s="1"/>
  <c r="FD32" i="4" s="1"/>
  <c r="EF30" i="4"/>
  <c r="EQ30" i="4" l="1" a="1"/>
  <c r="EQ30" i="4" s="1"/>
  <c r="EY33" i="4"/>
  <c r="EO30" i="4" a="1"/>
  <c r="EO30" i="4" s="1"/>
  <c r="EC31" i="4"/>
  <c r="EL30" i="4" a="1"/>
  <c r="EL30" i="4" s="1"/>
  <c r="EE31" i="4"/>
  <c r="EK31" i="4"/>
  <c r="EM30" i="4" a="1"/>
  <c r="EM30" i="4" s="1"/>
  <c r="ED31" i="4"/>
  <c r="EB31" i="4"/>
  <c r="EP30" i="4" a="1"/>
  <c r="EP30" i="4" s="1"/>
  <c r="EA31" i="4"/>
  <c r="ER30" i="4"/>
  <c r="DZ31" i="4"/>
  <c r="EN30" i="4" a="1"/>
  <c r="EN30" i="4" s="1"/>
  <c r="EV33" i="4"/>
  <c r="FD33" i="4" s="1"/>
  <c r="EF31" i="4"/>
  <c r="ER31" i="4" l="1"/>
  <c r="DW32" i="4" s="1"/>
  <c r="EQ31" i="4" a="1"/>
  <c r="EQ31" i="4" s="1"/>
  <c r="EL31" i="4" a="1"/>
  <c r="EL31" i="4" s="1"/>
  <c r="EN31" i="4" a="1"/>
  <c r="EN31" i="4" s="1"/>
  <c r="EM31" i="4" a="1"/>
  <c r="EM31" i="4" s="1"/>
  <c r="EP31" i="4" a="1"/>
  <c r="EP31" i="4" s="1"/>
  <c r="EO31" i="4" a="1"/>
  <c r="EO31" i="4" s="1"/>
  <c r="DW31" i="4"/>
  <c r="DY30" i="4"/>
  <c r="DY31" i="4" l="1"/>
  <c r="ES30" i="4"/>
  <c r="ET30" i="4" s="1" a="1"/>
  <c r="ET30" i="4" s="1"/>
  <c r="DV30" i="4" s="1"/>
  <c r="ES31" i="4"/>
  <c r="ET31" i="4" s="1" a="1"/>
  <c r="ET31" i="4" s="1"/>
  <c r="DV31" i="4" s="1"/>
  <c r="P28" i="4"/>
  <c r="W32" i="4" a="1"/>
  <c r="W31" i="4" a="1"/>
  <c r="W32" i="4" l="1"/>
  <c r="R32" i="4" s="1"/>
  <c r="W31" i="4"/>
  <c r="O32" i="4"/>
  <c r="O31" i="4"/>
  <c r="R31" i="4" l="1"/>
  <c r="GB32" i="4" s="1"/>
  <c r="EZ33" i="4" l="1"/>
  <c r="GB31" i="4"/>
  <c r="GF33" i="4"/>
  <c r="GF34" i="4"/>
  <c r="EZ32" i="4"/>
  <c r="DD32" i="4" l="1"/>
  <c r="Q29" i="4"/>
  <c r="K33" i="4" l="1"/>
  <c r="DT32" i="4" a="1"/>
  <c r="DT32" i="4" s="1"/>
  <c r="DU32" i="4" a="1"/>
  <c r="DU32" i="4" s="1"/>
  <c r="DP32" i="4" a="1"/>
  <c r="DP32" i="4" s="1"/>
  <c r="DQ32" i="4" a="1"/>
  <c r="DQ32" i="4" s="1"/>
  <c r="EG32" i="4" s="1"/>
  <c r="DS32" i="4" a="1"/>
  <c r="DS32" i="4" s="1"/>
  <c r="DR32" i="4" a="1"/>
  <c r="DR32" i="4" s="1"/>
  <c r="DD33" i="4"/>
  <c r="EI32" i="4" l="1"/>
  <c r="EC32" i="4"/>
  <c r="EA32" i="4"/>
  <c r="DZ32" i="4"/>
  <c r="EK32" i="4"/>
  <c r="EE32" i="4"/>
  <c r="EJ32" i="4"/>
  <c r="ED32" i="4"/>
  <c r="EH32" i="4"/>
  <c r="EB32" i="4"/>
  <c r="K34" i="4"/>
  <c r="EY35" i="4" s="1"/>
  <c r="DQ33" i="4" a="1"/>
  <c r="DQ33" i="4" s="1"/>
  <c r="DR33" i="4" a="1"/>
  <c r="DR33" i="4" s="1"/>
  <c r="DP33" i="4" a="1"/>
  <c r="DP33" i="4" s="1"/>
  <c r="DS33" i="4" a="1"/>
  <c r="DS33" i="4" s="1"/>
  <c r="DU33" i="4" a="1"/>
  <c r="DU33" i="4" s="1"/>
  <c r="DT33" i="4" a="1"/>
  <c r="DT33" i="4" s="1"/>
  <c r="GE35" i="4"/>
  <c r="EY34" i="4"/>
  <c r="EV34" i="4" s="1"/>
  <c r="FC34" i="4" s="1"/>
  <c r="GE36" i="4"/>
  <c r="EF32" i="4"/>
  <c r="EP32" i="4" l="1" a="1"/>
  <c r="EP32" i="4" s="1"/>
  <c r="EC33" i="4"/>
  <c r="EI33" i="4"/>
  <c r="EN32" i="4" a="1"/>
  <c r="EN32" i="4" s="1"/>
  <c r="DZ33" i="4"/>
  <c r="EL32" i="4" a="1"/>
  <c r="EL32" i="4" s="1"/>
  <c r="EB33" i="4"/>
  <c r="EH33" i="4"/>
  <c r="EQ32" i="4" a="1"/>
  <c r="EQ32" i="4" s="1"/>
  <c r="EK33" i="4"/>
  <c r="EE33" i="4"/>
  <c r="EA33" i="4"/>
  <c r="EG33" i="4"/>
  <c r="EM32" i="4" a="1"/>
  <c r="EM32" i="4" s="1"/>
  <c r="EO32" i="4" a="1"/>
  <c r="EO32" i="4" s="1"/>
  <c r="EV35" i="4"/>
  <c r="FD35" i="4" s="1"/>
  <c r="ER32" i="4"/>
  <c r="ED33" i="4"/>
  <c r="EJ33" i="4"/>
  <c r="EF33" i="4"/>
  <c r="DV32" i="4" l="1"/>
  <c r="O33" i="4" s="1"/>
  <c r="EO33" i="4" a="1"/>
  <c r="EO33" i="4" s="1"/>
  <c r="EP33" i="4" a="1"/>
  <c r="EP33" i="4" s="1"/>
  <c r="EL33" i="4" a="1"/>
  <c r="EL33" i="4" s="1"/>
  <c r="EM33" i="4" a="1"/>
  <c r="EM33" i="4" s="1"/>
  <c r="EQ33" i="4" a="1"/>
  <c r="EQ33" i="4" s="1"/>
  <c r="ER33" i="4"/>
  <c r="EN33" i="4" a="1"/>
  <c r="EN33" i="4" s="1"/>
  <c r="DW33" i="4"/>
  <c r="DY32" i="4"/>
  <c r="W33" i="4" a="1"/>
  <c r="W33" i="4" l="1"/>
  <c r="DV33" i="4"/>
  <c r="DW34" i="4"/>
  <c r="DY33" i="4"/>
  <c r="ES32" i="4"/>
  <c r="ET32" i="4" s="1" a="1"/>
  <c r="ET32" i="4" s="1"/>
  <c r="FC30" i="4"/>
  <c r="DX34" i="4" a="1"/>
  <c r="DX34" i="4" l="1"/>
  <c r="O34" i="4" s="1"/>
  <c r="R33" i="4"/>
  <c r="GB33" i="4" s="1"/>
  <c r="ES33" i="4"/>
  <c r="ET33" i="4" s="1" a="1"/>
  <c r="ET33" i="4" s="1"/>
  <c r="W34" i="4" a="1"/>
  <c r="W34" i="4" l="1"/>
  <c r="R34" i="4" s="1"/>
  <c r="GF36" i="4" s="1"/>
  <c r="GF35" i="4"/>
  <c r="EZ34" i="4"/>
  <c r="DX35" i="4" a="1"/>
  <c r="EZ35" i="4" l="1"/>
  <c r="GB34" i="4"/>
  <c r="DX35" i="4"/>
  <c r="DD34" i="4"/>
  <c r="DX36" i="4" a="1"/>
  <c r="DX36" i="4" l="1"/>
  <c r="DR34" i="4" a="1"/>
  <c r="DR34" i="4" s="1"/>
  <c r="DS34" i="4" a="1"/>
  <c r="DS34" i="4" s="1"/>
  <c r="DP34" i="4" a="1"/>
  <c r="DP34" i="4" s="1"/>
  <c r="DU34" i="4" a="1"/>
  <c r="DU34" i="4" s="1"/>
  <c r="DQ34" i="4" a="1"/>
  <c r="DQ34" i="4" s="1"/>
  <c r="DT34" i="4" a="1"/>
  <c r="DT34" i="4" s="1"/>
  <c r="DD35" i="4"/>
  <c r="K35" i="4"/>
  <c r="DX37" i="4" a="1"/>
  <c r="DX37" i="4" l="1"/>
  <c r="K36" i="4"/>
  <c r="GE38" i="4" s="1"/>
  <c r="GE37" i="4"/>
  <c r="EY36" i="4"/>
  <c r="EV36" i="4" s="1"/>
  <c r="FD36" i="4" s="1"/>
  <c r="DR35" i="4" a="1"/>
  <c r="DR35" i="4" s="1"/>
  <c r="DQ35" i="4" a="1"/>
  <c r="DQ35" i="4" s="1"/>
  <c r="EG35" i="4" s="1"/>
  <c r="DU35" i="4" a="1"/>
  <c r="DU35" i="4" s="1"/>
  <c r="DS35" i="4" a="1"/>
  <c r="DS35" i="4" s="1"/>
  <c r="DP35" i="4" a="1"/>
  <c r="DP35" i="4" s="1"/>
  <c r="DT35" i="4" a="1"/>
  <c r="DT35" i="4" s="1"/>
  <c r="EJ34" i="4"/>
  <c r="ED34" i="4"/>
  <c r="EG34" i="4"/>
  <c r="EA34" i="4"/>
  <c r="EE34" i="4"/>
  <c r="EK34" i="4"/>
  <c r="DZ34" i="4"/>
  <c r="EC34" i="4"/>
  <c r="EI34" i="4"/>
  <c r="EB34" i="4"/>
  <c r="EH34" i="4"/>
  <c r="DX38" i="4" a="1"/>
  <c r="EF34" i="4"/>
  <c r="DX38" i="4" l="1"/>
  <c r="EM34" i="4" a="1"/>
  <c r="EM34" i="4" s="1"/>
  <c r="EA35" i="4"/>
  <c r="EH35" i="4"/>
  <c r="EB35" i="4"/>
  <c r="EL34" i="4" a="1"/>
  <c r="EL34" i="4" s="1"/>
  <c r="EQ34" i="4" a="1"/>
  <c r="EQ34" i="4" s="1"/>
  <c r="EN34" i="4" a="1"/>
  <c r="EN34" i="4" s="1"/>
  <c r="ED35" i="4"/>
  <c r="EJ35" i="4"/>
  <c r="ER34" i="4"/>
  <c r="DY34" i="4" s="1"/>
  <c r="DZ35" i="4"/>
  <c r="EP34" i="4" a="1"/>
  <c r="EP34" i="4" s="1"/>
  <c r="EI35" i="4"/>
  <c r="EC35" i="4"/>
  <c r="EY37" i="4"/>
  <c r="EV37" i="4" s="1"/>
  <c r="FD37" i="4" s="1"/>
  <c r="EO34" i="4" a="1"/>
  <c r="EO34" i="4" s="1"/>
  <c r="EE35" i="4"/>
  <c r="EK35" i="4"/>
  <c r="DX39" i="4" a="1"/>
  <c r="EF35" i="4"/>
  <c r="DX39" i="4" l="1"/>
  <c r="DV34" i="4"/>
  <c r="EM35" i="4" a="1"/>
  <c r="EM35" i="4" s="1"/>
  <c r="EN35" i="4" a="1"/>
  <c r="EN35" i="4" s="1"/>
  <c r="EO35" i="4" a="1"/>
  <c r="EO35" i="4" s="1"/>
  <c r="EQ35" i="4" a="1"/>
  <c r="EQ35" i="4" s="1"/>
  <c r="EP35" i="4" a="1"/>
  <c r="EP35" i="4" s="1"/>
  <c r="DW35" i="4"/>
  <c r="ES34" i="4"/>
  <c r="ET34" i="4" s="1" a="1"/>
  <c r="ET34" i="4" s="1"/>
  <c r="ER35" i="4"/>
  <c r="EL35" i="4" a="1"/>
  <c r="EL35" i="4" s="1"/>
  <c r="DX40" i="4" a="1"/>
  <c r="W35" i="4" a="1"/>
  <c r="DX40" i="4" l="1"/>
  <c r="W35" i="4"/>
  <c r="R35" i="4" s="1"/>
  <c r="O35" i="4"/>
  <c r="DV35" i="4"/>
  <c r="O36" i="4" s="1"/>
  <c r="DY35" i="4"/>
  <c r="ES35" i="4" s="1"/>
  <c r="ET35" i="4" s="1" a="1"/>
  <c r="ET35" i="4" s="1"/>
  <c r="DW36" i="4"/>
  <c r="DX41" i="4" a="1"/>
  <c r="W36" i="4" a="1"/>
  <c r="DX41" i="4" l="1"/>
  <c r="W36" i="4"/>
  <c r="R36" i="4" s="1"/>
  <c r="EZ36" i="4"/>
  <c r="GB35" i="4"/>
  <c r="GF37" i="4"/>
  <c r="DX42" i="4" a="1"/>
  <c r="DX42" i="4" l="1"/>
  <c r="GB36" i="4"/>
  <c r="GF38" i="4"/>
  <c r="EZ37" i="4"/>
  <c r="P32" i="4"/>
  <c r="DX43" i="4" a="1"/>
  <c r="DX43" i="4" l="1"/>
  <c r="DD36" i="4"/>
  <c r="DX44" i="4" a="1"/>
  <c r="DX44" i="4" l="1"/>
  <c r="K37" i="4"/>
  <c r="DT36" i="4" a="1"/>
  <c r="DT36" i="4" s="1"/>
  <c r="DU36" i="4" a="1"/>
  <c r="DU36" i="4" s="1"/>
  <c r="DS36" i="4" a="1"/>
  <c r="DS36" i="4" s="1"/>
  <c r="DP36" i="4" a="1"/>
  <c r="DP36" i="4" s="1"/>
  <c r="DQ36" i="4" a="1"/>
  <c r="DQ36" i="4" s="1"/>
  <c r="EG36" i="4" s="1"/>
  <c r="DR36" i="4" a="1"/>
  <c r="DR36" i="4" s="1"/>
  <c r="DD37" i="4"/>
  <c r="DX45" i="4" a="1"/>
  <c r="DX45" i="4" l="1"/>
  <c r="EB36" i="4"/>
  <c r="EH36" i="4"/>
  <c r="EA36" i="4"/>
  <c r="DZ36" i="4"/>
  <c r="EC36" i="4"/>
  <c r="EI36" i="4"/>
  <c r="EE36" i="4"/>
  <c r="EK36" i="4"/>
  <c r="EJ36" i="4"/>
  <c r="ED36" i="4"/>
  <c r="K38" i="4"/>
  <c r="GE40" i="4" s="1"/>
  <c r="DQ37" i="4" a="1"/>
  <c r="DQ37" i="4" s="1"/>
  <c r="EG37" i="4" s="1"/>
  <c r="DR37" i="4" a="1"/>
  <c r="DR37" i="4" s="1"/>
  <c r="DS37" i="4" a="1"/>
  <c r="DS37" i="4" s="1"/>
  <c r="DU37" i="4" a="1"/>
  <c r="DU37" i="4" s="1"/>
  <c r="DP37" i="4" a="1"/>
  <c r="DP37" i="4" s="1"/>
  <c r="DT37" i="4" a="1"/>
  <c r="DT37" i="4" s="1"/>
  <c r="EY38" i="4"/>
  <c r="EV38" i="4" s="1"/>
  <c r="FC38" i="4" s="1"/>
  <c r="GE39" i="4"/>
  <c r="DX46" i="4" a="1"/>
  <c r="EF36" i="4"/>
  <c r="DX46" i="4" l="1"/>
  <c r="EY39" i="4"/>
  <c r="EV39" i="4" s="1"/>
  <c r="FC39" i="4" s="1"/>
  <c r="EL36" i="4" a="1"/>
  <c r="EL36" i="4" s="1"/>
  <c r="EM36" i="4" a="1"/>
  <c r="EM36" i="4" s="1"/>
  <c r="DZ37" i="4"/>
  <c r="EE37" i="4"/>
  <c r="EK37" i="4"/>
  <c r="EN36" i="4" a="1"/>
  <c r="EN36" i="4" s="1"/>
  <c r="EI37" i="4"/>
  <c r="EC37" i="4"/>
  <c r="ER36" i="4"/>
  <c r="EH37" i="4"/>
  <c r="EB37" i="4"/>
  <c r="EP36" i="4" a="1"/>
  <c r="EP36" i="4" s="1"/>
  <c r="EA37" i="4"/>
  <c r="EO36" i="4" a="1"/>
  <c r="EO36" i="4" s="1"/>
  <c r="EQ36" i="4" a="1"/>
  <c r="EQ36" i="4" s="1"/>
  <c r="EJ37" i="4"/>
  <c r="ED37" i="4"/>
  <c r="DX47" i="4" a="1"/>
  <c r="EF37" i="4"/>
  <c r="DX47" i="4" l="1"/>
  <c r="DV36" i="4"/>
  <c r="EQ37" i="4" a="1"/>
  <c r="EQ37" i="4" s="1"/>
  <c r="EP37" i="4" a="1"/>
  <c r="EP37" i="4" s="1"/>
  <c r="DW37" i="4"/>
  <c r="DY36" i="4"/>
  <c r="EL37" i="4" a="1"/>
  <c r="EL37" i="4" s="1"/>
  <c r="EM37" i="4" a="1"/>
  <c r="EM37" i="4" s="1"/>
  <c r="EO37" i="4" a="1"/>
  <c r="EO37" i="4" s="1"/>
  <c r="ER37" i="4"/>
  <c r="EN37" i="4" a="1"/>
  <c r="EN37" i="4" s="1"/>
  <c r="DX48" i="4" a="1"/>
  <c r="W37" i="4" a="1"/>
  <c r="DX48" i="4" l="1"/>
  <c r="W37" i="4"/>
  <c r="O37" i="4"/>
  <c r="DV37" i="4"/>
  <c r="O38" i="4" s="1"/>
  <c r="DW38" i="4"/>
  <c r="DY37" i="4"/>
  <c r="ES36" i="4"/>
  <c r="ET36" i="4" s="1" a="1"/>
  <c r="ET36" i="4" s="1"/>
  <c r="F43" i="4"/>
  <c r="DX49" i="4" a="1"/>
  <c r="W38" i="4" a="1"/>
  <c r="DX49" i="4" l="1"/>
  <c r="R37" i="4"/>
  <c r="W38" i="4"/>
  <c r="R38" i="4" s="1"/>
  <c r="ES37" i="4"/>
  <c r="ET37" i="4" s="1" a="1"/>
  <c r="ET37" i="4" s="1"/>
  <c r="CC43" i="4"/>
  <c r="DX50" i="4" a="1"/>
  <c r="DX50" i="4" l="1"/>
  <c r="Q38" i="4"/>
  <c r="GF39" i="4"/>
  <c r="EZ38" i="4"/>
  <c r="GB37" i="4"/>
  <c r="GB38" i="4"/>
  <c r="GF40" i="4"/>
  <c r="EZ39" i="4"/>
  <c r="FB44" i="4"/>
  <c r="GC44" i="4"/>
  <c r="DX51" i="4" a="1"/>
  <c r="DX51" i="4" l="1"/>
  <c r="DD39" i="4"/>
  <c r="FA44" i="4"/>
  <c r="E44" i="4"/>
  <c r="GG44" i="4"/>
  <c r="DX52" i="4" a="1"/>
  <c r="DX52" i="4" l="1"/>
  <c r="DD38" i="4"/>
  <c r="K40" i="4"/>
  <c r="FC44" i="4"/>
  <c r="D44" i="4"/>
  <c r="HE44" i="4"/>
  <c r="P44" i="4"/>
  <c r="I44" i="4" s="1"/>
  <c r="GL44" i="4"/>
  <c r="FF44" i="4" s="1"/>
  <c r="DX53" i="4" a="1"/>
  <c r="DX53" i="4" l="1"/>
  <c r="DP39" i="4" a="1"/>
  <c r="DP39" i="4" s="1"/>
  <c r="DZ39" i="4" s="1"/>
  <c r="DQ39" i="4" a="1"/>
  <c r="DQ39" i="4" s="1"/>
  <c r="EA39" i="4" s="1"/>
  <c r="DT39" i="4" a="1"/>
  <c r="DT39" i="4" s="1"/>
  <c r="ED39" i="4" s="1"/>
  <c r="DS38" i="4" a="1"/>
  <c r="DS38" i="4" s="1"/>
  <c r="DP38" i="4" a="1"/>
  <c r="DP38" i="4" s="1"/>
  <c r="DU38" i="4" a="1"/>
  <c r="DU38" i="4" s="1"/>
  <c r="DR38" i="4" a="1"/>
  <c r="DR38" i="4" s="1"/>
  <c r="EH38" i="4" s="1"/>
  <c r="DT38" i="4" a="1"/>
  <c r="DT38" i="4" s="1"/>
  <c r="DQ38" i="4" a="1"/>
  <c r="DQ38" i="4" s="1"/>
  <c r="EG38" i="4" s="1"/>
  <c r="DU39" i="4" a="1"/>
  <c r="DU39" i="4" s="1"/>
  <c r="EE39" i="4" s="1"/>
  <c r="K39" i="4"/>
  <c r="GE42" i="4" s="1"/>
  <c r="FE44" i="4"/>
  <c r="GZ45" i="4" s="1"/>
  <c r="FG44" i="4"/>
  <c r="F44" i="4"/>
  <c r="J44" i="4"/>
  <c r="FH44" i="4" s="1"/>
  <c r="EG39" i="4"/>
  <c r="DX54" i="4" a="1"/>
  <c r="EF39" i="4"/>
  <c r="DX54" i="4" l="1"/>
  <c r="EJ39" i="4"/>
  <c r="DR39" i="4" a="1"/>
  <c r="DR39" i="4" s="1"/>
  <c r="EH39" i="4" s="1"/>
  <c r="DS39" i="4" a="1"/>
  <c r="DS39" i="4" s="1"/>
  <c r="EK39" i="4"/>
  <c r="EA38" i="4"/>
  <c r="EJ38" i="4"/>
  <c r="ED38" i="4"/>
  <c r="EB38" i="4"/>
  <c r="EE38" i="4"/>
  <c r="EK38" i="4"/>
  <c r="DZ38" i="4"/>
  <c r="EC38" i="4"/>
  <c r="EI38" i="4"/>
  <c r="GE41" i="4"/>
  <c r="EY40" i="4"/>
  <c r="EV40" i="4" s="1"/>
  <c r="FC40" i="4" s="1"/>
  <c r="EY41" i="4"/>
  <c r="S44" i="4"/>
  <c r="EX45" i="4"/>
  <c r="GV45" i="4"/>
  <c r="B44" i="4"/>
  <c r="DX55" i="4" a="1"/>
  <c r="EF38" i="4"/>
  <c r="DX55" i="4" l="1"/>
  <c r="EV41" i="4"/>
  <c r="FC41" i="4" s="1"/>
  <c r="EC39" i="4"/>
  <c r="EI39" i="4"/>
  <c r="EL39" i="4" s="1" a="1"/>
  <c r="EL39" i="4" s="1"/>
  <c r="EB39" i="4"/>
  <c r="EL38" i="4" a="1"/>
  <c r="EL38" i="4" s="1"/>
  <c r="EQ38" i="4" a="1"/>
  <c r="EQ38" i="4" s="1"/>
  <c r="EN38" i="4" a="1"/>
  <c r="EN38" i="4" s="1"/>
  <c r="EP38" i="4" a="1"/>
  <c r="EP38" i="4" s="1"/>
  <c r="EM38" i="4" a="1"/>
  <c r="EM38" i="4" s="1"/>
  <c r="EO38" i="4" a="1"/>
  <c r="EO38" i="4" s="1"/>
  <c r="ER38" i="4"/>
  <c r="FB45" i="4"/>
  <c r="GK44" i="4"/>
  <c r="T44" i="4" s="1"/>
  <c r="CC44" i="4" s="1"/>
  <c r="DX56" i="4" a="1"/>
  <c r="DX56" i="4" l="1"/>
  <c r="EO39" i="4" a="1"/>
  <c r="EO39" i="4" s="1"/>
  <c r="EP39" i="4" a="1"/>
  <c r="EP39" i="4" s="1"/>
  <c r="EN39" i="4" a="1"/>
  <c r="EN39" i="4" s="1"/>
  <c r="ER39" i="4"/>
  <c r="DW40" i="4" s="1"/>
  <c r="EQ39" i="4" a="1"/>
  <c r="EQ39" i="4" s="1"/>
  <c r="EM39" i="4" a="1"/>
  <c r="EM39" i="4" s="1"/>
  <c r="DW39" i="4"/>
  <c r="DY38" i="4"/>
  <c r="V44" i="4"/>
  <c r="GC45" i="4"/>
  <c r="E45" i="4"/>
  <c r="F45" i="4" s="1"/>
  <c r="DX57" i="4" a="1"/>
  <c r="DX57" i="4" l="1"/>
  <c r="ES38" i="4"/>
  <c r="ET38" i="4" s="1" a="1"/>
  <c r="ET38" i="4" s="1"/>
  <c r="DV38" i="4" s="1"/>
  <c r="DY39" i="4"/>
  <c r="ES39" i="4" s="1"/>
  <c r="ET39" i="4" s="1" a="1"/>
  <c r="ET39" i="4" s="1"/>
  <c r="DV39" i="4" s="1"/>
  <c r="EX46" i="4"/>
  <c r="GD47" i="4"/>
  <c r="GG45" i="4"/>
  <c r="DX58" i="4" a="1"/>
  <c r="W39" i="4" a="1"/>
  <c r="W40" i="4" a="1"/>
  <c r="DX58" i="4" l="1"/>
  <c r="W40" i="4"/>
  <c r="W39" i="4"/>
  <c r="O40" i="4"/>
  <c r="O39" i="4"/>
  <c r="Q35" i="4"/>
  <c r="FA46" i="4"/>
  <c r="FD45" i="4"/>
  <c r="HE45" i="4"/>
  <c r="Q45" i="4"/>
  <c r="I45" i="4" s="1"/>
  <c r="GL45" i="4"/>
  <c r="FA45" i="4"/>
  <c r="DX59" i="4" a="1"/>
  <c r="DX59" i="4" l="1"/>
  <c r="R39" i="4"/>
  <c r="R40" i="4"/>
  <c r="D46" i="4"/>
  <c r="F46" i="4" s="1"/>
  <c r="J45" i="4"/>
  <c r="FE45" i="4"/>
  <c r="D45" i="4"/>
  <c r="FG45" i="4" s="1"/>
  <c r="GV46" i="4"/>
  <c r="FF45" i="4"/>
  <c r="DX60" i="4" a="1"/>
  <c r="DX60" i="4" l="1"/>
  <c r="GB40" i="4"/>
  <c r="GB39" i="4"/>
  <c r="EZ40" i="4"/>
  <c r="GF41" i="4"/>
  <c r="EZ41" i="4"/>
  <c r="GF42" i="4"/>
  <c r="GZ46" i="4"/>
  <c r="EX48" i="4"/>
  <c r="GD50" i="4"/>
  <c r="EX47" i="4"/>
  <c r="GD49" i="4"/>
  <c r="GD48" i="4"/>
  <c r="FH45" i="4"/>
  <c r="B45" i="4" s="1"/>
  <c r="S45" i="4"/>
  <c r="DX61" i="4" a="1"/>
  <c r="DX61" i="4" l="1"/>
  <c r="FB47" i="4"/>
  <c r="GK45" i="4"/>
  <c r="T45" i="4" s="1"/>
  <c r="DX62" i="4" a="1"/>
  <c r="DX62" i="4" l="1"/>
  <c r="DD40" i="4"/>
  <c r="E47" i="4"/>
  <c r="CC45" i="4"/>
  <c r="V45" i="4"/>
  <c r="GC46" i="4"/>
  <c r="DX63" i="4" a="1"/>
  <c r="DX63" i="4" l="1"/>
  <c r="DD41" i="4"/>
  <c r="DR40" i="4" a="1"/>
  <c r="DR40" i="4" s="1"/>
  <c r="EH40" i="4" s="1"/>
  <c r="DU40" i="4" a="1"/>
  <c r="DU40" i="4" s="1"/>
  <c r="DS40" i="4" a="1"/>
  <c r="DS40" i="4" s="1"/>
  <c r="EI40" i="4" s="1"/>
  <c r="DQ40" i="4" a="1"/>
  <c r="DQ40" i="4" s="1"/>
  <c r="EG40" i="4" s="1"/>
  <c r="DT40" i="4" a="1"/>
  <c r="DT40" i="4" s="1"/>
  <c r="EJ40" i="4" s="1"/>
  <c r="DP40" i="4" a="1"/>
  <c r="DP40" i="4" s="1"/>
  <c r="K41" i="4"/>
  <c r="Q36" i="4"/>
  <c r="GG46" i="4"/>
  <c r="DX64" i="4" a="1"/>
  <c r="DX64" i="4" l="1"/>
  <c r="ED40" i="4"/>
  <c r="EA40" i="4"/>
  <c r="EE40" i="4"/>
  <c r="EK40" i="4"/>
  <c r="EB40" i="4"/>
  <c r="EC40" i="4"/>
  <c r="EY42" i="4"/>
  <c r="EV42" i="4" s="1"/>
  <c r="FC42" i="4" s="1"/>
  <c r="GE43" i="4"/>
  <c r="K42" i="4"/>
  <c r="EY43" i="4" s="1"/>
  <c r="DZ40" i="4"/>
  <c r="DT41" i="4" a="1"/>
  <c r="DT41" i="4" s="1"/>
  <c r="DR41" i="4" a="1"/>
  <c r="DR41" i="4" s="1"/>
  <c r="DU41" i="4" a="1"/>
  <c r="DU41" i="4" s="1"/>
  <c r="DS41" i="4" a="1"/>
  <c r="DS41" i="4" s="1"/>
  <c r="DP41" i="4" a="1"/>
  <c r="DP41" i="4" s="1"/>
  <c r="DQ41" i="4" a="1"/>
  <c r="DQ41" i="4" s="1"/>
  <c r="FC45" i="4"/>
  <c r="GX46" i="4" s="1"/>
  <c r="FD44" i="4"/>
  <c r="GX45" i="4" s="1"/>
  <c r="FD46" i="4"/>
  <c r="HE46" i="4"/>
  <c r="Q46" i="4"/>
  <c r="GM46" i="4"/>
  <c r="FB46" i="4"/>
  <c r="DX65" i="4" a="1"/>
  <c r="EF40" i="4"/>
  <c r="DX65" i="4" l="1"/>
  <c r="DQ73" i="4" a="1"/>
  <c r="DQ73" i="4" s="1"/>
  <c r="DR73" i="4" a="1"/>
  <c r="DR73" i="4" s="1"/>
  <c r="DU73" i="4" a="1"/>
  <c r="DU73" i="4" s="1"/>
  <c r="DP73" i="4" a="1"/>
  <c r="DP73" i="4" s="1"/>
  <c r="DS73" i="4" a="1"/>
  <c r="DS73" i="4" s="1"/>
  <c r="DT73" i="4" a="1"/>
  <c r="DT73" i="4" s="1"/>
  <c r="DP53" i="4" a="1"/>
  <c r="DP53" i="4" s="1"/>
  <c r="DS53" i="4" a="1"/>
  <c r="DS53" i="4" s="1"/>
  <c r="DQ53" i="4" a="1"/>
  <c r="DQ53" i="4" s="1"/>
  <c r="DT53" i="4" a="1"/>
  <c r="DT53" i="4" s="1"/>
  <c r="DU53" i="4" a="1"/>
  <c r="DU53" i="4" s="1"/>
  <c r="DR53" i="4" a="1"/>
  <c r="DR53" i="4" s="1"/>
  <c r="DU68" i="4" a="1"/>
  <c r="DU68" i="4" s="1"/>
  <c r="DP68" i="4" a="1"/>
  <c r="DP68" i="4" s="1"/>
  <c r="DR68" i="4" a="1"/>
  <c r="DR68" i="4" s="1"/>
  <c r="DT68" i="4" a="1"/>
  <c r="DT68" i="4" s="1"/>
  <c r="DQ68" i="4" a="1"/>
  <c r="DQ68" i="4" s="1"/>
  <c r="DS68" i="4" a="1"/>
  <c r="DS68" i="4" s="1"/>
  <c r="DR66" i="4" a="1"/>
  <c r="DR66" i="4" s="1"/>
  <c r="DU66" i="4" a="1"/>
  <c r="DU66" i="4" s="1"/>
  <c r="DT66" i="4" a="1"/>
  <c r="DT66" i="4" s="1"/>
  <c r="DP66" i="4" a="1"/>
  <c r="DP66" i="4" s="1"/>
  <c r="DS66" i="4" a="1"/>
  <c r="DS66" i="4" s="1"/>
  <c r="DQ66" i="4" a="1"/>
  <c r="DQ66" i="4" s="1"/>
  <c r="DT54" i="4" a="1"/>
  <c r="DT54" i="4" s="1"/>
  <c r="DU54" i="4" a="1"/>
  <c r="DU54" i="4" s="1"/>
  <c r="DR54" i="4" a="1"/>
  <c r="DR54" i="4" s="1"/>
  <c r="DP54" i="4" a="1"/>
  <c r="DP54" i="4" s="1"/>
  <c r="DS54" i="4" a="1"/>
  <c r="DS54" i="4" s="1"/>
  <c r="DQ54" i="4" a="1"/>
  <c r="DQ54" i="4" s="1"/>
  <c r="DT71" i="4" a="1"/>
  <c r="DT71" i="4" s="1"/>
  <c r="DS71" i="4" a="1"/>
  <c r="DS71" i="4" s="1"/>
  <c r="DR71" i="4" a="1"/>
  <c r="DR71" i="4" s="1"/>
  <c r="DQ71" i="4" a="1"/>
  <c r="DQ71" i="4" s="1"/>
  <c r="DU71" i="4" a="1"/>
  <c r="DU71" i="4" s="1"/>
  <c r="DP71" i="4" a="1"/>
  <c r="DP71" i="4" s="1"/>
  <c r="DQ45" i="4" a="1"/>
  <c r="DQ45" i="4" s="1"/>
  <c r="DR45" i="4" a="1"/>
  <c r="DR45" i="4" s="1"/>
  <c r="DP45" i="4" a="1"/>
  <c r="DP45" i="4" s="1"/>
  <c r="DS45" i="4" a="1"/>
  <c r="DS45" i="4" s="1"/>
  <c r="DT45" i="4" a="1"/>
  <c r="DT45" i="4" s="1"/>
  <c r="DU45" i="4" a="1"/>
  <c r="DU45" i="4" s="1"/>
  <c r="DR93" i="4" a="1"/>
  <c r="DR93" i="4" s="1"/>
  <c r="DU93" i="4" a="1"/>
  <c r="DU93" i="4" s="1"/>
  <c r="DS93" i="4" a="1"/>
  <c r="DS93" i="4" s="1"/>
  <c r="DT93" i="4" a="1"/>
  <c r="DT93" i="4" s="1"/>
  <c r="DP93" i="4" a="1"/>
  <c r="DP93" i="4" s="1"/>
  <c r="DQ93" i="4" a="1"/>
  <c r="DQ93" i="4" s="1"/>
  <c r="DS91" i="4" a="1"/>
  <c r="DS91" i="4" s="1"/>
  <c r="DU91" i="4" a="1"/>
  <c r="DU91" i="4" s="1"/>
  <c r="DQ91" i="4" a="1"/>
  <c r="DQ91" i="4" s="1"/>
  <c r="DT91" i="4" a="1"/>
  <c r="DT91" i="4" s="1"/>
  <c r="DR91" i="4" a="1"/>
  <c r="DR91" i="4" s="1"/>
  <c r="DP91" i="4" a="1"/>
  <c r="DP91" i="4" s="1"/>
  <c r="DP67" i="4" a="1"/>
  <c r="DP67" i="4" s="1"/>
  <c r="DS67" i="4" a="1"/>
  <c r="DS67" i="4" s="1"/>
  <c r="DU67" i="4" a="1"/>
  <c r="DU67" i="4" s="1"/>
  <c r="DR67" i="4" a="1"/>
  <c r="DR67" i="4" s="1"/>
  <c r="DQ67" i="4" a="1"/>
  <c r="DQ67" i="4" s="1"/>
  <c r="DT67" i="4" a="1"/>
  <c r="DT67" i="4" s="1"/>
  <c r="DU92" i="4" a="1"/>
  <c r="DU92" i="4" s="1"/>
  <c r="DQ92" i="4" a="1"/>
  <c r="DQ92" i="4" s="1"/>
  <c r="DR92" i="4" a="1"/>
  <c r="DR92" i="4" s="1"/>
  <c r="DT92" i="4" a="1"/>
  <c r="DT92" i="4" s="1"/>
  <c r="DS92" i="4" a="1"/>
  <c r="DS92" i="4" s="1"/>
  <c r="DP92" i="4" a="1"/>
  <c r="DP92" i="4" s="1"/>
  <c r="DP74" i="4" a="1"/>
  <c r="DP74" i="4" s="1"/>
  <c r="DS74" i="4" a="1"/>
  <c r="DS74" i="4" s="1"/>
  <c r="DU74" i="4" a="1"/>
  <c r="DU74" i="4" s="1"/>
  <c r="DT74" i="4" a="1"/>
  <c r="DT74" i="4" s="1"/>
  <c r="DQ74" i="4" a="1"/>
  <c r="DQ74" i="4" s="1"/>
  <c r="DR74" i="4" a="1"/>
  <c r="DR74" i="4" s="1"/>
  <c r="DQ103" i="4" a="1"/>
  <c r="DQ103" i="4" s="1"/>
  <c r="DT103" i="4" a="1"/>
  <c r="DT103" i="4" s="1"/>
  <c r="DS103" i="4" a="1"/>
  <c r="DS103" i="4" s="1"/>
  <c r="DU103" i="4" a="1"/>
  <c r="DU103" i="4" s="1"/>
  <c r="DR103" i="4" a="1"/>
  <c r="DR103" i="4" s="1"/>
  <c r="DP103" i="4" a="1"/>
  <c r="DP103" i="4" s="1"/>
  <c r="DS98" i="4" a="1"/>
  <c r="DS98" i="4" s="1"/>
  <c r="DT98" i="4" a="1"/>
  <c r="DT98" i="4" s="1"/>
  <c r="DU98" i="4" a="1"/>
  <c r="DU98" i="4" s="1"/>
  <c r="DQ98" i="4" a="1"/>
  <c r="DQ98" i="4" s="1"/>
  <c r="DR98" i="4" a="1"/>
  <c r="DR98" i="4" s="1"/>
  <c r="DP98" i="4" a="1"/>
  <c r="DP98" i="4" s="1"/>
  <c r="DU63" i="4" a="1"/>
  <c r="DU63" i="4" s="1"/>
  <c r="DS63" i="4" a="1"/>
  <c r="DS63" i="4" s="1"/>
  <c r="DT63" i="4" a="1"/>
  <c r="DT63" i="4" s="1"/>
  <c r="DP63" i="4" a="1"/>
  <c r="DP63" i="4" s="1"/>
  <c r="DQ63" i="4" a="1"/>
  <c r="DQ63" i="4" s="1"/>
  <c r="DR63" i="4" a="1"/>
  <c r="DR63" i="4" s="1"/>
  <c r="DP96" i="4" a="1"/>
  <c r="DP96" i="4" s="1"/>
  <c r="DR96" i="4" a="1"/>
  <c r="DR96" i="4" s="1"/>
  <c r="DS96" i="4" a="1"/>
  <c r="DS96" i="4" s="1"/>
  <c r="DQ96" i="4" a="1"/>
  <c r="DQ96" i="4" s="1"/>
  <c r="DT96" i="4" a="1"/>
  <c r="DT96" i="4" s="1"/>
  <c r="DU96" i="4" a="1"/>
  <c r="DU96" i="4" s="1"/>
  <c r="GE44" i="4"/>
  <c r="DQ85" i="4" a="1"/>
  <c r="DQ85" i="4" s="1"/>
  <c r="DP85" i="4" a="1"/>
  <c r="DP85" i="4" s="1"/>
  <c r="DR85" i="4" a="1"/>
  <c r="DR85" i="4" s="1"/>
  <c r="DU85" i="4" a="1"/>
  <c r="DU85" i="4" s="1"/>
  <c r="DS85" i="4" a="1"/>
  <c r="DS85" i="4" s="1"/>
  <c r="DT85" i="4" a="1"/>
  <c r="DT85" i="4" s="1"/>
  <c r="DP78" i="4" a="1"/>
  <c r="DP78" i="4" s="1"/>
  <c r="DS78" i="4" a="1"/>
  <c r="DS78" i="4" s="1"/>
  <c r="DQ78" i="4" a="1"/>
  <c r="DQ78" i="4" s="1"/>
  <c r="DU78" i="4" a="1"/>
  <c r="DU78" i="4" s="1"/>
  <c r="DT78" i="4" a="1"/>
  <c r="DT78" i="4" s="1"/>
  <c r="DR78" i="4" a="1"/>
  <c r="DR78" i="4" s="1"/>
  <c r="DR106" i="4" a="1"/>
  <c r="DR106" i="4" s="1"/>
  <c r="DS106" i="4" a="1"/>
  <c r="DS106" i="4" s="1"/>
  <c r="DQ106" i="4" a="1"/>
  <c r="DQ106" i="4" s="1"/>
  <c r="DP106" i="4" a="1"/>
  <c r="DP106" i="4" s="1"/>
  <c r="DU106" i="4" a="1"/>
  <c r="DU106" i="4" s="1"/>
  <c r="DT106" i="4" a="1"/>
  <c r="DT106" i="4" s="1"/>
  <c r="DU94" i="4" a="1"/>
  <c r="DU94" i="4" s="1"/>
  <c r="DR94" i="4" a="1"/>
  <c r="DR94" i="4" s="1"/>
  <c r="DT94" i="4" a="1"/>
  <c r="DT94" i="4" s="1"/>
  <c r="DP94" i="4" a="1"/>
  <c r="DP94" i="4" s="1"/>
  <c r="DQ94" i="4" a="1"/>
  <c r="DQ94" i="4" s="1"/>
  <c r="DS94" i="4" a="1"/>
  <c r="DS94" i="4" s="1"/>
  <c r="DS107" i="4" a="1"/>
  <c r="DS107" i="4" s="1"/>
  <c r="DQ107" i="4" a="1"/>
  <c r="DQ107" i="4" s="1"/>
  <c r="DP107" i="4" a="1"/>
  <c r="DP107" i="4" s="1"/>
  <c r="DR107" i="4" a="1"/>
  <c r="DR107" i="4" s="1"/>
  <c r="DT107" i="4" a="1"/>
  <c r="DT107" i="4" s="1"/>
  <c r="DU107" i="4" a="1"/>
  <c r="DU107" i="4" s="1"/>
  <c r="DT82" i="4" a="1"/>
  <c r="DT82" i="4" s="1"/>
  <c r="DP82" i="4" a="1"/>
  <c r="DP82" i="4" s="1"/>
  <c r="DU82" i="4" a="1"/>
  <c r="DU82" i="4" s="1"/>
  <c r="DR82" i="4" a="1"/>
  <c r="DR82" i="4" s="1"/>
  <c r="DQ82" i="4" a="1"/>
  <c r="DQ82" i="4" s="1"/>
  <c r="DS82" i="4" a="1"/>
  <c r="DS82" i="4" s="1"/>
  <c r="DU43" i="4" a="1"/>
  <c r="DU43" i="4" s="1"/>
  <c r="DP43" i="4" a="1"/>
  <c r="DP43" i="4" s="1"/>
  <c r="DS43" i="4" a="1"/>
  <c r="DS43" i="4" s="1"/>
  <c r="DT43" i="4" a="1"/>
  <c r="DT43" i="4" s="1"/>
  <c r="DR43" i="4" a="1"/>
  <c r="DR43" i="4" s="1"/>
  <c r="DQ43" i="4" a="1"/>
  <c r="DQ43" i="4" s="1"/>
  <c r="DT60" i="4" a="1"/>
  <c r="DT60" i="4" s="1"/>
  <c r="DR60" i="4" a="1"/>
  <c r="DR60" i="4" s="1"/>
  <c r="DQ60" i="4" a="1"/>
  <c r="DQ60" i="4" s="1"/>
  <c r="DP60" i="4" a="1"/>
  <c r="DP60" i="4" s="1"/>
  <c r="DU60" i="4" a="1"/>
  <c r="DU60" i="4" s="1"/>
  <c r="DS60" i="4" a="1"/>
  <c r="DS60" i="4" s="1"/>
  <c r="DR44" i="4" a="1"/>
  <c r="DR44" i="4" s="1"/>
  <c r="DT44" i="4" a="1"/>
  <c r="DT44" i="4" s="1"/>
  <c r="DS44" i="4" a="1"/>
  <c r="DS44" i="4" s="1"/>
  <c r="DU44" i="4" a="1"/>
  <c r="DU44" i="4" s="1"/>
  <c r="DP44" i="4" a="1"/>
  <c r="DP44" i="4" s="1"/>
  <c r="DQ44" i="4" a="1"/>
  <c r="DQ44" i="4" s="1"/>
  <c r="DU42" i="4" a="1"/>
  <c r="DU42" i="4" s="1"/>
  <c r="DR42" i="4" a="1"/>
  <c r="DR42" i="4" s="1"/>
  <c r="DP42" i="4" a="1"/>
  <c r="DP42" i="4" s="1"/>
  <c r="DQ42" i="4" a="1"/>
  <c r="DQ42" i="4" s="1"/>
  <c r="DS42" i="4" a="1"/>
  <c r="DS42" i="4" s="1"/>
  <c r="DT42" i="4" a="1"/>
  <c r="DT42" i="4" s="1"/>
  <c r="DP102" i="4" a="1"/>
  <c r="DP102" i="4" s="1"/>
  <c r="DT102" i="4" a="1"/>
  <c r="DT102" i="4" s="1"/>
  <c r="DU102" i="4" a="1"/>
  <c r="DU102" i="4" s="1"/>
  <c r="DR102" i="4" a="1"/>
  <c r="DR102" i="4" s="1"/>
  <c r="DS102" i="4" a="1"/>
  <c r="DS102" i="4" s="1"/>
  <c r="DQ102" i="4" a="1"/>
  <c r="DQ102" i="4" s="1"/>
  <c r="DU105" i="4" a="1"/>
  <c r="DU105" i="4" s="1"/>
  <c r="DS105" i="4" a="1"/>
  <c r="DS105" i="4" s="1"/>
  <c r="DQ105" i="4" a="1"/>
  <c r="DQ105" i="4" s="1"/>
  <c r="DR105" i="4" a="1"/>
  <c r="DR105" i="4" s="1"/>
  <c r="DP105" i="4" a="1"/>
  <c r="DP105" i="4" s="1"/>
  <c r="DT105" i="4" a="1"/>
  <c r="DT105" i="4" s="1"/>
  <c r="DP55" i="4" a="1"/>
  <c r="DP55" i="4" s="1"/>
  <c r="DR55" i="4" a="1"/>
  <c r="DR55" i="4" s="1"/>
  <c r="DT55" i="4" a="1"/>
  <c r="DT55" i="4" s="1"/>
  <c r="DU55" i="4" a="1"/>
  <c r="DU55" i="4" s="1"/>
  <c r="DS55" i="4" a="1"/>
  <c r="DS55" i="4" s="1"/>
  <c r="DQ55" i="4" a="1"/>
  <c r="DQ55" i="4" s="1"/>
  <c r="DS61" i="4" a="1"/>
  <c r="DS61" i="4" s="1"/>
  <c r="DU61" i="4" a="1"/>
  <c r="DU61" i="4" s="1"/>
  <c r="DQ61" i="4" a="1"/>
  <c r="DQ61" i="4" s="1"/>
  <c r="DT61" i="4" a="1"/>
  <c r="DT61" i="4" s="1"/>
  <c r="DP61" i="4" a="1"/>
  <c r="DP61" i="4" s="1"/>
  <c r="DR61" i="4" a="1"/>
  <c r="DR61" i="4" s="1"/>
  <c r="DU95" i="4" a="1"/>
  <c r="DU95" i="4" s="1"/>
  <c r="DS95" i="4" a="1"/>
  <c r="DS95" i="4" s="1"/>
  <c r="DP95" i="4" a="1"/>
  <c r="DP95" i="4" s="1"/>
  <c r="DQ95" i="4" a="1"/>
  <c r="DQ95" i="4" s="1"/>
  <c r="DT95" i="4" a="1"/>
  <c r="DT95" i="4" s="1"/>
  <c r="DR95" i="4" a="1"/>
  <c r="DR95" i="4" s="1"/>
  <c r="DQ77" i="4" a="1"/>
  <c r="DQ77" i="4" s="1"/>
  <c r="DP77" i="4" a="1"/>
  <c r="DP77" i="4" s="1"/>
  <c r="DR77" i="4" a="1"/>
  <c r="DR77" i="4" s="1"/>
  <c r="DS77" i="4" a="1"/>
  <c r="DS77" i="4" s="1"/>
  <c r="DU77" i="4" a="1"/>
  <c r="DU77" i="4" s="1"/>
  <c r="DT77" i="4" a="1"/>
  <c r="DT77" i="4" s="1"/>
  <c r="DP75" i="4" a="1"/>
  <c r="DP75" i="4" s="1"/>
  <c r="DR75" i="4" a="1"/>
  <c r="DR75" i="4" s="1"/>
  <c r="DS75" i="4" a="1"/>
  <c r="DS75" i="4" s="1"/>
  <c r="DQ75" i="4" a="1"/>
  <c r="DQ75" i="4" s="1"/>
  <c r="DU75" i="4" a="1"/>
  <c r="DU75" i="4" s="1"/>
  <c r="DT75" i="4" a="1"/>
  <c r="DT75" i="4" s="1"/>
  <c r="DQ52" i="4" a="1"/>
  <c r="DQ52" i="4" s="1"/>
  <c r="DS52" i="4" a="1"/>
  <c r="DS52" i="4" s="1"/>
  <c r="DU52" i="4" a="1"/>
  <c r="DU52" i="4" s="1"/>
  <c r="DR52" i="4" a="1"/>
  <c r="DR52" i="4" s="1"/>
  <c r="DP52" i="4" a="1"/>
  <c r="DP52" i="4" s="1"/>
  <c r="DT52" i="4" a="1"/>
  <c r="DT52" i="4" s="1"/>
  <c r="DT76" i="4" a="1"/>
  <c r="DT76" i="4" s="1"/>
  <c r="DU76" i="4" a="1"/>
  <c r="DU76" i="4" s="1"/>
  <c r="DQ76" i="4" a="1"/>
  <c r="DQ76" i="4" s="1"/>
  <c r="DP76" i="4" a="1"/>
  <c r="DP76" i="4" s="1"/>
  <c r="DS76" i="4" a="1"/>
  <c r="DS76" i="4" s="1"/>
  <c r="DR76" i="4" a="1"/>
  <c r="DR76" i="4" s="1"/>
  <c r="DT86" i="4" a="1"/>
  <c r="DT86" i="4" s="1"/>
  <c r="DP86" i="4" a="1"/>
  <c r="DP86" i="4" s="1"/>
  <c r="DS86" i="4" a="1"/>
  <c r="DS86" i="4" s="1"/>
  <c r="DQ86" i="4" a="1"/>
  <c r="DQ86" i="4" s="1"/>
  <c r="DR86" i="4" a="1"/>
  <c r="DR86" i="4" s="1"/>
  <c r="DU86" i="4" a="1"/>
  <c r="DU86" i="4" s="1"/>
  <c r="DQ83" i="4" a="1"/>
  <c r="DQ83" i="4" s="1"/>
  <c r="DU83" i="4" a="1"/>
  <c r="DU83" i="4" s="1"/>
  <c r="DR83" i="4" a="1"/>
  <c r="DR83" i="4" s="1"/>
  <c r="DS83" i="4" a="1"/>
  <c r="DS83" i="4" s="1"/>
  <c r="DT83" i="4" a="1"/>
  <c r="DT83" i="4" s="1"/>
  <c r="DP83" i="4" a="1"/>
  <c r="DP83" i="4" s="1"/>
  <c r="DT70" i="4" a="1"/>
  <c r="DT70" i="4" s="1"/>
  <c r="DP70" i="4" a="1"/>
  <c r="DP70" i="4" s="1"/>
  <c r="DQ70" i="4" a="1"/>
  <c r="DQ70" i="4" s="1"/>
  <c r="DU70" i="4" a="1"/>
  <c r="DU70" i="4" s="1"/>
  <c r="DR70" i="4" a="1"/>
  <c r="DR70" i="4" s="1"/>
  <c r="DS70" i="4" a="1"/>
  <c r="DS70" i="4" s="1"/>
  <c r="DQ46" i="4" a="1"/>
  <c r="DQ46" i="4" s="1"/>
  <c r="DP46" i="4" a="1"/>
  <c r="DP46" i="4" s="1"/>
  <c r="DT46" i="4" a="1"/>
  <c r="DT46" i="4" s="1"/>
  <c r="DS46" i="4" a="1"/>
  <c r="DS46" i="4" s="1"/>
  <c r="DU46" i="4" a="1"/>
  <c r="DU46" i="4" s="1"/>
  <c r="DR46" i="4" a="1"/>
  <c r="DR46" i="4" s="1"/>
  <c r="DP108" i="4" a="1"/>
  <c r="DP108" i="4" s="1"/>
  <c r="DS108" i="4" a="1"/>
  <c r="DS108" i="4" s="1"/>
  <c r="DU108" i="4" a="1"/>
  <c r="DU108" i="4" s="1"/>
  <c r="DT108" i="4" a="1"/>
  <c r="DT108" i="4" s="1"/>
  <c r="DQ108" i="4" a="1"/>
  <c r="DQ108" i="4" s="1"/>
  <c r="DR108" i="4" a="1"/>
  <c r="DR108" i="4" s="1"/>
  <c r="DS62" i="4" a="1"/>
  <c r="DS62" i="4" s="1"/>
  <c r="DQ62" i="4" a="1"/>
  <c r="DQ62" i="4" s="1"/>
  <c r="DT62" i="4" a="1"/>
  <c r="DT62" i="4" s="1"/>
  <c r="DP62" i="4" a="1"/>
  <c r="DP62" i="4" s="1"/>
  <c r="DR62" i="4" a="1"/>
  <c r="DR62" i="4" s="1"/>
  <c r="DU62" i="4" a="1"/>
  <c r="DU62" i="4" s="1"/>
  <c r="DT81" i="4" a="1"/>
  <c r="DT81" i="4" s="1"/>
  <c r="DP81" i="4" a="1"/>
  <c r="DP81" i="4" s="1"/>
  <c r="DR81" i="4" a="1"/>
  <c r="DR81" i="4" s="1"/>
  <c r="DU81" i="4" a="1"/>
  <c r="DU81" i="4" s="1"/>
  <c r="DQ81" i="4" a="1"/>
  <c r="DQ81" i="4" s="1"/>
  <c r="DS81" i="4" a="1"/>
  <c r="DS81" i="4" s="1"/>
  <c r="DS51" i="4" a="1"/>
  <c r="DS51" i="4" s="1"/>
  <c r="DT51" i="4" a="1"/>
  <c r="DT51" i="4" s="1"/>
  <c r="DP51" i="4" a="1"/>
  <c r="DP51" i="4" s="1"/>
  <c r="DU51" i="4" a="1"/>
  <c r="DU51" i="4" s="1"/>
  <c r="DQ51" i="4" a="1"/>
  <c r="DQ51" i="4" s="1"/>
  <c r="DR51" i="4" a="1"/>
  <c r="DR51" i="4" s="1"/>
  <c r="DT69" i="4" a="1"/>
  <c r="DT69" i="4" s="1"/>
  <c r="DR69" i="4" a="1"/>
  <c r="DR69" i="4" s="1"/>
  <c r="DP69" i="4" a="1"/>
  <c r="DP69" i="4" s="1"/>
  <c r="DQ69" i="4" a="1"/>
  <c r="DQ69" i="4" s="1"/>
  <c r="DS69" i="4" a="1"/>
  <c r="DS69" i="4" s="1"/>
  <c r="DU69" i="4" a="1"/>
  <c r="DU69" i="4" s="1"/>
  <c r="DS57" i="4" a="1"/>
  <c r="DS57" i="4" s="1"/>
  <c r="DQ57" i="4" a="1"/>
  <c r="DQ57" i="4" s="1"/>
  <c r="DP57" i="4" a="1"/>
  <c r="DP57" i="4" s="1"/>
  <c r="DT57" i="4" a="1"/>
  <c r="DT57" i="4" s="1"/>
  <c r="DU57" i="4" a="1"/>
  <c r="DU57" i="4" s="1"/>
  <c r="DR57" i="4" a="1"/>
  <c r="DR57" i="4" s="1"/>
  <c r="DU56" i="4" a="1"/>
  <c r="DU56" i="4" s="1"/>
  <c r="DR56" i="4" a="1"/>
  <c r="DR56" i="4" s="1"/>
  <c r="DS56" i="4" a="1"/>
  <c r="DS56" i="4" s="1"/>
  <c r="DP56" i="4" a="1"/>
  <c r="DP56" i="4" s="1"/>
  <c r="DT56" i="4" a="1"/>
  <c r="DT56" i="4" s="1"/>
  <c r="DQ56" i="4" a="1"/>
  <c r="DQ56" i="4" s="1"/>
  <c r="DS80" i="4" a="1"/>
  <c r="DS80" i="4" s="1"/>
  <c r="DT80" i="4" a="1"/>
  <c r="DT80" i="4" s="1"/>
  <c r="DU80" i="4" a="1"/>
  <c r="DU80" i="4" s="1"/>
  <c r="DQ80" i="4" a="1"/>
  <c r="DQ80" i="4" s="1"/>
  <c r="DP80" i="4" a="1"/>
  <c r="DP80" i="4" s="1"/>
  <c r="DR80" i="4" a="1"/>
  <c r="DR80" i="4" s="1"/>
  <c r="DR100" i="4" a="1"/>
  <c r="DR100" i="4" s="1"/>
  <c r="DP100" i="4" a="1"/>
  <c r="DP100" i="4" s="1"/>
  <c r="DU100" i="4" a="1"/>
  <c r="DU100" i="4" s="1"/>
  <c r="DQ100" i="4" a="1"/>
  <c r="DQ100" i="4" s="1"/>
  <c r="DT100" i="4" a="1"/>
  <c r="DT100" i="4" s="1"/>
  <c r="DS100" i="4" a="1"/>
  <c r="DS100" i="4" s="1"/>
  <c r="DP64" i="4" a="1"/>
  <c r="DP64" i="4" s="1"/>
  <c r="DQ64" i="4" a="1"/>
  <c r="DQ64" i="4" s="1"/>
  <c r="DU64" i="4" a="1"/>
  <c r="DU64" i="4" s="1"/>
  <c r="DR64" i="4" a="1"/>
  <c r="DR64" i="4" s="1"/>
  <c r="DT64" i="4" a="1"/>
  <c r="DT64" i="4" s="1"/>
  <c r="DS64" i="4" a="1"/>
  <c r="DS64" i="4" s="1"/>
  <c r="DR48" i="4" a="1"/>
  <c r="DR48" i="4" s="1"/>
  <c r="DU48" i="4" a="1"/>
  <c r="DU48" i="4" s="1"/>
  <c r="DT48" i="4" a="1"/>
  <c r="DT48" i="4" s="1"/>
  <c r="DQ48" i="4" a="1"/>
  <c r="DQ48" i="4" s="1"/>
  <c r="DP48" i="4" a="1"/>
  <c r="DP48" i="4" s="1"/>
  <c r="DS48" i="4" a="1"/>
  <c r="DS48" i="4" s="1"/>
  <c r="DP101" i="4" a="1"/>
  <c r="DP101" i="4" s="1"/>
  <c r="DR101" i="4" a="1"/>
  <c r="DR101" i="4" s="1"/>
  <c r="DQ101" i="4" a="1"/>
  <c r="DQ101" i="4" s="1"/>
  <c r="DS101" i="4" a="1"/>
  <c r="DS101" i="4" s="1"/>
  <c r="DU101" i="4" a="1"/>
  <c r="DU101" i="4" s="1"/>
  <c r="DT101" i="4" a="1"/>
  <c r="DT101" i="4" s="1"/>
  <c r="DS59" i="4" a="1"/>
  <c r="DS59" i="4" s="1"/>
  <c r="DR59" i="4" a="1"/>
  <c r="DR59" i="4" s="1"/>
  <c r="DQ59" i="4" a="1"/>
  <c r="DQ59" i="4" s="1"/>
  <c r="DP59" i="4" a="1"/>
  <c r="DP59" i="4" s="1"/>
  <c r="DT59" i="4" a="1"/>
  <c r="DT59" i="4" s="1"/>
  <c r="DU59" i="4" a="1"/>
  <c r="DU59" i="4" s="1"/>
  <c r="DQ88" i="4" a="1"/>
  <c r="DQ88" i="4" s="1"/>
  <c r="DP88" i="4" a="1"/>
  <c r="DP88" i="4" s="1"/>
  <c r="DR88" i="4" a="1"/>
  <c r="DR88" i="4" s="1"/>
  <c r="DT88" i="4" a="1"/>
  <c r="DT88" i="4" s="1"/>
  <c r="DU88" i="4" a="1"/>
  <c r="DU88" i="4" s="1"/>
  <c r="DS88" i="4" a="1"/>
  <c r="DS88" i="4" s="1"/>
  <c r="DS87" i="4" a="1"/>
  <c r="DS87" i="4" s="1"/>
  <c r="DP87" i="4" a="1"/>
  <c r="DP87" i="4" s="1"/>
  <c r="DQ87" i="4" a="1"/>
  <c r="DQ87" i="4" s="1"/>
  <c r="DT87" i="4" a="1"/>
  <c r="DT87" i="4" s="1"/>
  <c r="DR87" i="4" a="1"/>
  <c r="DR87" i="4" s="1"/>
  <c r="DU87" i="4" a="1"/>
  <c r="DU87" i="4" s="1"/>
  <c r="DP49" i="4" a="1"/>
  <c r="DP49" i="4" s="1"/>
  <c r="DQ49" i="4" a="1"/>
  <c r="DQ49" i="4" s="1"/>
  <c r="DT49" i="4" a="1"/>
  <c r="DT49" i="4" s="1"/>
  <c r="DR49" i="4" a="1"/>
  <c r="DR49" i="4" s="1"/>
  <c r="DS49" i="4" a="1"/>
  <c r="DS49" i="4" s="1"/>
  <c r="DU49" i="4" a="1"/>
  <c r="DU49" i="4" s="1"/>
  <c r="DS79" i="4" a="1"/>
  <c r="DS79" i="4" s="1"/>
  <c r="DQ79" i="4" a="1"/>
  <c r="DQ79" i="4" s="1"/>
  <c r="DU79" i="4" a="1"/>
  <c r="DU79" i="4" s="1"/>
  <c r="DP79" i="4" a="1"/>
  <c r="DP79" i="4" s="1"/>
  <c r="DT79" i="4" a="1"/>
  <c r="DT79" i="4" s="1"/>
  <c r="DR79" i="4" a="1"/>
  <c r="DR79" i="4" s="1"/>
  <c r="DS84" i="4" a="1"/>
  <c r="DS84" i="4" s="1"/>
  <c r="DQ84" i="4" a="1"/>
  <c r="DQ84" i="4" s="1"/>
  <c r="DR84" i="4" a="1"/>
  <c r="DR84" i="4" s="1"/>
  <c r="DP84" i="4" a="1"/>
  <c r="DP84" i="4" s="1"/>
  <c r="DT84" i="4" a="1"/>
  <c r="DT84" i="4" s="1"/>
  <c r="DU84" i="4" a="1"/>
  <c r="DU84" i="4" s="1"/>
  <c r="DP109" i="4" a="1"/>
  <c r="DP109" i="4" s="1"/>
  <c r="DU109" i="4" a="1"/>
  <c r="DU109" i="4" s="1"/>
  <c r="DR109" i="4" a="1"/>
  <c r="DR109" i="4" s="1"/>
  <c r="DS109" i="4" a="1"/>
  <c r="DS109" i="4" s="1"/>
  <c r="DQ109" i="4" a="1"/>
  <c r="DQ109" i="4" s="1"/>
  <c r="DT109" i="4" a="1"/>
  <c r="DT109" i="4" s="1"/>
  <c r="DQ89" i="4" a="1"/>
  <c r="DQ89" i="4" s="1"/>
  <c r="DS89" i="4" a="1"/>
  <c r="DS89" i="4" s="1"/>
  <c r="DT89" i="4" a="1"/>
  <c r="DT89" i="4" s="1"/>
  <c r="DR89" i="4" a="1"/>
  <c r="DR89" i="4" s="1"/>
  <c r="DU89" i="4" a="1"/>
  <c r="DU89" i="4" s="1"/>
  <c r="DP89" i="4" a="1"/>
  <c r="DP89" i="4" s="1"/>
  <c r="DP104" i="4" a="1"/>
  <c r="DP104" i="4" s="1"/>
  <c r="DU104" i="4" a="1"/>
  <c r="DU104" i="4" s="1"/>
  <c r="DQ104" i="4" a="1"/>
  <c r="DQ104" i="4" s="1"/>
  <c r="DR104" i="4" a="1"/>
  <c r="DR104" i="4" s="1"/>
  <c r="DS104" i="4" a="1"/>
  <c r="DS104" i="4" s="1"/>
  <c r="DT104" i="4" a="1"/>
  <c r="DT104" i="4" s="1"/>
  <c r="DQ97" i="4" a="1"/>
  <c r="DQ97" i="4" s="1"/>
  <c r="DS97" i="4" a="1"/>
  <c r="DS97" i="4" s="1"/>
  <c r="DT97" i="4" a="1"/>
  <c r="DT97" i="4" s="1"/>
  <c r="DU97" i="4" a="1"/>
  <c r="DU97" i="4" s="1"/>
  <c r="DR97" i="4" a="1"/>
  <c r="DR97" i="4" s="1"/>
  <c r="DP97" i="4" a="1"/>
  <c r="DP97" i="4" s="1"/>
  <c r="DU58" i="4" a="1"/>
  <c r="DU58" i="4" s="1"/>
  <c r="DP58" i="4" a="1"/>
  <c r="DP58" i="4" s="1"/>
  <c r="DR58" i="4" a="1"/>
  <c r="DR58" i="4" s="1"/>
  <c r="DT58" i="4" a="1"/>
  <c r="DT58" i="4" s="1"/>
  <c r="DQ58" i="4" a="1"/>
  <c r="DQ58" i="4" s="1"/>
  <c r="DS58" i="4" a="1"/>
  <c r="DS58" i="4" s="1"/>
  <c r="DT72" i="4" a="1"/>
  <c r="DT72" i="4" s="1"/>
  <c r="DU72" i="4" a="1"/>
  <c r="DU72" i="4" s="1"/>
  <c r="DR72" i="4" a="1"/>
  <c r="DR72" i="4" s="1"/>
  <c r="DS72" i="4" a="1"/>
  <c r="DS72" i="4" s="1"/>
  <c r="DP72" i="4" a="1"/>
  <c r="DP72" i="4" s="1"/>
  <c r="DQ72" i="4" a="1"/>
  <c r="DQ72" i="4" s="1"/>
  <c r="DS90" i="4" a="1"/>
  <c r="DS90" i="4" s="1"/>
  <c r="DQ90" i="4" a="1"/>
  <c r="DQ90" i="4" s="1"/>
  <c r="DR90" i="4" a="1"/>
  <c r="DR90" i="4" s="1"/>
  <c r="DP90" i="4" a="1"/>
  <c r="DP90" i="4" s="1"/>
  <c r="DT90" i="4" a="1"/>
  <c r="DT90" i="4" s="1"/>
  <c r="DU90" i="4" a="1"/>
  <c r="DU90" i="4" s="1"/>
  <c r="DS99" i="4" a="1"/>
  <c r="DS99" i="4" s="1"/>
  <c r="DT99" i="4" a="1"/>
  <c r="DT99" i="4" s="1"/>
  <c r="DU99" i="4" a="1"/>
  <c r="DU99" i="4" s="1"/>
  <c r="DR99" i="4" a="1"/>
  <c r="DR99" i="4" s="1"/>
  <c r="DQ99" i="4" a="1"/>
  <c r="DQ99" i="4" s="1"/>
  <c r="DP99" i="4" a="1"/>
  <c r="DP99" i="4" s="1"/>
  <c r="DR65" i="4" a="1"/>
  <c r="DR65" i="4" s="1"/>
  <c r="DS65" i="4" a="1"/>
  <c r="DS65" i="4" s="1"/>
  <c r="DU65" i="4" a="1"/>
  <c r="DU65" i="4" s="1"/>
  <c r="DP65" i="4" a="1"/>
  <c r="DP65" i="4" s="1"/>
  <c r="DT65" i="4" a="1"/>
  <c r="DT65" i="4" s="1"/>
  <c r="DQ65" i="4" a="1"/>
  <c r="DQ65" i="4" s="1"/>
  <c r="DT50" i="4" a="1"/>
  <c r="DT50" i="4" s="1"/>
  <c r="DS50" i="4" a="1"/>
  <c r="DS50" i="4" s="1"/>
  <c r="DR50" i="4" a="1"/>
  <c r="DR50" i="4" s="1"/>
  <c r="DQ50" i="4" a="1"/>
  <c r="DQ50" i="4" s="1"/>
  <c r="DU50" i="4" a="1"/>
  <c r="DU50" i="4" s="1"/>
  <c r="DP50" i="4" a="1"/>
  <c r="DP50" i="4" s="1"/>
  <c r="DQ47" i="4" a="1"/>
  <c r="DQ47" i="4" s="1"/>
  <c r="DT47" i="4" a="1"/>
  <c r="DT47" i="4" s="1"/>
  <c r="DR47" i="4" a="1"/>
  <c r="DR47" i="4" s="1"/>
  <c r="DU47" i="4" a="1"/>
  <c r="DU47" i="4" s="1"/>
  <c r="DP47" i="4" a="1"/>
  <c r="DP47" i="4" s="1"/>
  <c r="DS47" i="4" a="1"/>
  <c r="DS47" i="4" s="1"/>
  <c r="EV43" i="4"/>
  <c r="FD43" i="4" s="1"/>
  <c r="EM40" i="4" a="1"/>
  <c r="EM40" i="4" s="1"/>
  <c r="EL40" i="4" a="1"/>
  <c r="EL40" i="4" s="1"/>
  <c r="EN40" i="4" a="1"/>
  <c r="EN40" i="4" s="1"/>
  <c r="DZ41" i="4"/>
  <c r="EC41" i="4"/>
  <c r="EI41" i="4"/>
  <c r="EE41" i="4"/>
  <c r="EK41" i="4"/>
  <c r="EH41" i="4"/>
  <c r="EB41" i="4"/>
  <c r="ED41" i="4"/>
  <c r="EJ41" i="4"/>
  <c r="ER40" i="4"/>
  <c r="DY40" i="4" s="1"/>
  <c r="EQ40" i="4" a="1"/>
  <c r="EQ40" i="4" s="1"/>
  <c r="EP40" i="4" a="1"/>
  <c r="EP40" i="4" s="1"/>
  <c r="EA41" i="4"/>
  <c r="EG41" i="4"/>
  <c r="GE45" i="4"/>
  <c r="EY44" i="4"/>
  <c r="GE46" i="4"/>
  <c r="EO40" i="4" a="1"/>
  <c r="EO40" i="4" s="1"/>
  <c r="FC46" i="4"/>
  <c r="GX47" i="4" s="1"/>
  <c r="I46" i="4"/>
  <c r="J46" i="4"/>
  <c r="S46" i="4" s="1"/>
  <c r="GK46" i="4" s="1"/>
  <c r="GV47" i="4"/>
  <c r="FF46" i="4"/>
  <c r="E46" i="4"/>
  <c r="FE46" i="4"/>
  <c r="DX66" i="4" a="1"/>
  <c r="EF41" i="4"/>
  <c r="DX66" i="4" l="1"/>
  <c r="EV44" i="4"/>
  <c r="ED47" i="4"/>
  <c r="EJ47" i="4"/>
  <c r="ED50" i="4"/>
  <c r="EJ50" i="4"/>
  <c r="DZ99" i="4"/>
  <c r="ED90" i="4"/>
  <c r="EJ90" i="4"/>
  <c r="EC72" i="4"/>
  <c r="EI72" i="4"/>
  <c r="EJ58" i="4"/>
  <c r="ED58" i="4"/>
  <c r="EC97" i="4"/>
  <c r="EI97" i="4"/>
  <c r="EE104" i="4"/>
  <c r="EK104" i="4"/>
  <c r="EG89" i="4"/>
  <c r="EA89" i="4"/>
  <c r="ED79" i="4"/>
  <c r="EJ79" i="4"/>
  <c r="EC49" i="4"/>
  <c r="EI49" i="4"/>
  <c r="EA87" i="4"/>
  <c r="EG87" i="4"/>
  <c r="EH59" i="4"/>
  <c r="EB59" i="4"/>
  <c r="EC64" i="4"/>
  <c r="EI64" i="4"/>
  <c r="ED100" i="4"/>
  <c r="EJ100" i="4"/>
  <c r="EA80" i="4"/>
  <c r="EG80" i="4"/>
  <c r="EI56" i="4"/>
  <c r="EC56" i="4"/>
  <c r="DZ57" i="4"/>
  <c r="EB69" i="4"/>
  <c r="EH69" i="4"/>
  <c r="EC51" i="4"/>
  <c r="EI51" i="4"/>
  <c r="EE62" i="4"/>
  <c r="EK62" i="4"/>
  <c r="EC46" i="4"/>
  <c r="EI46" i="4"/>
  <c r="EA70" i="4"/>
  <c r="EG70" i="4"/>
  <c r="EE83" i="4"/>
  <c r="EK83" i="4"/>
  <c r="DZ86" i="4"/>
  <c r="ED76" i="4"/>
  <c r="EJ76" i="4"/>
  <c r="ED75" i="4"/>
  <c r="EJ75" i="4"/>
  <c r="EK77" i="4"/>
  <c r="EE77" i="4"/>
  <c r="ED95" i="4"/>
  <c r="EJ95" i="4"/>
  <c r="EB55" i="4"/>
  <c r="EH55" i="4"/>
  <c r="DZ102" i="4"/>
  <c r="EA44" i="4"/>
  <c r="EG44" i="4"/>
  <c r="ED43" i="4"/>
  <c r="EJ43" i="4"/>
  <c r="EB82" i="4"/>
  <c r="EH82" i="4"/>
  <c r="DZ107" i="4"/>
  <c r="EE94" i="4"/>
  <c r="EK94" i="4"/>
  <c r="EH106" i="4"/>
  <c r="EB106" i="4"/>
  <c r="ED85" i="4"/>
  <c r="EJ85" i="4"/>
  <c r="EG63" i="4"/>
  <c r="EA63" i="4"/>
  <c r="EG98" i="4"/>
  <c r="EA98" i="4"/>
  <c r="EE103" i="4"/>
  <c r="EK103" i="4"/>
  <c r="EE74" i="4"/>
  <c r="EK74" i="4"/>
  <c r="EA92" i="4"/>
  <c r="EG92" i="4"/>
  <c r="EA93" i="4"/>
  <c r="EG93" i="4"/>
  <c r="EJ45" i="4"/>
  <c r="ED45" i="4"/>
  <c r="EB54" i="4"/>
  <c r="EH54" i="4"/>
  <c r="ED66" i="4"/>
  <c r="EJ66" i="4"/>
  <c r="DZ68" i="4"/>
  <c r="DZ53" i="4"/>
  <c r="EA47" i="4"/>
  <c r="EG47" i="4"/>
  <c r="EA65" i="4"/>
  <c r="EG65" i="4"/>
  <c r="EA99" i="4"/>
  <c r="EG99" i="4"/>
  <c r="DZ90" i="4"/>
  <c r="EH58" i="4"/>
  <c r="EB58" i="4"/>
  <c r="DZ104" i="4"/>
  <c r="ED109" i="4"/>
  <c r="EJ109" i="4"/>
  <c r="EK84" i="4"/>
  <c r="EE84" i="4"/>
  <c r="DZ79" i="4"/>
  <c r="EB49" i="4"/>
  <c r="EH49" i="4"/>
  <c r="DZ88" i="4"/>
  <c r="EC59" i="4"/>
  <c r="EI59" i="4"/>
  <c r="EI48" i="4"/>
  <c r="EC48" i="4"/>
  <c r="ED64" i="4"/>
  <c r="EJ64" i="4"/>
  <c r="EG100" i="4"/>
  <c r="EA100" i="4"/>
  <c r="EB56" i="4"/>
  <c r="EH56" i="4"/>
  <c r="EA57" i="4"/>
  <c r="EG57" i="4"/>
  <c r="ED69" i="4"/>
  <c r="EJ69" i="4"/>
  <c r="EI81" i="4"/>
  <c r="EC81" i="4"/>
  <c r="EB62" i="4"/>
  <c r="EH62" i="4"/>
  <c r="EG108" i="4"/>
  <c r="EA108" i="4"/>
  <c r="EJ46" i="4"/>
  <c r="ED46" i="4"/>
  <c r="EG83" i="4"/>
  <c r="EA83" i="4"/>
  <c r="ED86" i="4"/>
  <c r="EJ86" i="4"/>
  <c r="ED52" i="4"/>
  <c r="EJ52" i="4"/>
  <c r="EE75" i="4"/>
  <c r="EK75" i="4"/>
  <c r="EC77" i="4"/>
  <c r="EI77" i="4"/>
  <c r="EA95" i="4"/>
  <c r="EG95" i="4"/>
  <c r="EA61" i="4"/>
  <c r="EG61" i="4"/>
  <c r="DZ55" i="4"/>
  <c r="EE105" i="4"/>
  <c r="EK105" i="4"/>
  <c r="ED42" i="4"/>
  <c r="EJ42" i="4"/>
  <c r="DZ44" i="4"/>
  <c r="EE60" i="4"/>
  <c r="EK60" i="4"/>
  <c r="EI43" i="4"/>
  <c r="EC43" i="4"/>
  <c r="EK82" i="4"/>
  <c r="EE82" i="4"/>
  <c r="EG107" i="4"/>
  <c r="EA107" i="4"/>
  <c r="EH78" i="4"/>
  <c r="EB78" i="4"/>
  <c r="EE96" i="4"/>
  <c r="EK96" i="4"/>
  <c r="DZ63" i="4"/>
  <c r="EC103" i="4"/>
  <c r="EI103" i="4"/>
  <c r="EI74" i="4"/>
  <c r="EC74" i="4"/>
  <c r="EK92" i="4"/>
  <c r="EE92" i="4"/>
  <c r="DZ91" i="4"/>
  <c r="DZ93" i="4"/>
  <c r="EI45" i="4"/>
  <c r="EC45" i="4"/>
  <c r="EA71" i="4"/>
  <c r="EG71" i="4"/>
  <c r="EE54" i="4"/>
  <c r="EK54" i="4"/>
  <c r="EE66" i="4"/>
  <c r="EK66" i="4"/>
  <c r="EE68" i="4"/>
  <c r="EK68" i="4"/>
  <c r="ED73" i="4"/>
  <c r="EJ73" i="4"/>
  <c r="DZ50" i="4"/>
  <c r="EJ65" i="4"/>
  <c r="ED65" i="4"/>
  <c r="EH72" i="4"/>
  <c r="EB72" i="4"/>
  <c r="DZ58" i="4"/>
  <c r="EA97" i="4"/>
  <c r="EG97" i="4"/>
  <c r="DZ89" i="4"/>
  <c r="ED84" i="4"/>
  <c r="EJ84" i="4"/>
  <c r="EE79" i="4"/>
  <c r="EK79" i="4"/>
  <c r="ED49" i="4"/>
  <c r="EJ49" i="4"/>
  <c r="DZ87" i="4"/>
  <c r="EA88" i="4"/>
  <c r="EG88" i="4"/>
  <c r="ED101" i="4"/>
  <c r="EJ101" i="4"/>
  <c r="DZ48" i="4"/>
  <c r="EH64" i="4"/>
  <c r="EB64" i="4"/>
  <c r="EK80" i="4"/>
  <c r="EE80" i="4"/>
  <c r="EE56" i="4"/>
  <c r="EK56" i="4"/>
  <c r="EC57" i="4"/>
  <c r="EI57" i="4"/>
  <c r="EB51" i="4"/>
  <c r="EH51" i="4"/>
  <c r="EA81" i="4"/>
  <c r="EG81" i="4"/>
  <c r="DZ62" i="4"/>
  <c r="ED108" i="4"/>
  <c r="EJ108" i="4"/>
  <c r="DZ46" i="4"/>
  <c r="DZ70" i="4"/>
  <c r="EA75" i="4"/>
  <c r="EG75" i="4"/>
  <c r="EB77" i="4"/>
  <c r="EH77" i="4"/>
  <c r="DZ95" i="4"/>
  <c r="EE61" i="4"/>
  <c r="EK61" i="4"/>
  <c r="EA102" i="4"/>
  <c r="EG102" i="4"/>
  <c r="EI42" i="4"/>
  <c r="EC42" i="4"/>
  <c r="EK44" i="4"/>
  <c r="EE44" i="4"/>
  <c r="DZ60" i="4"/>
  <c r="DZ43" i="4"/>
  <c r="DZ82" i="4"/>
  <c r="EC107" i="4"/>
  <c r="EI107" i="4"/>
  <c r="ED106" i="4"/>
  <c r="EJ106" i="4"/>
  <c r="EJ78" i="4"/>
  <c r="ED78" i="4"/>
  <c r="EC85" i="4"/>
  <c r="EI85" i="4"/>
  <c r="EJ96" i="4"/>
  <c r="ED96" i="4"/>
  <c r="ED63" i="4"/>
  <c r="EJ63" i="4"/>
  <c r="EE98" i="4"/>
  <c r="EK98" i="4"/>
  <c r="ED103" i="4"/>
  <c r="EJ103" i="4"/>
  <c r="DZ74" i="4"/>
  <c r="ED67" i="4"/>
  <c r="EJ67" i="4"/>
  <c r="EB91" i="4"/>
  <c r="EH91" i="4"/>
  <c r="ED93" i="4"/>
  <c r="EJ93" i="4"/>
  <c r="DZ45" i="4"/>
  <c r="EH71" i="4"/>
  <c r="EB71" i="4"/>
  <c r="EJ54" i="4"/>
  <c r="ED54" i="4"/>
  <c r="EB66" i="4"/>
  <c r="EH66" i="4"/>
  <c r="EB53" i="4"/>
  <c r="EH53" i="4"/>
  <c r="EI73" i="4"/>
  <c r="EC73" i="4"/>
  <c r="EC47" i="4"/>
  <c r="EI47" i="4"/>
  <c r="EE50" i="4"/>
  <c r="EK50" i="4"/>
  <c r="DZ65" i="4"/>
  <c r="EB99" i="4"/>
  <c r="EH99" i="4"/>
  <c r="EB90" i="4"/>
  <c r="EH90" i="4"/>
  <c r="EE72" i="4"/>
  <c r="EK72" i="4"/>
  <c r="EE58" i="4"/>
  <c r="EK58" i="4"/>
  <c r="ED104" i="4"/>
  <c r="EJ104" i="4"/>
  <c r="EE89" i="4"/>
  <c r="EK89" i="4"/>
  <c r="EA109" i="4"/>
  <c r="EG109" i="4"/>
  <c r="DZ84" i="4"/>
  <c r="EA79" i="4"/>
  <c r="EG79" i="4"/>
  <c r="EA49" i="4"/>
  <c r="EG49" i="4"/>
  <c r="EI87" i="4"/>
  <c r="EC87" i="4"/>
  <c r="EK59" i="4"/>
  <c r="EE59" i="4"/>
  <c r="EE101" i="4"/>
  <c r="EK101" i="4"/>
  <c r="EA48" i="4"/>
  <c r="EG48" i="4"/>
  <c r="EE100" i="4"/>
  <c r="EK100" i="4"/>
  <c r="ED80" i="4"/>
  <c r="EJ80" i="4"/>
  <c r="EA51" i="4"/>
  <c r="EG51" i="4"/>
  <c r="EE81" i="4"/>
  <c r="EK81" i="4"/>
  <c r="ED62" i="4"/>
  <c r="EJ62" i="4"/>
  <c r="EE108" i="4"/>
  <c r="EK108" i="4"/>
  <c r="EA46" i="4"/>
  <c r="EG46" i="4"/>
  <c r="EJ70" i="4"/>
  <c r="ED70" i="4"/>
  <c r="EB76" i="4"/>
  <c r="EH76" i="4"/>
  <c r="DZ52" i="4"/>
  <c r="EC75" i="4"/>
  <c r="EI75" i="4"/>
  <c r="DZ77" i="4"/>
  <c r="EC95" i="4"/>
  <c r="EI95" i="4"/>
  <c r="EC61" i="4"/>
  <c r="EI61" i="4"/>
  <c r="ED105" i="4"/>
  <c r="EJ105" i="4"/>
  <c r="EG42" i="4"/>
  <c r="EA42" i="4"/>
  <c r="EI44" i="4"/>
  <c r="EC44" i="4"/>
  <c r="EA60" i="4"/>
  <c r="EG60" i="4"/>
  <c r="EK43" i="4"/>
  <c r="EE43" i="4"/>
  <c r="ED82" i="4"/>
  <c r="EJ82" i="4"/>
  <c r="EI94" i="4"/>
  <c r="EC94" i="4"/>
  <c r="EK78" i="4"/>
  <c r="EE78" i="4"/>
  <c r="EE85" i="4"/>
  <c r="EK85" i="4"/>
  <c r="EA96" i="4"/>
  <c r="EG96" i="4"/>
  <c r="ED98" i="4"/>
  <c r="EJ98" i="4"/>
  <c r="EA103" i="4"/>
  <c r="EG103" i="4"/>
  <c r="DZ92" i="4"/>
  <c r="EA67" i="4"/>
  <c r="EG67" i="4"/>
  <c r="EC93" i="4"/>
  <c r="EI93" i="4"/>
  <c r="EH45" i="4"/>
  <c r="EB45" i="4"/>
  <c r="EI71" i="4"/>
  <c r="EC71" i="4"/>
  <c r="EE53" i="4"/>
  <c r="EK53" i="4"/>
  <c r="DZ73" i="4"/>
  <c r="DZ47" i="4"/>
  <c r="EG50" i="4"/>
  <c r="EA50" i="4"/>
  <c r="EE99" i="4"/>
  <c r="EK99" i="4"/>
  <c r="EA90" i="4"/>
  <c r="EG90" i="4"/>
  <c r="ED72" i="4"/>
  <c r="EJ72" i="4"/>
  <c r="DZ97" i="4"/>
  <c r="EC109" i="4"/>
  <c r="EI109" i="4"/>
  <c r="EB84" i="4"/>
  <c r="EH84" i="4"/>
  <c r="EC79" i="4"/>
  <c r="EI79" i="4"/>
  <c r="DZ49" i="4"/>
  <c r="EI88" i="4"/>
  <c r="EC88" i="4"/>
  <c r="ED59" i="4"/>
  <c r="EJ59" i="4"/>
  <c r="EC101" i="4"/>
  <c r="EI101" i="4"/>
  <c r="ED48" i="4"/>
  <c r="EJ48" i="4"/>
  <c r="EE64" i="4"/>
  <c r="EK64" i="4"/>
  <c r="DZ100" i="4"/>
  <c r="EC80" i="4"/>
  <c r="EI80" i="4"/>
  <c r="EB57" i="4"/>
  <c r="EH57" i="4"/>
  <c r="EE69" i="4"/>
  <c r="EK69" i="4"/>
  <c r="EE51" i="4"/>
  <c r="EK51" i="4"/>
  <c r="EB81" i="4"/>
  <c r="EH81" i="4"/>
  <c r="EG62" i="4"/>
  <c r="EA62" i="4"/>
  <c r="EC108" i="4"/>
  <c r="EI108" i="4"/>
  <c r="DZ83" i="4"/>
  <c r="EK86" i="4"/>
  <c r="EE86" i="4"/>
  <c r="EC76" i="4"/>
  <c r="EI76" i="4"/>
  <c r="EB52" i="4"/>
  <c r="EH52" i="4"/>
  <c r="EG77" i="4"/>
  <c r="EA77" i="4"/>
  <c r="EE95" i="4"/>
  <c r="EK95" i="4"/>
  <c r="EA55" i="4"/>
  <c r="EG55" i="4"/>
  <c r="DZ105" i="4"/>
  <c r="EC102" i="4"/>
  <c r="EI102" i="4"/>
  <c r="DZ42" i="4"/>
  <c r="ED44" i="4"/>
  <c r="EJ44" i="4"/>
  <c r="EB60" i="4"/>
  <c r="EH60" i="4"/>
  <c r="EE107" i="4"/>
  <c r="EK107" i="4"/>
  <c r="EG94" i="4"/>
  <c r="EA94" i="4"/>
  <c r="EK106" i="4"/>
  <c r="EE106" i="4"/>
  <c r="EA78" i="4"/>
  <c r="EG78" i="4"/>
  <c r="EB85" i="4"/>
  <c r="EH85" i="4"/>
  <c r="EC96" i="4"/>
  <c r="EI96" i="4"/>
  <c r="EC63" i="4"/>
  <c r="EI63" i="4"/>
  <c r="EC98" i="4"/>
  <c r="EI98" i="4"/>
  <c r="EB74" i="4"/>
  <c r="EH74" i="4"/>
  <c r="EI92" i="4"/>
  <c r="EC92" i="4"/>
  <c r="EB67" i="4"/>
  <c r="EH67" i="4"/>
  <c r="ED91" i="4"/>
  <c r="EJ91" i="4"/>
  <c r="EA45" i="4"/>
  <c r="EG45" i="4"/>
  <c r="ED71" i="4"/>
  <c r="EJ71" i="4"/>
  <c r="EI68" i="4"/>
  <c r="EC68" i="4"/>
  <c r="EE73" i="4"/>
  <c r="EK73" i="4"/>
  <c r="EE47" i="4"/>
  <c r="EK47" i="4"/>
  <c r="EH50" i="4"/>
  <c r="EB50" i="4"/>
  <c r="EE65" i="4"/>
  <c r="EK65" i="4"/>
  <c r="ED99" i="4"/>
  <c r="EJ99" i="4"/>
  <c r="EC90" i="4"/>
  <c r="EI90" i="4"/>
  <c r="EC58" i="4"/>
  <c r="EI58" i="4"/>
  <c r="EB97" i="4"/>
  <c r="EH97" i="4"/>
  <c r="EI104" i="4"/>
  <c r="EC104" i="4"/>
  <c r="EB89" i="4"/>
  <c r="EH89" i="4"/>
  <c r="EB109" i="4"/>
  <c r="EH109" i="4"/>
  <c r="EA84" i="4"/>
  <c r="EG84" i="4"/>
  <c r="EE87" i="4"/>
  <c r="EK87" i="4"/>
  <c r="EE88" i="4"/>
  <c r="EK88" i="4"/>
  <c r="EA101" i="4"/>
  <c r="EG101" i="4"/>
  <c r="EA64" i="4"/>
  <c r="EG64" i="4"/>
  <c r="EB100" i="4"/>
  <c r="EH100" i="4"/>
  <c r="EG56" i="4"/>
  <c r="EA56" i="4"/>
  <c r="EE57" i="4"/>
  <c r="EK57" i="4"/>
  <c r="EC69" i="4"/>
  <c r="EI69" i="4"/>
  <c r="EC62" i="4"/>
  <c r="EI62" i="4"/>
  <c r="DZ108" i="4"/>
  <c r="EC70" i="4"/>
  <c r="EI70" i="4"/>
  <c r="ED83" i="4"/>
  <c r="EJ83" i="4"/>
  <c r="EH86" i="4"/>
  <c r="EB86" i="4"/>
  <c r="DZ76" i="4"/>
  <c r="EK52" i="4"/>
  <c r="EE52" i="4"/>
  <c r="EH75" i="4"/>
  <c r="EB75" i="4"/>
  <c r="EB61" i="4"/>
  <c r="EH61" i="4"/>
  <c r="EC55" i="4"/>
  <c r="EI55" i="4"/>
  <c r="EB105" i="4"/>
  <c r="EH105" i="4"/>
  <c r="EB102" i="4"/>
  <c r="EH102" i="4"/>
  <c r="EH42" i="4"/>
  <c r="EB42" i="4"/>
  <c r="ED60" i="4"/>
  <c r="EJ60" i="4"/>
  <c r="ED107" i="4"/>
  <c r="EJ107" i="4"/>
  <c r="DZ94" i="4"/>
  <c r="DZ106" i="4"/>
  <c r="EC78" i="4"/>
  <c r="EI78" i="4"/>
  <c r="DZ85" i="4"/>
  <c r="EB96" i="4"/>
  <c r="EH96" i="4"/>
  <c r="EE63" i="4"/>
  <c r="EK63" i="4"/>
  <c r="DZ103" i="4"/>
  <c r="EG74" i="4"/>
  <c r="EA74" i="4"/>
  <c r="ED92" i="4"/>
  <c r="EJ92" i="4"/>
  <c r="EE67" i="4"/>
  <c r="EK67" i="4"/>
  <c r="EA91" i="4"/>
  <c r="EG91" i="4"/>
  <c r="EE93" i="4"/>
  <c r="EK93" i="4"/>
  <c r="EA54" i="4"/>
  <c r="EG54" i="4"/>
  <c r="EA66" i="4"/>
  <c r="EG66" i="4"/>
  <c r="EG68" i="4"/>
  <c r="EA68" i="4"/>
  <c r="ED53" i="4"/>
  <c r="EJ53" i="4"/>
  <c r="EB73" i="4"/>
  <c r="EH73" i="4"/>
  <c r="EB47" i="4"/>
  <c r="EH47" i="4"/>
  <c r="EC50" i="4"/>
  <c r="EI50" i="4"/>
  <c r="EC65" i="4"/>
  <c r="EI65" i="4"/>
  <c r="EC99" i="4"/>
  <c r="EI99" i="4"/>
  <c r="EA72" i="4"/>
  <c r="EG72" i="4"/>
  <c r="EA58" i="4"/>
  <c r="EG58" i="4"/>
  <c r="EK97" i="4"/>
  <c r="EE97" i="4"/>
  <c r="EB104" i="4"/>
  <c r="EH104" i="4"/>
  <c r="EJ89" i="4"/>
  <c r="ED89" i="4"/>
  <c r="EE109" i="4"/>
  <c r="EK109" i="4"/>
  <c r="EC84" i="4"/>
  <c r="EI84" i="4"/>
  <c r="EB87" i="4"/>
  <c r="EH87" i="4"/>
  <c r="ED88" i="4"/>
  <c r="EJ88" i="4"/>
  <c r="DZ59" i="4"/>
  <c r="EB101" i="4"/>
  <c r="EH101" i="4"/>
  <c r="EE48" i="4"/>
  <c r="EK48" i="4"/>
  <c r="DZ64" i="4"/>
  <c r="EB80" i="4"/>
  <c r="EH80" i="4"/>
  <c r="ED56" i="4"/>
  <c r="EJ56" i="4"/>
  <c r="EA69" i="4"/>
  <c r="EG69" i="4"/>
  <c r="DZ51" i="4"/>
  <c r="DZ81" i="4"/>
  <c r="EB46" i="4"/>
  <c r="EH46" i="4"/>
  <c r="EB70" i="4"/>
  <c r="EH70" i="4"/>
  <c r="EC83" i="4"/>
  <c r="EI83" i="4"/>
  <c r="EG86" i="4"/>
  <c r="EA86" i="4"/>
  <c r="EA76" i="4"/>
  <c r="EG76" i="4"/>
  <c r="EC52" i="4"/>
  <c r="EI52" i="4"/>
  <c r="DZ75" i="4"/>
  <c r="DZ61" i="4"/>
  <c r="EK55" i="4"/>
  <c r="EE55" i="4"/>
  <c r="EG105" i="4"/>
  <c r="EA105" i="4"/>
  <c r="EE102" i="4"/>
  <c r="EK102" i="4"/>
  <c r="EE42" i="4"/>
  <c r="EK42" i="4"/>
  <c r="EB44" i="4"/>
  <c r="EH44" i="4"/>
  <c r="EG43" i="4"/>
  <c r="EA43" i="4"/>
  <c r="EC82" i="4"/>
  <c r="EI82" i="4"/>
  <c r="EB107" i="4"/>
  <c r="EH107" i="4"/>
  <c r="EJ94" i="4"/>
  <c r="ED94" i="4"/>
  <c r="EA106" i="4"/>
  <c r="EG106" i="4"/>
  <c r="EA85" i="4"/>
  <c r="EG85" i="4"/>
  <c r="DZ96" i="4"/>
  <c r="DZ98" i="4"/>
  <c r="EB103" i="4"/>
  <c r="EH103" i="4"/>
  <c r="EC67" i="4"/>
  <c r="EI67" i="4"/>
  <c r="EE91" i="4"/>
  <c r="EK91" i="4"/>
  <c r="EB93" i="4"/>
  <c r="EH93" i="4"/>
  <c r="DZ71" i="4"/>
  <c r="EC54" i="4"/>
  <c r="EI54" i="4"/>
  <c r="EC66" i="4"/>
  <c r="EI66" i="4"/>
  <c r="ED68" i="4"/>
  <c r="EJ68" i="4"/>
  <c r="EA53" i="4"/>
  <c r="EG53" i="4"/>
  <c r="EA73" i="4"/>
  <c r="EG73" i="4"/>
  <c r="EB65" i="4"/>
  <c r="EH65" i="4"/>
  <c r="EE90" i="4"/>
  <c r="EK90" i="4"/>
  <c r="DZ72" i="4"/>
  <c r="ED97" i="4"/>
  <c r="EJ97" i="4"/>
  <c r="EA104" i="4"/>
  <c r="EG104" i="4"/>
  <c r="EC89" i="4"/>
  <c r="EI89" i="4"/>
  <c r="DZ109" i="4"/>
  <c r="EB79" i="4"/>
  <c r="EH79" i="4"/>
  <c r="EE49" i="4"/>
  <c r="EK49" i="4"/>
  <c r="ED87" i="4"/>
  <c r="EJ87" i="4"/>
  <c r="EB88" i="4"/>
  <c r="EH88" i="4"/>
  <c r="EG59" i="4"/>
  <c r="EA59" i="4"/>
  <c r="DZ101" i="4"/>
  <c r="EB48" i="4"/>
  <c r="EH48" i="4"/>
  <c r="EI100" i="4"/>
  <c r="EC100" i="4"/>
  <c r="DZ80" i="4"/>
  <c r="DZ56" i="4"/>
  <c r="ED57" i="4"/>
  <c r="EJ57" i="4"/>
  <c r="DZ69" i="4"/>
  <c r="ED51" i="4"/>
  <c r="EJ51" i="4"/>
  <c r="ED81" i="4"/>
  <c r="EJ81" i="4"/>
  <c r="EH108" i="4"/>
  <c r="EB108" i="4"/>
  <c r="EK46" i="4"/>
  <c r="EE46" i="4"/>
  <c r="EE70" i="4"/>
  <c r="EK70" i="4"/>
  <c r="EH83" i="4"/>
  <c r="EB83" i="4"/>
  <c r="EC86" i="4"/>
  <c r="EI86" i="4"/>
  <c r="EE76" i="4"/>
  <c r="EK76" i="4"/>
  <c r="EA52" i="4"/>
  <c r="EG52" i="4"/>
  <c r="ED77" i="4"/>
  <c r="EJ77" i="4"/>
  <c r="EB95" i="4"/>
  <c r="EH95" i="4"/>
  <c r="ED61" i="4"/>
  <c r="EJ61" i="4"/>
  <c r="ED55" i="4"/>
  <c r="EJ55" i="4"/>
  <c r="EC105" i="4"/>
  <c r="EI105" i="4"/>
  <c r="ED102" i="4"/>
  <c r="EJ102" i="4"/>
  <c r="EC60" i="4"/>
  <c r="EI60" i="4"/>
  <c r="EH43" i="4"/>
  <c r="EB43" i="4"/>
  <c r="EG82" i="4"/>
  <c r="EA82" i="4"/>
  <c r="EB94" i="4"/>
  <c r="EH94" i="4"/>
  <c r="EC106" i="4"/>
  <c r="EI106" i="4"/>
  <c r="DZ78" i="4"/>
  <c r="EB63" i="4"/>
  <c r="EH63" i="4"/>
  <c r="EB98" i="4"/>
  <c r="EH98" i="4"/>
  <c r="ED74" i="4"/>
  <c r="EJ74" i="4"/>
  <c r="EB92" i="4"/>
  <c r="EH92" i="4"/>
  <c r="DZ67" i="4"/>
  <c r="EC91" i="4"/>
  <c r="EI91" i="4"/>
  <c r="EE45" i="4"/>
  <c r="EK45" i="4"/>
  <c r="EE71" i="4"/>
  <c r="EK71" i="4"/>
  <c r="DZ54" i="4"/>
  <c r="DZ66" i="4"/>
  <c r="EH68" i="4"/>
  <c r="EB68" i="4"/>
  <c r="EC53" i="4"/>
  <c r="EI53" i="4"/>
  <c r="EN41" i="4" a="1"/>
  <c r="EN41" i="4" s="1"/>
  <c r="EO41" i="4" a="1"/>
  <c r="EO41" i="4" s="1"/>
  <c r="EP41" i="4" a="1"/>
  <c r="EP41" i="4" s="1"/>
  <c r="EV45" i="4"/>
  <c r="EV46" i="4" s="1"/>
  <c r="EQ41" i="4" a="1"/>
  <c r="EQ41" i="4" s="1"/>
  <c r="EL41" i="4" a="1"/>
  <c r="EL41" i="4" s="1"/>
  <c r="EM41" i="4" a="1"/>
  <c r="EM41" i="4" s="1"/>
  <c r="ER41" i="4"/>
  <c r="ES40" i="4"/>
  <c r="ET40" i="4" s="1" a="1"/>
  <c r="ET40" i="4" s="1"/>
  <c r="DV40" i="4" s="1"/>
  <c r="DW41" i="4"/>
  <c r="FG46" i="4"/>
  <c r="FH46" i="4"/>
  <c r="GZ47" i="4"/>
  <c r="V46" i="4"/>
  <c r="GC47" i="4"/>
  <c r="T46" i="4"/>
  <c r="B46" i="4"/>
  <c r="EF106" i="4"/>
  <c r="EF55" i="4"/>
  <c r="EF91" i="4"/>
  <c r="EF85" i="4"/>
  <c r="EF48" i="4"/>
  <c r="EF109" i="4"/>
  <c r="EF83" i="4"/>
  <c r="EF104" i="4"/>
  <c r="EF79" i="4"/>
  <c r="EF88" i="4"/>
  <c r="EF103" i="4"/>
  <c r="EF62" i="4"/>
  <c r="EF95" i="4"/>
  <c r="EF65" i="4"/>
  <c r="EF51" i="4"/>
  <c r="EF89" i="4"/>
  <c r="EF93" i="4"/>
  <c r="EF72" i="4"/>
  <c r="EF77" i="4"/>
  <c r="EF53" i="4"/>
  <c r="EF84" i="4"/>
  <c r="EF100" i="4"/>
  <c r="EF52" i="4"/>
  <c r="EF64" i="4"/>
  <c r="EF71" i="4"/>
  <c r="EF75" i="4"/>
  <c r="EF101" i="4"/>
  <c r="EF68" i="4"/>
  <c r="EF99" i="4"/>
  <c r="EF74" i="4"/>
  <c r="EF107" i="4"/>
  <c r="EF57" i="4"/>
  <c r="EF92" i="4"/>
  <c r="EF76" i="4"/>
  <c r="EF80" i="4"/>
  <c r="EF50" i="4"/>
  <c r="EF102" i="4"/>
  <c r="EF96" i="4"/>
  <c r="EF61" i="4"/>
  <c r="EF63" i="4"/>
  <c r="EF81" i="4"/>
  <c r="EF98" i="4"/>
  <c r="EF90" i="4"/>
  <c r="EF60" i="4"/>
  <c r="EF56" i="4"/>
  <c r="EF73" i="4"/>
  <c r="EF70" i="4"/>
  <c r="EF94" i="4"/>
  <c r="EF108" i="4"/>
  <c r="EF54" i="4"/>
  <c r="EF66" i="4"/>
  <c r="EF105" i="4"/>
  <c r="EF97" i="4"/>
  <c r="EF69" i="4"/>
  <c r="EF78" i="4"/>
  <c r="EF58" i="4"/>
  <c r="EF82" i="4"/>
  <c r="EF87" i="4"/>
  <c r="EF86" i="4"/>
  <c r="EF47" i="4"/>
  <c r="EF49" i="4"/>
  <c r="EF59" i="4"/>
  <c r="EF67" i="4"/>
  <c r="DX67" i="4" a="1"/>
  <c r="EF45" i="4"/>
  <c r="EF46" i="4"/>
  <c r="EF42" i="4"/>
  <c r="EF43" i="4"/>
  <c r="W41" i="4" a="1"/>
  <c r="EF44" i="4"/>
  <c r="DX67" i="4" l="1"/>
  <c r="EM66" i="4" a="1"/>
  <c r="EM66" i="4" s="1"/>
  <c r="EN66" i="4" a="1"/>
  <c r="EN66" i="4" s="1"/>
  <c r="EO66" i="4" a="1"/>
  <c r="EO66" i="4" s="1"/>
  <c r="EP66" i="4" a="1"/>
  <c r="EP66" i="4" s="1"/>
  <c r="ER66" i="4"/>
  <c r="DW67" i="4" s="1"/>
  <c r="EQ66" i="4" a="1"/>
  <c r="EQ66" i="4" s="1"/>
  <c r="EL66" i="4" a="1"/>
  <c r="EL66" i="4" s="1"/>
  <c r="EP97" i="4" a="1"/>
  <c r="EP97" i="4" s="1"/>
  <c r="EM97" i="4" a="1"/>
  <c r="EM97" i="4" s="1"/>
  <c r="EQ97" i="4" a="1"/>
  <c r="EQ97" i="4" s="1"/>
  <c r="EN97" i="4" a="1"/>
  <c r="EN97" i="4" s="1"/>
  <c r="ER97" i="4"/>
  <c r="DW98" i="4" s="1"/>
  <c r="EO97" i="4" a="1"/>
  <c r="EO97" i="4" s="1"/>
  <c r="EL97" i="4" a="1"/>
  <c r="EL97" i="4" s="1"/>
  <c r="ER87" i="4"/>
  <c r="DW88" i="4" s="1"/>
  <c r="EN87" i="4" a="1"/>
  <c r="EN87" i="4" s="1"/>
  <c r="EL87" i="4" a="1"/>
  <c r="EL87" i="4" s="1"/>
  <c r="EO87" i="4" a="1"/>
  <c r="EO87" i="4" s="1"/>
  <c r="EP87" i="4" a="1"/>
  <c r="EP87" i="4" s="1"/>
  <c r="EQ87" i="4" a="1"/>
  <c r="EQ87" i="4" s="1"/>
  <c r="EM87" i="4" a="1"/>
  <c r="EM87" i="4" s="1"/>
  <c r="EO54" i="4" a="1"/>
  <c r="EO54" i="4" s="1"/>
  <c r="EP54" i="4" a="1"/>
  <c r="EP54" i="4" s="1"/>
  <c r="EQ54" i="4" a="1"/>
  <c r="EQ54" i="4" s="1"/>
  <c r="EM54" i="4" a="1"/>
  <c r="EM54" i="4" s="1"/>
  <c r="ER54" i="4"/>
  <c r="DW55" i="4" s="1"/>
  <c r="EN54" i="4" a="1"/>
  <c r="EN54" i="4" s="1"/>
  <c r="EL54" i="4" a="1"/>
  <c r="EL54" i="4" s="1"/>
  <c r="EM78" i="4" a="1"/>
  <c r="EM78" i="4" s="1"/>
  <c r="EP78" i="4" a="1"/>
  <c r="EP78" i="4" s="1"/>
  <c r="EQ78" i="4" a="1"/>
  <c r="EQ78" i="4" s="1"/>
  <c r="ER78" i="4"/>
  <c r="DW79" i="4" s="1"/>
  <c r="EN78" i="4" a="1"/>
  <c r="EN78" i="4" s="1"/>
  <c r="EL78" i="4" a="1"/>
  <c r="EL78" i="4" s="1"/>
  <c r="EO78" i="4" a="1"/>
  <c r="EO78" i="4" s="1"/>
  <c r="ER49" i="4"/>
  <c r="DW50" i="4" s="1"/>
  <c r="EN49" i="4" a="1"/>
  <c r="EN49" i="4" s="1"/>
  <c r="EL49" i="4" a="1"/>
  <c r="EL49" i="4" s="1"/>
  <c r="EM49" i="4" a="1"/>
  <c r="EM49" i="4" s="1"/>
  <c r="EO49" i="4" a="1"/>
  <c r="EO49" i="4" s="1"/>
  <c r="EP49" i="4" a="1"/>
  <c r="EP49" i="4" s="1"/>
  <c r="EQ49" i="4" a="1"/>
  <c r="EQ49" i="4" s="1"/>
  <c r="EM47" i="4" a="1"/>
  <c r="EM47" i="4" s="1"/>
  <c r="EN47" i="4" a="1"/>
  <c r="EN47" i="4" s="1"/>
  <c r="EO47" i="4" a="1"/>
  <c r="EO47" i="4" s="1"/>
  <c r="EP47" i="4" a="1"/>
  <c r="EP47" i="4" s="1"/>
  <c r="ER47" i="4"/>
  <c r="DW48" i="4" s="1"/>
  <c r="EQ47" i="4" a="1"/>
  <c r="EQ47" i="4" s="1"/>
  <c r="EL47" i="4" a="1"/>
  <c r="EL47" i="4" s="1"/>
  <c r="ER74" i="4"/>
  <c r="DW75" i="4" s="1"/>
  <c r="EQ74" i="4" a="1"/>
  <c r="EQ74" i="4" s="1"/>
  <c r="EL74" i="4" a="1"/>
  <c r="EL74" i="4" s="1"/>
  <c r="EM74" i="4" a="1"/>
  <c r="EM74" i="4" s="1"/>
  <c r="EN74" i="4" a="1"/>
  <c r="EN74" i="4" s="1"/>
  <c r="EP74" i="4" a="1"/>
  <c r="EP74" i="4" s="1"/>
  <c r="EO74" i="4" a="1"/>
  <c r="EO74" i="4" s="1"/>
  <c r="EP44" i="4" a="1"/>
  <c r="EP44" i="4" s="1"/>
  <c r="EQ44" i="4" a="1"/>
  <c r="EQ44" i="4" s="1"/>
  <c r="ER44" i="4"/>
  <c r="DW45" i="4" s="1"/>
  <c r="EM44" i="4" a="1"/>
  <c r="EM44" i="4" s="1"/>
  <c r="EL44" i="4" a="1"/>
  <c r="EL44" i="4" s="1"/>
  <c r="EO44" i="4" a="1"/>
  <c r="EO44" i="4" s="1"/>
  <c r="EN44" i="4" a="1"/>
  <c r="EN44" i="4" s="1"/>
  <c r="EN86" i="4" a="1"/>
  <c r="EN86" i="4" s="1"/>
  <c r="ER86" i="4"/>
  <c r="DW87" i="4" s="1"/>
  <c r="EO86" i="4" a="1"/>
  <c r="EO86" i="4" s="1"/>
  <c r="EL86" i="4" a="1"/>
  <c r="EL86" i="4" s="1"/>
  <c r="EP86" i="4" a="1"/>
  <c r="EP86" i="4" s="1"/>
  <c r="EM86" i="4" a="1"/>
  <c r="EM86" i="4" s="1"/>
  <c r="EQ86" i="4" a="1"/>
  <c r="EQ86" i="4" s="1"/>
  <c r="EN67" i="4" a="1"/>
  <c r="EN67" i="4" s="1"/>
  <c r="EO67" i="4" a="1"/>
  <c r="EO67" i="4" s="1"/>
  <c r="EP67" i="4" a="1"/>
  <c r="EP67" i="4" s="1"/>
  <c r="EQ67" i="4" a="1"/>
  <c r="EQ67" i="4" s="1"/>
  <c r="ER67" i="4"/>
  <c r="DW68" i="4" s="1"/>
  <c r="EM67" i="4" a="1"/>
  <c r="EM67" i="4" s="1"/>
  <c r="EL67" i="4" a="1"/>
  <c r="EL67" i="4" s="1"/>
  <c r="ER94" i="4"/>
  <c r="DW95" i="4" s="1"/>
  <c r="EN94" i="4" a="1"/>
  <c r="EN94" i="4" s="1"/>
  <c r="EL94" i="4" a="1"/>
  <c r="EL94" i="4" s="1"/>
  <c r="EQ94" i="4" a="1"/>
  <c r="EQ94" i="4" s="1"/>
  <c r="EO94" i="4" a="1"/>
  <c r="EO94" i="4" s="1"/>
  <c r="EP94" i="4" a="1"/>
  <c r="EP94" i="4" s="1"/>
  <c r="EM94" i="4" a="1"/>
  <c r="EM94" i="4" s="1"/>
  <c r="ER69" i="4"/>
  <c r="DW70" i="4" s="1"/>
  <c r="EQ69" i="4" a="1"/>
  <c r="EQ69" i="4" s="1"/>
  <c r="EL69" i="4" a="1"/>
  <c r="EL69" i="4" s="1"/>
  <c r="EM69" i="4" a="1"/>
  <c r="EM69" i="4" s="1"/>
  <c r="EP69" i="4" a="1"/>
  <c r="EP69" i="4" s="1"/>
  <c r="EO69" i="4" a="1"/>
  <c r="EO69" i="4" s="1"/>
  <c r="EN69" i="4" a="1"/>
  <c r="EN69" i="4" s="1"/>
  <c r="EM108" i="4" a="1"/>
  <c r="EM108" i="4" s="1"/>
  <c r="EN108" i="4" a="1"/>
  <c r="EN108" i="4" s="1"/>
  <c r="ER108" i="4"/>
  <c r="DW109" i="4" s="1"/>
  <c r="EO108" i="4" a="1"/>
  <c r="EO108" i="4" s="1"/>
  <c r="EL108" i="4" a="1"/>
  <c r="EL108" i="4" s="1"/>
  <c r="EQ108" i="4" a="1"/>
  <c r="EQ108" i="4" s="1"/>
  <c r="EP108" i="4" a="1"/>
  <c r="EP108" i="4" s="1"/>
  <c r="ER105" i="4"/>
  <c r="DW106" i="4" s="1"/>
  <c r="EN105" i="4" a="1"/>
  <c r="EN105" i="4" s="1"/>
  <c r="EL105" i="4" a="1"/>
  <c r="EL105" i="4" s="1"/>
  <c r="EO105" i="4" a="1"/>
  <c r="EO105" i="4" s="1"/>
  <c r="EM105" i="4" a="1"/>
  <c r="EM105" i="4" s="1"/>
  <c r="EQ105" i="4" a="1"/>
  <c r="EQ105" i="4" s="1"/>
  <c r="EP105" i="4" a="1"/>
  <c r="EP105" i="4" s="1"/>
  <c r="EN73" i="4" a="1"/>
  <c r="EN73" i="4" s="1"/>
  <c r="EO73" i="4" a="1"/>
  <c r="EO73" i="4" s="1"/>
  <c r="ER73" i="4"/>
  <c r="DW74" i="4" s="1"/>
  <c r="EP73" i="4" a="1"/>
  <c r="EP73" i="4" s="1"/>
  <c r="EL73" i="4" a="1"/>
  <c r="EL73" i="4" s="1"/>
  <c r="EQ73" i="4" a="1"/>
  <c r="EQ73" i="4" s="1"/>
  <c r="EM73" i="4" a="1"/>
  <c r="EM73" i="4" s="1"/>
  <c r="EP77" i="4" a="1"/>
  <c r="EP77" i="4" s="1"/>
  <c r="EL77" i="4" a="1"/>
  <c r="EL77" i="4" s="1"/>
  <c r="EQ77" i="4" a="1"/>
  <c r="EQ77" i="4" s="1"/>
  <c r="EM77" i="4" a="1"/>
  <c r="EM77" i="4" s="1"/>
  <c r="EN77" i="4" a="1"/>
  <c r="EN77" i="4" s="1"/>
  <c r="ER77" i="4"/>
  <c r="DW78" i="4" s="1"/>
  <c r="EO77" i="4" a="1"/>
  <c r="EO77" i="4" s="1"/>
  <c r="EQ45" i="4" a="1"/>
  <c r="EQ45" i="4" s="1"/>
  <c r="EM45" i="4" a="1"/>
  <c r="EM45" i="4" s="1"/>
  <c r="ER45" i="4"/>
  <c r="DW46" i="4" s="1"/>
  <c r="EN45" i="4" a="1"/>
  <c r="EN45" i="4" s="1"/>
  <c r="EL45" i="4" a="1"/>
  <c r="EL45" i="4" s="1"/>
  <c r="EP45" i="4" a="1"/>
  <c r="EP45" i="4" s="1"/>
  <c r="EO45" i="4" a="1"/>
  <c r="EO45" i="4" s="1"/>
  <c r="ER82" i="4"/>
  <c r="DW83" i="4" s="1"/>
  <c r="EO82" i="4" a="1"/>
  <c r="EO82" i="4" s="1"/>
  <c r="EL82" i="4" a="1"/>
  <c r="EL82" i="4" s="1"/>
  <c r="EP82" i="4" a="1"/>
  <c r="EP82" i="4" s="1"/>
  <c r="EM82" i="4" a="1"/>
  <c r="EM82" i="4" s="1"/>
  <c r="EQ82" i="4" a="1"/>
  <c r="EQ82" i="4" s="1"/>
  <c r="EN82" i="4" a="1"/>
  <c r="EN82" i="4" s="1"/>
  <c r="ER70" i="4"/>
  <c r="DW71" i="4" s="1"/>
  <c r="EM70" i="4" a="1"/>
  <c r="EM70" i="4" s="1"/>
  <c r="EL70" i="4" a="1"/>
  <c r="EL70" i="4" s="1"/>
  <c r="EN70" i="4" a="1"/>
  <c r="EN70" i="4" s="1"/>
  <c r="EO70" i="4" a="1"/>
  <c r="EO70" i="4" s="1"/>
  <c r="EP70" i="4" a="1"/>
  <c r="EP70" i="4" s="1"/>
  <c r="EQ70" i="4" a="1"/>
  <c r="EQ70" i="4" s="1"/>
  <c r="EN58" i="4" a="1"/>
  <c r="EN58" i="4" s="1"/>
  <c r="EO58" i="4" a="1"/>
  <c r="EO58" i="4" s="1"/>
  <c r="EP58" i="4" a="1"/>
  <c r="EP58" i="4" s="1"/>
  <c r="EQ58" i="4" a="1"/>
  <c r="EQ58" i="4" s="1"/>
  <c r="ER58" i="4"/>
  <c r="DW59" i="4" s="1"/>
  <c r="EM58" i="4" a="1"/>
  <c r="EM58" i="4" s="1"/>
  <c r="EL58" i="4" a="1"/>
  <c r="EL58" i="4" s="1"/>
  <c r="EQ46" i="4" a="1"/>
  <c r="EQ46" i="4" s="1"/>
  <c r="EM46" i="4" a="1"/>
  <c r="EM46" i="4" s="1"/>
  <c r="EO46" i="4" a="1"/>
  <c r="EO46" i="4" s="1"/>
  <c r="EP46" i="4" a="1"/>
  <c r="EP46" i="4" s="1"/>
  <c r="ER46" i="4"/>
  <c r="DW47" i="4" s="1"/>
  <c r="EN46" i="4" a="1"/>
  <c r="EN46" i="4" s="1"/>
  <c r="EL46" i="4" a="1"/>
  <c r="EL46" i="4" s="1"/>
  <c r="ER48" i="4"/>
  <c r="DW49" i="4" s="1"/>
  <c r="EQ48" i="4" a="1"/>
  <c r="EQ48" i="4" s="1"/>
  <c r="EL48" i="4" a="1"/>
  <c r="EL48" i="4" s="1"/>
  <c r="EP48" i="4" a="1"/>
  <c r="EP48" i="4" s="1"/>
  <c r="EM48" i="4" a="1"/>
  <c r="EM48" i="4" s="1"/>
  <c r="EN48" i="4" a="1"/>
  <c r="EN48" i="4" s="1"/>
  <c r="EO48" i="4" a="1"/>
  <c r="EO48" i="4" s="1"/>
  <c r="EM88" i="4" a="1"/>
  <c r="EM88" i="4" s="1"/>
  <c r="EQ88" i="4" a="1"/>
  <c r="EQ88" i="4" s="1"/>
  <c r="EN88" i="4" a="1"/>
  <c r="EN88" i="4" s="1"/>
  <c r="EO88" i="4" a="1"/>
  <c r="EO88" i="4" s="1"/>
  <c r="ER88" i="4"/>
  <c r="DW89" i="4" s="1"/>
  <c r="EP88" i="4" a="1"/>
  <c r="EP88" i="4" s="1"/>
  <c r="EL88" i="4" a="1"/>
  <c r="EL88" i="4" s="1"/>
  <c r="EM104" i="4" a="1"/>
  <c r="EM104" i="4" s="1"/>
  <c r="EN104" i="4" a="1"/>
  <c r="EN104" i="4" s="1"/>
  <c r="EO104" i="4" a="1"/>
  <c r="EO104" i="4" s="1"/>
  <c r="EP104" i="4" a="1"/>
  <c r="EP104" i="4" s="1"/>
  <c r="ER104" i="4"/>
  <c r="DW105" i="4" s="1"/>
  <c r="EQ104" i="4" a="1"/>
  <c r="EQ104" i="4" s="1"/>
  <c r="EL104" i="4" a="1"/>
  <c r="EL104" i="4" s="1"/>
  <c r="EN99" i="4" a="1"/>
  <c r="EN99" i="4" s="1"/>
  <c r="EO99" i="4" a="1"/>
  <c r="EO99" i="4" s="1"/>
  <c r="EP99" i="4" a="1"/>
  <c r="EP99" i="4" s="1"/>
  <c r="EM99" i="4" a="1"/>
  <c r="EM99" i="4" s="1"/>
  <c r="ER99" i="4"/>
  <c r="DW100" i="4" s="1"/>
  <c r="EQ99" i="4" a="1"/>
  <c r="EQ99" i="4" s="1"/>
  <c r="EL99" i="4" a="1"/>
  <c r="EL99" i="4" s="1"/>
  <c r="EM81" i="4" a="1"/>
  <c r="EM81" i="4" s="1"/>
  <c r="EQ81" i="4" a="1"/>
  <c r="EQ81" i="4" s="1"/>
  <c r="EN81" i="4" a="1"/>
  <c r="EN81" i="4" s="1"/>
  <c r="EO81" i="4" a="1"/>
  <c r="EO81" i="4" s="1"/>
  <c r="ER81" i="4"/>
  <c r="DW82" i="4" s="1"/>
  <c r="EP81" i="4" a="1"/>
  <c r="EP81" i="4" s="1"/>
  <c r="EL81" i="4" a="1"/>
  <c r="EL81" i="4" s="1"/>
  <c r="ER76" i="4"/>
  <c r="DW77" i="4" s="1"/>
  <c r="EN76" i="4" a="1"/>
  <c r="EN76" i="4" s="1"/>
  <c r="EL76" i="4" a="1"/>
  <c r="EL76" i="4" s="1"/>
  <c r="EO76" i="4" a="1"/>
  <c r="EO76" i="4" s="1"/>
  <c r="EP76" i="4" a="1"/>
  <c r="EP76" i="4" s="1"/>
  <c r="EQ76" i="4" a="1"/>
  <c r="EQ76" i="4" s="1"/>
  <c r="EM76" i="4" a="1"/>
  <c r="EM76" i="4" s="1"/>
  <c r="ER71" i="4"/>
  <c r="DW72" i="4" s="1"/>
  <c r="EM71" i="4" a="1"/>
  <c r="EM71" i="4" s="1"/>
  <c r="EL71" i="4" a="1"/>
  <c r="EL71" i="4" s="1"/>
  <c r="EN71" i="4" a="1"/>
  <c r="EN71" i="4" s="1"/>
  <c r="EO71" i="4" a="1"/>
  <c r="EO71" i="4" s="1"/>
  <c r="EP71" i="4" a="1"/>
  <c r="EP71" i="4" s="1"/>
  <c r="EQ71" i="4" a="1"/>
  <c r="EQ71" i="4" s="1"/>
  <c r="EN51" i="4" a="1"/>
  <c r="EN51" i="4" s="1"/>
  <c r="EP51" i="4" a="1"/>
  <c r="EP51" i="4" s="1"/>
  <c r="EM51" i="4" a="1"/>
  <c r="EM51" i="4" s="1"/>
  <c r="ER51" i="4"/>
  <c r="DW52" i="4" s="1"/>
  <c r="EO51" i="4" a="1"/>
  <c r="EO51" i="4" s="1"/>
  <c r="EL51" i="4" a="1"/>
  <c r="EL51" i="4" s="1"/>
  <c r="EQ51" i="4" a="1"/>
  <c r="EQ51" i="4" s="1"/>
  <c r="EM85" i="4" a="1"/>
  <c r="EM85" i="4" s="1"/>
  <c r="EQ85" i="4" a="1"/>
  <c r="EQ85" i="4" s="1"/>
  <c r="ER85" i="4"/>
  <c r="DW86" i="4" s="1"/>
  <c r="EL85" i="4" a="1"/>
  <c r="EL85" i="4" s="1"/>
  <c r="EN85" i="4" a="1"/>
  <c r="EN85" i="4" s="1"/>
  <c r="EO85" i="4" a="1"/>
  <c r="EO85" i="4" s="1"/>
  <c r="EP85" i="4" a="1"/>
  <c r="EP85" i="4" s="1"/>
  <c r="ER84" i="4"/>
  <c r="DW85" i="4" s="1"/>
  <c r="EM84" i="4" a="1"/>
  <c r="EM84" i="4" s="1"/>
  <c r="EL84" i="4" a="1"/>
  <c r="EL84" i="4" s="1"/>
  <c r="EQ84" i="4" a="1"/>
  <c r="EQ84" i="4" s="1"/>
  <c r="EN84" i="4" a="1"/>
  <c r="EN84" i="4" s="1"/>
  <c r="EO84" i="4" a="1"/>
  <c r="EO84" i="4" s="1"/>
  <c r="EP84" i="4" a="1"/>
  <c r="EP84" i="4" s="1"/>
  <c r="ER60" i="4"/>
  <c r="DW61" i="4" s="1"/>
  <c r="EQ60" i="4" a="1"/>
  <c r="EQ60" i="4" s="1"/>
  <c r="EL60" i="4" a="1"/>
  <c r="EL60" i="4" s="1"/>
  <c r="EM60" i="4" a="1"/>
  <c r="EM60" i="4" s="1"/>
  <c r="EP60" i="4" a="1"/>
  <c r="EP60" i="4" s="1"/>
  <c r="EN60" i="4" a="1"/>
  <c r="EN60" i="4" s="1"/>
  <c r="EO60" i="4" a="1"/>
  <c r="EO60" i="4" s="1"/>
  <c r="EN93" i="4" a="1"/>
  <c r="EN93" i="4" s="1"/>
  <c r="EQ93" i="4" a="1"/>
  <c r="EQ93" i="4" s="1"/>
  <c r="EO93" i="4" a="1"/>
  <c r="EO93" i="4" s="1"/>
  <c r="ER93" i="4"/>
  <c r="DW94" i="4" s="1"/>
  <c r="EP93" i="4" a="1"/>
  <c r="EP93" i="4" s="1"/>
  <c r="EL93" i="4" a="1"/>
  <c r="EL93" i="4" s="1"/>
  <c r="EM93" i="4" a="1"/>
  <c r="EM93" i="4" s="1"/>
  <c r="ER63" i="4"/>
  <c r="DW64" i="4" s="1"/>
  <c r="EO63" i="4" a="1"/>
  <c r="EO63" i="4" s="1"/>
  <c r="EL63" i="4" a="1"/>
  <c r="EL63" i="4" s="1"/>
  <c r="EP63" i="4" a="1"/>
  <c r="EP63" i="4" s="1"/>
  <c r="EQ63" i="4" a="1"/>
  <c r="EQ63" i="4" s="1"/>
  <c r="EM63" i="4" a="1"/>
  <c r="EM63" i="4" s="1"/>
  <c r="EN63" i="4" a="1"/>
  <c r="EN63" i="4" s="1"/>
  <c r="EN101" i="4" a="1"/>
  <c r="EN101" i="4" s="1"/>
  <c r="EO101" i="4" a="1"/>
  <c r="EO101" i="4" s="1"/>
  <c r="EQ101" i="4" a="1"/>
  <c r="EQ101" i="4" s="1"/>
  <c r="ER101" i="4"/>
  <c r="DW102" i="4" s="1"/>
  <c r="EP101" i="4" a="1"/>
  <c r="EP101" i="4" s="1"/>
  <c r="EL101" i="4" a="1"/>
  <c r="EL101" i="4" s="1"/>
  <c r="EM101" i="4" a="1"/>
  <c r="EM101" i="4" s="1"/>
  <c r="ER64" i="4"/>
  <c r="DW65" i="4" s="1"/>
  <c r="EO64" i="4" a="1"/>
  <c r="EO64" i="4" s="1"/>
  <c r="EL64" i="4" a="1"/>
  <c r="EL64" i="4" s="1"/>
  <c r="EP64" i="4" a="1"/>
  <c r="EP64" i="4" s="1"/>
  <c r="EQ64" i="4" a="1"/>
  <c r="EQ64" i="4" s="1"/>
  <c r="EM64" i="4" a="1"/>
  <c r="EM64" i="4" s="1"/>
  <c r="EN64" i="4" a="1"/>
  <c r="EN64" i="4" s="1"/>
  <c r="EM65" i="4" a="1"/>
  <c r="EM65" i="4" s="1"/>
  <c r="EN65" i="4" a="1"/>
  <c r="EN65" i="4" s="1"/>
  <c r="EP65" i="4" a="1"/>
  <c r="EP65" i="4" s="1"/>
  <c r="EO65" i="4" a="1"/>
  <c r="EO65" i="4" s="1"/>
  <c r="ER65" i="4"/>
  <c r="DW66" i="4" s="1"/>
  <c r="EQ65" i="4" a="1"/>
  <c r="EQ65" i="4" s="1"/>
  <c r="EL65" i="4" a="1"/>
  <c r="EL65" i="4" s="1"/>
  <c r="ER43" i="4"/>
  <c r="DW44" i="4" s="1"/>
  <c r="EM43" i="4" a="1"/>
  <c r="EM43" i="4" s="1"/>
  <c r="EL43" i="4" a="1"/>
  <c r="EL43" i="4" s="1"/>
  <c r="EN43" i="4" a="1"/>
  <c r="EN43" i="4" s="1"/>
  <c r="EO43" i="4" a="1"/>
  <c r="EO43" i="4" s="1"/>
  <c r="EQ43" i="4" a="1"/>
  <c r="EQ43" i="4" s="1"/>
  <c r="EP43" i="4" a="1"/>
  <c r="EP43" i="4" s="1"/>
  <c r="ER56" i="4"/>
  <c r="DW57" i="4" s="1"/>
  <c r="EM56" i="4" a="1"/>
  <c r="EM56" i="4" s="1"/>
  <c r="EL56" i="4" a="1"/>
  <c r="EL56" i="4" s="1"/>
  <c r="EN56" i="4" a="1"/>
  <c r="EN56" i="4" s="1"/>
  <c r="EP56" i="4" a="1"/>
  <c r="EP56" i="4" s="1"/>
  <c r="EQ56" i="4" a="1"/>
  <c r="EQ56" i="4" s="1"/>
  <c r="EO56" i="4" a="1"/>
  <c r="EO56" i="4" s="1"/>
  <c r="EQ72" i="4" a="1"/>
  <c r="EQ72" i="4" s="1"/>
  <c r="EM72" i="4" a="1"/>
  <c r="EM72" i="4" s="1"/>
  <c r="ER72" i="4"/>
  <c r="DW73" i="4" s="1"/>
  <c r="EN72" i="4" a="1"/>
  <c r="EN72" i="4" s="1"/>
  <c r="EL72" i="4" a="1"/>
  <c r="EL72" i="4" s="1"/>
  <c r="EP72" i="4" a="1"/>
  <c r="EP72" i="4" s="1"/>
  <c r="EO72" i="4" a="1"/>
  <c r="EO72" i="4" s="1"/>
  <c r="EP98" i="4" a="1"/>
  <c r="EP98" i="4" s="1"/>
  <c r="EM98" i="4" a="1"/>
  <c r="EM98" i="4" s="1"/>
  <c r="EQ98" i="4" a="1"/>
  <c r="EQ98" i="4" s="1"/>
  <c r="EN98" i="4" a="1"/>
  <c r="EN98" i="4" s="1"/>
  <c r="ER98" i="4"/>
  <c r="DW99" i="4" s="1"/>
  <c r="EO98" i="4" a="1"/>
  <c r="EO98" i="4" s="1"/>
  <c r="EL98" i="4" a="1"/>
  <c r="EL98" i="4" s="1"/>
  <c r="EN61" i="4" a="1"/>
  <c r="EN61" i="4" s="1"/>
  <c r="EO61" i="4" a="1"/>
  <c r="EO61" i="4" s="1"/>
  <c r="EQ61" i="4" a="1"/>
  <c r="EQ61" i="4" s="1"/>
  <c r="EM61" i="4" a="1"/>
  <c r="EM61" i="4" s="1"/>
  <c r="EP61" i="4" a="1"/>
  <c r="EP61" i="4" s="1"/>
  <c r="EL61" i="4" a="1"/>
  <c r="EL61" i="4" s="1"/>
  <c r="ER61" i="4"/>
  <c r="DW62" i="4" s="1"/>
  <c r="ER92" i="4"/>
  <c r="DW93" i="4" s="1"/>
  <c r="EP92" i="4" a="1"/>
  <c r="EP92" i="4" s="1"/>
  <c r="EL92" i="4" a="1"/>
  <c r="EL92" i="4" s="1"/>
  <c r="EO92" i="4" a="1"/>
  <c r="EO92" i="4" s="1"/>
  <c r="EM92" i="4" a="1"/>
  <c r="EM92" i="4" s="1"/>
  <c r="EQ92" i="4" a="1"/>
  <c r="EQ92" i="4" s="1"/>
  <c r="EN92" i="4" a="1"/>
  <c r="EN92" i="4" s="1"/>
  <c r="EM52" i="4" a="1"/>
  <c r="EM52" i="4" s="1"/>
  <c r="EN52" i="4" a="1"/>
  <c r="EN52" i="4" s="1"/>
  <c r="EO52" i="4" a="1"/>
  <c r="EO52" i="4" s="1"/>
  <c r="EQ52" i="4" a="1"/>
  <c r="EQ52" i="4" s="1"/>
  <c r="ER52" i="4"/>
  <c r="DW53" i="4" s="1"/>
  <c r="EP52" i="4" a="1"/>
  <c r="EP52" i="4" s="1"/>
  <c r="EL52" i="4" a="1"/>
  <c r="EL52" i="4" s="1"/>
  <c r="EP95" i="4" a="1"/>
  <c r="EP95" i="4" s="1"/>
  <c r="EM95" i="4" a="1"/>
  <c r="EM95" i="4" s="1"/>
  <c r="EO95" i="4" a="1"/>
  <c r="EO95" i="4" s="1"/>
  <c r="ER95" i="4"/>
  <c r="DW96" i="4" s="1"/>
  <c r="EQ95" i="4" a="1"/>
  <c r="EQ95" i="4" s="1"/>
  <c r="EL95" i="4" a="1"/>
  <c r="EL95" i="4" s="1"/>
  <c r="EN95" i="4" a="1"/>
  <c r="EN95" i="4" s="1"/>
  <c r="EM91" i="4" a="1"/>
  <c r="EM91" i="4" s="1"/>
  <c r="EP91" i="4" a="1"/>
  <c r="EP91" i="4" s="1"/>
  <c r="EQ91" i="4" a="1"/>
  <c r="EQ91" i="4" s="1"/>
  <c r="ER91" i="4"/>
  <c r="DW92" i="4" s="1"/>
  <c r="EN91" i="4" a="1"/>
  <c r="EN91" i="4" s="1"/>
  <c r="EL91" i="4" a="1"/>
  <c r="EL91" i="4" s="1"/>
  <c r="EO91" i="4" a="1"/>
  <c r="EO91" i="4" s="1"/>
  <c r="ER53" i="4"/>
  <c r="DW54" i="4" s="1"/>
  <c r="EN53" i="4" a="1"/>
  <c r="EN53" i="4" s="1"/>
  <c r="EL53" i="4" a="1"/>
  <c r="EL53" i="4" s="1"/>
  <c r="EM53" i="4" a="1"/>
  <c r="EM53" i="4" s="1"/>
  <c r="EO53" i="4" a="1"/>
  <c r="EO53" i="4" s="1"/>
  <c r="EP53" i="4" a="1"/>
  <c r="EP53" i="4" s="1"/>
  <c r="EQ53" i="4" a="1"/>
  <c r="EQ53" i="4" s="1"/>
  <c r="EO80" i="4" a="1"/>
  <c r="EO80" i="4" s="1"/>
  <c r="EP80" i="4" a="1"/>
  <c r="EP80" i="4" s="1"/>
  <c r="EN80" i="4" a="1"/>
  <c r="EN80" i="4" s="1"/>
  <c r="ER80" i="4"/>
  <c r="DW81" i="4" s="1"/>
  <c r="EM80" i="4" a="1"/>
  <c r="EM80" i="4" s="1"/>
  <c r="EL80" i="4" a="1"/>
  <c r="EL80" i="4" s="1"/>
  <c r="EQ80" i="4" a="1"/>
  <c r="EQ80" i="4" s="1"/>
  <c r="EQ109" i="4" a="1"/>
  <c r="EQ109" i="4" s="1"/>
  <c r="ER109" i="4"/>
  <c r="EM109" i="4" a="1"/>
  <c r="EM109" i="4" s="1"/>
  <c r="EP109" i="4" a="1"/>
  <c r="EP109" i="4" s="1"/>
  <c r="EN109" i="4" a="1"/>
  <c r="EN109" i="4" s="1"/>
  <c r="EL109" i="4" a="1"/>
  <c r="EL109" i="4" s="1"/>
  <c r="EO109" i="4" a="1"/>
  <c r="EO109" i="4" s="1"/>
  <c r="EN96" i="4" a="1"/>
  <c r="EN96" i="4" s="1"/>
  <c r="EO96" i="4" a="1"/>
  <c r="EO96" i="4" s="1"/>
  <c r="ER96" i="4"/>
  <c r="DW97" i="4" s="1"/>
  <c r="EP96" i="4" a="1"/>
  <c r="EP96" i="4" s="1"/>
  <c r="EL96" i="4" a="1"/>
  <c r="EL96" i="4" s="1"/>
  <c r="EQ96" i="4" a="1"/>
  <c r="EQ96" i="4" s="1"/>
  <c r="EM96" i="4" a="1"/>
  <c r="EM96" i="4" s="1"/>
  <c r="ER75" i="4"/>
  <c r="DW76" i="4" s="1"/>
  <c r="EM75" i="4" a="1"/>
  <c r="EM75" i="4" s="1"/>
  <c r="EL75" i="4" a="1"/>
  <c r="EL75" i="4" s="1"/>
  <c r="EN75" i="4" a="1"/>
  <c r="EN75" i="4" s="1"/>
  <c r="EO75" i="4" a="1"/>
  <c r="EO75" i="4" s="1"/>
  <c r="EP75" i="4" a="1"/>
  <c r="EP75" i="4" s="1"/>
  <c r="EQ75" i="4" a="1"/>
  <c r="EQ75" i="4" s="1"/>
  <c r="EQ100" i="4" a="1"/>
  <c r="EQ100" i="4" s="1"/>
  <c r="EN100" i="4" a="1"/>
  <c r="EN100" i="4" s="1"/>
  <c r="EO100" i="4" a="1"/>
  <c r="EO100" i="4" s="1"/>
  <c r="ER100" i="4"/>
  <c r="DW101" i="4" s="1"/>
  <c r="EM100" i="4" a="1"/>
  <c r="EM100" i="4" s="1"/>
  <c r="EP100" i="4" a="1"/>
  <c r="EP100" i="4" s="1"/>
  <c r="EL100" i="4" a="1"/>
  <c r="EL100" i="4" s="1"/>
  <c r="ER62" i="4"/>
  <c r="DW63" i="4" s="1"/>
  <c r="EQ62" i="4" a="1"/>
  <c r="EQ62" i="4" s="1"/>
  <c r="EL62" i="4" a="1"/>
  <c r="EL62" i="4" s="1"/>
  <c r="EP62" i="4" a="1"/>
  <c r="EP62" i="4" s="1"/>
  <c r="EM62" i="4" a="1"/>
  <c r="EM62" i="4" s="1"/>
  <c r="EN62" i="4" a="1"/>
  <c r="EN62" i="4" s="1"/>
  <c r="EO62" i="4" a="1"/>
  <c r="EO62" i="4" s="1"/>
  <c r="ER55" i="4"/>
  <c r="DW56" i="4" s="1"/>
  <c r="EP55" i="4" a="1"/>
  <c r="EP55" i="4" s="1"/>
  <c r="EL55" i="4" a="1"/>
  <c r="EL55" i="4" s="1"/>
  <c r="EQ55" i="4" a="1"/>
  <c r="EQ55" i="4" s="1"/>
  <c r="EM55" i="4" a="1"/>
  <c r="EM55" i="4" s="1"/>
  <c r="EO55" i="4" a="1"/>
  <c r="EO55" i="4" s="1"/>
  <c r="EN55" i="4" a="1"/>
  <c r="EN55" i="4" s="1"/>
  <c r="EM79" i="4" a="1"/>
  <c r="EM79" i="4" s="1"/>
  <c r="EQ79" i="4" a="1"/>
  <c r="EQ79" i="4" s="1"/>
  <c r="EP79" i="4" a="1"/>
  <c r="EP79" i="4" s="1"/>
  <c r="ER79" i="4"/>
  <c r="DW80" i="4" s="1"/>
  <c r="EN79" i="4" a="1"/>
  <c r="EN79" i="4" s="1"/>
  <c r="EL79" i="4" a="1"/>
  <c r="EL79" i="4" s="1"/>
  <c r="EO79" i="4" a="1"/>
  <c r="EO79" i="4" s="1"/>
  <c r="ER90" i="4"/>
  <c r="DW91" i="4" s="1"/>
  <c r="EN90" i="4" a="1"/>
  <c r="EN90" i="4" s="1"/>
  <c r="EL90" i="4" a="1"/>
  <c r="EL90" i="4" s="1"/>
  <c r="EQ90" i="4" a="1"/>
  <c r="EQ90" i="4" s="1"/>
  <c r="EO90" i="4" a="1"/>
  <c r="EO90" i="4" s="1"/>
  <c r="EP90" i="4" a="1"/>
  <c r="EP90" i="4" s="1"/>
  <c r="EM90" i="4" a="1"/>
  <c r="EM90" i="4" s="1"/>
  <c r="EN68" i="4" a="1"/>
  <c r="EN68" i="4" s="1"/>
  <c r="EQ68" i="4" a="1"/>
  <c r="EQ68" i="4" s="1"/>
  <c r="EM68" i="4" a="1"/>
  <c r="EM68" i="4" s="1"/>
  <c r="ER68" i="4"/>
  <c r="DW69" i="4" s="1"/>
  <c r="EO68" i="4" a="1"/>
  <c r="EO68" i="4" s="1"/>
  <c r="EL68" i="4" a="1"/>
  <c r="EL68" i="4" s="1"/>
  <c r="EP68" i="4" a="1"/>
  <c r="EP68" i="4" s="1"/>
  <c r="EQ102" i="4" a="1"/>
  <c r="EQ102" i="4" s="1"/>
  <c r="EN102" i="4" a="1"/>
  <c r="EN102" i="4" s="1"/>
  <c r="ER102" i="4"/>
  <c r="DW103" i="4" s="1"/>
  <c r="EO102" i="4" a="1"/>
  <c r="EO102" i="4" s="1"/>
  <c r="EL102" i="4" a="1"/>
  <c r="EL102" i="4" s="1"/>
  <c r="EM102" i="4" a="1"/>
  <c r="EM102" i="4" s="1"/>
  <c r="EP102" i="4" a="1"/>
  <c r="EP102" i="4" s="1"/>
  <c r="EM57" i="4" a="1"/>
  <c r="EM57" i="4" s="1"/>
  <c r="EN57" i="4" a="1"/>
  <c r="EN57" i="4" s="1"/>
  <c r="EO57" i="4" a="1"/>
  <c r="EO57" i="4" s="1"/>
  <c r="EP57" i="4" a="1"/>
  <c r="EP57" i="4" s="1"/>
  <c r="ER57" i="4"/>
  <c r="DW58" i="4" s="1"/>
  <c r="EQ57" i="4" a="1"/>
  <c r="EQ57" i="4" s="1"/>
  <c r="EL57" i="4" a="1"/>
  <c r="EL57" i="4" s="1"/>
  <c r="EN59" i="4" a="1"/>
  <c r="EN59" i="4" s="1"/>
  <c r="EM59" i="4" a="1"/>
  <c r="EM59" i="4" s="1"/>
  <c r="ER59" i="4"/>
  <c r="DW60" i="4" s="1"/>
  <c r="EO59" i="4" a="1"/>
  <c r="EO59" i="4" s="1"/>
  <c r="EL59" i="4" a="1"/>
  <c r="EL59" i="4" s="1"/>
  <c r="EQ59" i="4" a="1"/>
  <c r="EQ59" i="4" s="1"/>
  <c r="EP59" i="4" a="1"/>
  <c r="EP59" i="4" s="1"/>
  <c r="ER103" i="4"/>
  <c r="DW104" i="4" s="1"/>
  <c r="EQ103" i="4" a="1"/>
  <c r="EQ103" i="4" s="1"/>
  <c r="EL103" i="4" a="1"/>
  <c r="EL103" i="4" s="1"/>
  <c r="EM103" i="4" a="1"/>
  <c r="EM103" i="4" s="1"/>
  <c r="EN103" i="4" a="1"/>
  <c r="EN103" i="4" s="1"/>
  <c r="EO103" i="4" a="1"/>
  <c r="EO103" i="4" s="1"/>
  <c r="EP103" i="4" a="1"/>
  <c r="EP103" i="4" s="1"/>
  <c r="EO106" i="4" a="1"/>
  <c r="EO106" i="4" s="1"/>
  <c r="EP106" i="4" a="1"/>
  <c r="EP106" i="4" s="1"/>
  <c r="EQ106" i="4" a="1"/>
  <c r="EQ106" i="4" s="1"/>
  <c r="EM106" i="4" a="1"/>
  <c r="EM106" i="4" s="1"/>
  <c r="ER106" i="4"/>
  <c r="DW107" i="4" s="1"/>
  <c r="EN106" i="4" a="1"/>
  <c r="EN106" i="4" s="1"/>
  <c r="EL106" i="4" a="1"/>
  <c r="EL106" i="4" s="1"/>
  <c r="EQ42" i="4" a="1"/>
  <c r="EQ42" i="4" s="1"/>
  <c r="EM42" i="4" a="1"/>
  <c r="EM42" i="4" s="1"/>
  <c r="EN42" i="4" a="1"/>
  <c r="EN42" i="4" s="1"/>
  <c r="EP42" i="4" a="1"/>
  <c r="EP42" i="4" s="1"/>
  <c r="ER42" i="4"/>
  <c r="DW43" i="4" s="1"/>
  <c r="EO42" i="4" a="1"/>
  <c r="EO42" i="4" s="1"/>
  <c r="EL42" i="4" a="1"/>
  <c r="EL42" i="4" s="1"/>
  <c r="EO83" i="4" a="1"/>
  <c r="EO83" i="4" s="1"/>
  <c r="EP83" i="4" a="1"/>
  <c r="EP83" i="4" s="1"/>
  <c r="EM83" i="4" a="1"/>
  <c r="EM83" i="4" s="1"/>
  <c r="ER83" i="4"/>
  <c r="DW84" i="4" s="1"/>
  <c r="EQ83" i="4" a="1"/>
  <c r="EQ83" i="4" s="1"/>
  <c r="EN83" i="4" a="1"/>
  <c r="EN83" i="4" s="1"/>
  <c r="EL83" i="4" a="1"/>
  <c r="EL83" i="4" s="1"/>
  <c r="EP89" i="4" a="1"/>
  <c r="EP89" i="4" s="1"/>
  <c r="EM89" i="4" a="1"/>
  <c r="EM89" i="4" s="1"/>
  <c r="EQ89" i="4" a="1"/>
  <c r="EQ89" i="4" s="1"/>
  <c r="EN89" i="4" a="1"/>
  <c r="EN89" i="4" s="1"/>
  <c r="ER89" i="4"/>
  <c r="DW90" i="4" s="1"/>
  <c r="EO89" i="4" a="1"/>
  <c r="EO89" i="4" s="1"/>
  <c r="EL89" i="4" a="1"/>
  <c r="EL89" i="4" s="1"/>
  <c r="ER50" i="4"/>
  <c r="DW51" i="4" s="1"/>
  <c r="EP50" i="4" a="1"/>
  <c r="EP50" i="4" s="1"/>
  <c r="EL50" i="4" a="1"/>
  <c r="EL50" i="4" s="1"/>
  <c r="EQ50" i="4" a="1"/>
  <c r="EQ50" i="4" s="1"/>
  <c r="EN50" i="4" a="1"/>
  <c r="EN50" i="4" s="1"/>
  <c r="EM50" i="4" a="1"/>
  <c r="EM50" i="4" s="1"/>
  <c r="EO50" i="4" a="1"/>
  <c r="EO50" i="4" s="1"/>
  <c r="ER107" i="4"/>
  <c r="DW108" i="4" s="1"/>
  <c r="EO107" i="4" a="1"/>
  <c r="EO107" i="4" s="1"/>
  <c r="EL107" i="4" a="1"/>
  <c r="EL107" i="4" s="1"/>
  <c r="EP107" i="4" a="1"/>
  <c r="EP107" i="4" s="1"/>
  <c r="EQ107" i="4" a="1"/>
  <c r="EQ107" i="4" s="1"/>
  <c r="EM107" i="4" a="1"/>
  <c r="EM107" i="4" s="1"/>
  <c r="EN107" i="4" a="1"/>
  <c r="EN107" i="4" s="1"/>
  <c r="W41" i="4"/>
  <c r="R41" i="4" s="1"/>
  <c r="EV47" i="4"/>
  <c r="EV48" i="4" s="1"/>
  <c r="DY41" i="4"/>
  <c r="DW42" i="4"/>
  <c r="ES41" i="4"/>
  <c r="ET41" i="4" s="1" a="1"/>
  <c r="ET41" i="4" s="1"/>
  <c r="DV41" i="4"/>
  <c r="O41" i="4"/>
  <c r="FA47" i="4"/>
  <c r="CC46" i="4"/>
  <c r="T47" i="4"/>
  <c r="GG47" i="4"/>
  <c r="GK47" i="4" s="1"/>
  <c r="V47" i="4" s="1"/>
  <c r="DX68" i="4" a="1"/>
  <c r="W42" i="4" a="1"/>
  <c r="DX68" i="4" l="1"/>
  <c r="DV102" i="4"/>
  <c r="DV101" i="4"/>
  <c r="DV62" i="4"/>
  <c r="DV73" i="4"/>
  <c r="DY42" i="4"/>
  <c r="DY43" i="4" s="1"/>
  <c r="DV46" i="4"/>
  <c r="DV80" i="4"/>
  <c r="DV85" i="4"/>
  <c r="DV96" i="4"/>
  <c r="DV86" i="4"/>
  <c r="DV83" i="4"/>
  <c r="DV64" i="4"/>
  <c r="DV103" i="4"/>
  <c r="DV74" i="4"/>
  <c r="DV50" i="4"/>
  <c r="DV43" i="4"/>
  <c r="DV65" i="4"/>
  <c r="DV60" i="4"/>
  <c r="DV77" i="4"/>
  <c r="DV99" i="4"/>
  <c r="DV79" i="4"/>
  <c r="DV89" i="4"/>
  <c r="DV98" i="4"/>
  <c r="DV104" i="4"/>
  <c r="DV54" i="4"/>
  <c r="DV66" i="4"/>
  <c r="DV63" i="4"/>
  <c r="DV76" i="4"/>
  <c r="DV108" i="4"/>
  <c r="DV94" i="4"/>
  <c r="DV107" i="4"/>
  <c r="DV42" i="4"/>
  <c r="DV91" i="4"/>
  <c r="DV92" i="4"/>
  <c r="DV97" i="4"/>
  <c r="DV69" i="4"/>
  <c r="DV90" i="4"/>
  <c r="DV55" i="4"/>
  <c r="DV75" i="4"/>
  <c r="DV81" i="4"/>
  <c r="DV48" i="4"/>
  <c r="DV70" i="4"/>
  <c r="DV105" i="4"/>
  <c r="DV49" i="4"/>
  <c r="DV106" i="4"/>
  <c r="DV59" i="4"/>
  <c r="DV57" i="4"/>
  <c r="DV93" i="4"/>
  <c r="DV51" i="4"/>
  <c r="DV71" i="4"/>
  <c r="DV53" i="4"/>
  <c r="DV95" i="4"/>
  <c r="DV52" i="4"/>
  <c r="DV78" i="4"/>
  <c r="DV87" i="4"/>
  <c r="DV67" i="4"/>
  <c r="DV44" i="4"/>
  <c r="DV56" i="4"/>
  <c r="DV84" i="4"/>
  <c r="DV82" i="4"/>
  <c r="DV47" i="4"/>
  <c r="DV68" i="4"/>
  <c r="DV109" i="4"/>
  <c r="DV61" i="4"/>
  <c r="DV72" i="4"/>
  <c r="DV88" i="4"/>
  <c r="DV58" i="4"/>
  <c r="DV100" i="4"/>
  <c r="DV45" i="4"/>
  <c r="W42" i="4"/>
  <c r="O42" i="4"/>
  <c r="ES42" i="4"/>
  <c r="ET42" i="4" s="1" a="1"/>
  <c r="ET42" i="4" s="1"/>
  <c r="FD47" i="4"/>
  <c r="EV49" i="4"/>
  <c r="GF43" i="4"/>
  <c r="EZ42" i="4"/>
  <c r="GB41" i="4"/>
  <c r="HE47" i="4"/>
  <c r="Q47" i="4"/>
  <c r="GL47" i="4"/>
  <c r="FF47" i="4" s="1"/>
  <c r="FC47" i="4"/>
  <c r="D47" i="4"/>
  <c r="GV48" i="4"/>
  <c r="DX69" i="4" a="1"/>
  <c r="DX69" i="4" l="1"/>
  <c r="GX48" i="4"/>
  <c r="O43" i="4"/>
  <c r="P42" i="4"/>
  <c r="R42" i="4"/>
  <c r="EV50" i="4"/>
  <c r="EV51" i="4" s="1"/>
  <c r="DY44" i="4"/>
  <c r="ES43" i="4"/>
  <c r="ET43" i="4" s="1" a="1"/>
  <c r="ET43" i="4" s="1"/>
  <c r="P37" i="4"/>
  <c r="FE47" i="4"/>
  <c r="GZ48" i="4" s="1"/>
  <c r="I47" i="4"/>
  <c r="J47" i="4"/>
  <c r="FH47" i="4" s="1"/>
  <c r="DX70" i="4" a="1"/>
  <c r="W43" i="4" a="1"/>
  <c r="DX70" i="4" l="1"/>
  <c r="W43" i="4"/>
  <c r="GB42" i="4"/>
  <c r="GF46" i="4"/>
  <c r="EZ44" i="4"/>
  <c r="GF45" i="4"/>
  <c r="EZ43" i="4"/>
  <c r="GF44" i="4"/>
  <c r="ES44" i="4"/>
  <c r="ET44" i="4" s="1" a="1"/>
  <c r="ET44" i="4" s="1"/>
  <c r="DY45" i="4"/>
  <c r="EV52" i="4"/>
  <c r="FG47" i="4"/>
  <c r="B47" i="4"/>
  <c r="DX71" i="4" a="1"/>
  <c r="DX71" i="4" l="1"/>
  <c r="R43" i="4"/>
  <c r="DY46" i="4"/>
  <c r="ES45" i="4"/>
  <c r="ET45" i="4" s="1" a="1"/>
  <c r="ET45" i="4" s="1"/>
  <c r="EV53" i="4"/>
  <c r="EV54" i="4" s="1"/>
  <c r="DX72" i="4" a="1"/>
  <c r="DX72" i="4" l="1"/>
  <c r="EV55" i="4"/>
  <c r="EV56" i="4" s="1"/>
  <c r="ES46" i="4"/>
  <c r="ET46" i="4" s="1" a="1"/>
  <c r="ET46" i="4" s="1"/>
  <c r="DY47" i="4"/>
  <c r="DX73" i="4" a="1"/>
  <c r="DX73" i="4" l="1"/>
  <c r="EV57" i="4"/>
  <c r="EV58" i="4" s="1"/>
  <c r="ES47" i="4"/>
  <c r="ET47" i="4" s="1" a="1"/>
  <c r="ET47" i="4" s="1"/>
  <c r="DY48" i="4"/>
  <c r="DX74" i="4" a="1"/>
  <c r="DX74" i="4" l="1"/>
  <c r="ES48" i="4"/>
  <c r="ET48" i="4" s="1" a="1"/>
  <c r="ET48" i="4" s="1"/>
  <c r="DY49" i="4"/>
  <c r="EV59" i="4"/>
  <c r="EV60" i="4" s="1"/>
  <c r="DX75" i="4" a="1"/>
  <c r="DX75" i="4" l="1"/>
  <c r="EV61" i="4"/>
  <c r="EV62" i="4" s="1"/>
  <c r="DY50" i="4"/>
  <c r="ES49" i="4"/>
  <c r="ET49" i="4" s="1" a="1"/>
  <c r="ET49" i="4" s="1"/>
  <c r="DX76" i="4" a="1"/>
  <c r="DX76" i="4" l="1"/>
  <c r="DY51" i="4"/>
  <c r="ES50" i="4"/>
  <c r="ET50" i="4" s="1" a="1"/>
  <c r="ET50" i="4" s="1"/>
  <c r="EV63" i="4"/>
  <c r="DX77" i="4" a="1"/>
  <c r="DX77" i="4" l="1"/>
  <c r="EV64" i="4"/>
  <c r="EV65" i="4" s="1"/>
  <c r="ES51" i="4"/>
  <c r="ET51" i="4" s="1" a="1"/>
  <c r="ET51" i="4" s="1"/>
  <c r="DY52" i="4"/>
  <c r="DX78" i="4" a="1"/>
  <c r="DX78" i="4" l="1"/>
  <c r="ES52" i="4"/>
  <c r="ET52" i="4" s="1" a="1"/>
  <c r="ET52" i="4" s="1"/>
  <c r="DY53" i="4"/>
  <c r="EV66" i="4"/>
  <c r="EV67" i="4" s="1"/>
  <c r="DX79" i="4" a="1"/>
  <c r="DX79" i="4" l="1"/>
  <c r="EV68" i="4"/>
  <c r="EV69" i="4" s="1"/>
  <c r="ES53" i="4"/>
  <c r="ET53" i="4" s="1" a="1"/>
  <c r="ET53" i="4" s="1"/>
  <c r="DY54" i="4"/>
  <c r="Q39" i="4"/>
  <c r="DX80" i="4" a="1"/>
  <c r="DX80" i="4" l="1"/>
  <c r="ES54" i="4"/>
  <c r="ET54" i="4" s="1" a="1"/>
  <c r="ET54" i="4" s="1"/>
  <c r="DY55" i="4"/>
  <c r="EV70" i="4"/>
  <c r="DX81" i="4" a="1"/>
  <c r="DX81" i="4" l="1"/>
  <c r="EV71" i="4"/>
  <c r="EV72" i="4" s="1"/>
  <c r="ES55" i="4"/>
  <c r="ET55" i="4" s="1" a="1"/>
  <c r="ET55" i="4" s="1"/>
  <c r="DY56" i="4"/>
  <c r="DX82" i="4" a="1"/>
  <c r="DX82" i="4" l="1"/>
  <c r="ES56" i="4"/>
  <c r="ET56" i="4" s="1" a="1"/>
  <c r="ET56" i="4" s="1"/>
  <c r="DY57" i="4"/>
  <c r="EV73" i="4"/>
  <c r="DX83" i="4" a="1"/>
  <c r="DX83" i="4" l="1"/>
  <c r="Q40" i="4"/>
  <c r="EV74" i="4"/>
  <c r="EV75" i="4" s="1"/>
  <c r="DY58" i="4"/>
  <c r="ES57" i="4"/>
  <c r="ET57" i="4" s="1" a="1"/>
  <c r="ET57" i="4" s="1"/>
  <c r="DX84" i="4" a="1"/>
  <c r="DX84" i="4" l="1"/>
  <c r="EV76" i="4"/>
  <c r="EV77" i="4" s="1"/>
  <c r="DY59" i="4"/>
  <c r="ES58" i="4"/>
  <c r="ET58" i="4" s="1" a="1"/>
  <c r="ET58" i="4" s="1"/>
  <c r="DX85" i="4" a="1"/>
  <c r="DX85" i="4" l="1"/>
  <c r="DY60" i="4"/>
  <c r="ES59" i="4"/>
  <c r="ET59" i="4" s="1" a="1"/>
  <c r="ET59" i="4" s="1"/>
  <c r="EV78" i="4"/>
  <c r="DX86" i="4" a="1"/>
  <c r="DX86" i="4" l="1"/>
  <c r="DY61" i="4"/>
  <c r="ES60" i="4"/>
  <c r="ET60" i="4" s="1" a="1"/>
  <c r="ET60" i="4" s="1"/>
  <c r="EV79" i="4"/>
  <c r="DX87" i="4" a="1"/>
  <c r="DX87" i="4" l="1"/>
  <c r="ES61" i="4"/>
  <c r="ET61" i="4" s="1" a="1"/>
  <c r="ET61" i="4" s="1"/>
  <c r="DY62" i="4"/>
  <c r="EV80" i="4"/>
  <c r="DX88" i="4" a="1"/>
  <c r="DX88" i="4" l="1"/>
  <c r="DY63" i="4"/>
  <c r="ES62" i="4"/>
  <c r="ET62" i="4" s="1" a="1"/>
  <c r="ET62" i="4" s="1"/>
  <c r="EV81" i="4"/>
  <c r="EV82" i="4" s="1"/>
  <c r="DX89" i="4" a="1"/>
  <c r="DX89" i="4" l="1"/>
  <c r="EV83" i="4"/>
  <c r="EV84" i="4" s="1"/>
  <c r="ES63" i="4"/>
  <c r="ET63" i="4" s="1" a="1"/>
  <c r="ET63" i="4" s="1"/>
  <c r="DY64" i="4"/>
  <c r="DX90" i="4" a="1"/>
  <c r="DX90" i="4" l="1"/>
  <c r="ES64" i="4"/>
  <c r="ET64" i="4" s="1" a="1"/>
  <c r="ET64" i="4" s="1"/>
  <c r="DY65" i="4"/>
  <c r="EV85" i="4"/>
  <c r="EV86" i="4" s="1"/>
  <c r="DX91" i="4" a="1"/>
  <c r="DX91" i="4" l="1"/>
  <c r="EV87" i="4"/>
  <c r="EV88" i="4" s="1"/>
  <c r="DY66" i="4"/>
  <c r="ES65" i="4"/>
  <c r="ET65" i="4" s="1" a="1"/>
  <c r="ET65" i="4" s="1"/>
  <c r="DX92" i="4" a="1"/>
  <c r="DX92" i="4" l="1"/>
  <c r="DY67" i="4"/>
  <c r="ES66" i="4"/>
  <c r="ET66" i="4" s="1" a="1"/>
  <c r="ET66" i="4" s="1"/>
  <c r="EV89" i="4"/>
  <c r="EV90" i="4" s="1"/>
  <c r="DX93" i="4" a="1"/>
  <c r="DX93" i="4" l="1"/>
  <c r="EV91" i="4"/>
  <c r="ES67" i="4"/>
  <c r="ET67" i="4" s="1" a="1"/>
  <c r="ET67" i="4" s="1"/>
  <c r="DY68" i="4"/>
  <c r="DX94" i="4" a="1"/>
  <c r="DX94" i="4" l="1"/>
  <c r="DY69" i="4"/>
  <c r="ES68" i="4"/>
  <c r="ET68" i="4" s="1" a="1"/>
  <c r="ET68" i="4" s="1"/>
  <c r="EV92" i="4"/>
  <c r="EV93" i="4" s="1"/>
  <c r="DX95" i="4" a="1"/>
  <c r="DX95" i="4" l="1"/>
  <c r="EV94" i="4"/>
  <c r="DY70" i="4"/>
  <c r="ES69" i="4"/>
  <c r="ET69" i="4" s="1" a="1"/>
  <c r="ET69" i="4" s="1"/>
  <c r="DX96" i="4" a="1"/>
  <c r="DX96" i="4" l="1"/>
  <c r="DY71" i="4"/>
  <c r="ES70" i="4"/>
  <c r="ET70" i="4" s="1" a="1"/>
  <c r="ET70" i="4" s="1"/>
  <c r="EV95" i="4"/>
  <c r="EV96" i="4" s="1"/>
  <c r="DX97" i="4" a="1"/>
  <c r="DX97" i="4" l="1"/>
  <c r="EV97" i="4"/>
  <c r="EV98" i="4" s="1"/>
  <c r="ES71" i="4"/>
  <c r="ET71" i="4" s="1" a="1"/>
  <c r="ET71" i="4" s="1"/>
  <c r="DY72" i="4"/>
  <c r="DX98" i="4" a="1"/>
  <c r="DX98" i="4" l="1"/>
  <c r="DY73" i="4"/>
  <c r="ES72" i="4"/>
  <c r="ET72" i="4" s="1" a="1"/>
  <c r="ET72" i="4" s="1"/>
  <c r="EV99" i="4"/>
  <c r="EV100" i="4" s="1"/>
  <c r="DX99" i="4" a="1"/>
  <c r="DX99" i="4" l="1"/>
  <c r="S43" i="4"/>
  <c r="EV101" i="4"/>
  <c r="EV102" i="4" s="1"/>
  <c r="DY74" i="4"/>
  <c r="ES73" i="4"/>
  <c r="ET73" i="4" s="1" a="1"/>
  <c r="ET73" i="4" s="1"/>
  <c r="DX100" i="4" a="1"/>
  <c r="DX100" i="4" l="1"/>
  <c r="EV103" i="4"/>
  <c r="EV104" i="4" s="1"/>
  <c r="ES74" i="4"/>
  <c r="ET74" i="4" s="1" a="1"/>
  <c r="ET74" i="4" s="1"/>
  <c r="DY75" i="4"/>
  <c r="DX101" i="4" a="1"/>
  <c r="DX101" i="4" l="1"/>
  <c r="ES75" i="4"/>
  <c r="ET75" i="4" s="1" a="1"/>
  <c r="ET75" i="4" s="1"/>
  <c r="DY76" i="4"/>
  <c r="EV105" i="4"/>
  <c r="EV106" i="4" s="1"/>
  <c r="EV107" i="4" s="1"/>
  <c r="EV108" i="4" s="1"/>
  <c r="EV109" i="4" s="1"/>
  <c r="DX102" i="4" a="1"/>
  <c r="DX102" i="4" l="1"/>
  <c r="DY77" i="4"/>
  <c r="ES76" i="4"/>
  <c r="ET76" i="4" s="1" a="1"/>
  <c r="ET76" i="4" s="1"/>
  <c r="DX103" i="4" a="1"/>
  <c r="DX103" i="4" l="1"/>
  <c r="ES77" i="4"/>
  <c r="ET77" i="4" s="1" a="1"/>
  <c r="ET77" i="4" s="1"/>
  <c r="DY78" i="4"/>
  <c r="DX104" i="4" a="1"/>
  <c r="DX104" i="4" l="1"/>
  <c r="ES78" i="4"/>
  <c r="ET78" i="4" s="1" a="1"/>
  <c r="ET78" i="4" s="1"/>
  <c r="DY79" i="4"/>
  <c r="DX105" i="4" a="1"/>
  <c r="DX105" i="4" l="1"/>
  <c r="ES79" i="4"/>
  <c r="ET79" i="4" s="1" a="1"/>
  <c r="ET79" i="4" s="1"/>
  <c r="DY80" i="4"/>
  <c r="DX106" i="4" a="1"/>
  <c r="DX106" i="4" l="1"/>
  <c r="ES80" i="4"/>
  <c r="ET80" i="4" s="1" a="1"/>
  <c r="ET80" i="4" s="1"/>
  <c r="DY81" i="4"/>
  <c r="DX107" i="4" a="1"/>
  <c r="DX107" i="4" l="1"/>
  <c r="ES81" i="4"/>
  <c r="ET81" i="4" s="1" a="1"/>
  <c r="ET81" i="4" s="1"/>
  <c r="DY82" i="4"/>
  <c r="DX108" i="4" a="1"/>
  <c r="DX108" i="4" l="1"/>
  <c r="DY83" i="4"/>
  <c r="ES82" i="4"/>
  <c r="ET82" i="4" s="1" a="1"/>
  <c r="ET82" i="4" s="1"/>
  <c r="DX109" i="4" a="1"/>
  <c r="DX109" i="4" l="1"/>
  <c r="DY84" i="4"/>
  <c r="ES83" i="4"/>
  <c r="ET83" i="4" s="1" a="1"/>
  <c r="ET83" i="4" s="1"/>
  <c r="DY85" i="4" l="1"/>
  <c r="ES84" i="4"/>
  <c r="ET84" i="4" s="1" a="1"/>
  <c r="ET84" i="4" s="1"/>
  <c r="ES85" i="4" l="1"/>
  <c r="ET85" i="4" s="1" a="1"/>
  <c r="ET85" i="4" s="1"/>
  <c r="DY86" i="4"/>
  <c r="DY87" i="4" l="1"/>
  <c r="ES86" i="4"/>
  <c r="ET86" i="4" s="1" a="1"/>
  <c r="ET86" i="4" s="1"/>
  <c r="DY88" i="4" l="1"/>
  <c r="ES87" i="4"/>
  <c r="ET87" i="4" s="1" a="1"/>
  <c r="ET87" i="4" s="1"/>
  <c r="DY89" i="4" l="1"/>
  <c r="ES88" i="4"/>
  <c r="ET88" i="4" s="1" a="1"/>
  <c r="ET88" i="4" s="1"/>
  <c r="ES89" i="4" l="1"/>
  <c r="ET89" i="4" s="1" a="1"/>
  <c r="ET89" i="4" s="1"/>
  <c r="DY90" i="4"/>
  <c r="DY91" i="4" l="1"/>
  <c r="ES90" i="4"/>
  <c r="ET90" i="4" s="1" a="1"/>
  <c r="ET90" i="4" s="1"/>
  <c r="DY92" i="4" l="1"/>
  <c r="ES91" i="4"/>
  <c r="ET91" i="4" s="1" a="1"/>
  <c r="ET91" i="4" s="1"/>
  <c r="DY93" i="4" l="1"/>
  <c r="ES92" i="4"/>
  <c r="ET92" i="4" s="1" a="1"/>
  <c r="ET92" i="4" s="1"/>
  <c r="DY94" i="4" l="1"/>
  <c r="ES93" i="4"/>
  <c r="ET93" i="4" s="1" a="1"/>
  <c r="ET93" i="4" s="1"/>
  <c r="DY95" i="4" l="1"/>
  <c r="ES94" i="4"/>
  <c r="ET94" i="4" s="1" a="1"/>
  <c r="ET94" i="4" s="1"/>
  <c r="DY96" i="4" l="1"/>
  <c r="ES95" i="4"/>
  <c r="ET95" i="4" s="1" a="1"/>
  <c r="ET95" i="4" s="1"/>
  <c r="ES96" i="4" l="1"/>
  <c r="ET96" i="4" s="1" a="1"/>
  <c r="ET96" i="4" s="1"/>
  <c r="DY97" i="4"/>
  <c r="DY98" i="4" l="1"/>
  <c r="ES97" i="4"/>
  <c r="ET97" i="4" s="1" a="1"/>
  <c r="ET97" i="4" s="1"/>
  <c r="DY99" i="4" l="1"/>
  <c r="ES98" i="4"/>
  <c r="ET98" i="4" s="1" a="1"/>
  <c r="ET98" i="4" s="1"/>
  <c r="DY100" i="4" l="1"/>
  <c r="ES99" i="4"/>
  <c r="ET99" i="4" s="1" a="1"/>
  <c r="ET99" i="4" s="1"/>
  <c r="DY101" i="4" l="1"/>
  <c r="ES100" i="4"/>
  <c r="ET100" i="4" s="1" a="1"/>
  <c r="ET100" i="4" s="1"/>
  <c r="DY102" i="4" l="1"/>
  <c r="ES101" i="4"/>
  <c r="ET101" i="4" s="1" a="1"/>
  <c r="ET101" i="4" s="1"/>
  <c r="ES102" i="4" l="1"/>
  <c r="ET102" i="4" s="1" a="1"/>
  <c r="ET102" i="4" s="1"/>
  <c r="DY103" i="4"/>
  <c r="DY104" i="4" l="1"/>
  <c r="ES103" i="4"/>
  <c r="ET103" i="4" s="1" a="1"/>
  <c r="ET103" i="4" s="1"/>
  <c r="DY105" i="4" l="1"/>
  <c r="ES104" i="4"/>
  <c r="ET104" i="4" s="1" a="1"/>
  <c r="ET104" i="4" s="1"/>
  <c r="ES105" i="4" l="1"/>
  <c r="ET105" i="4" s="1" a="1"/>
  <c r="ET105" i="4" s="1"/>
  <c r="DY106" i="4"/>
  <c r="ES106" i="4" l="1"/>
  <c r="ET106" i="4" s="1" a="1"/>
  <c r="ET106" i="4" s="1"/>
  <c r="DY107" i="4"/>
  <c r="DY108" i="4" l="1"/>
  <c r="ES107" i="4"/>
  <c r="ET107" i="4" s="1" a="1"/>
  <c r="ET107" i="4" s="1"/>
  <c r="ES108" i="4" l="1"/>
  <c r="ET108" i="4" s="1" a="1"/>
  <c r="ET108" i="4" s="1"/>
  <c r="DY109" i="4"/>
  <c r="ES109" i="4" s="1"/>
  <c r="ET109" i="4" s="1" a="1"/>
  <c r="ET109" i="4" s="1"/>
  <c r="Q34" i="4" l="1"/>
  <c r="FC28" i="4"/>
  <c r="FC26" i="4"/>
  <c r="FC25" i="4"/>
  <c r="FD23" i="4"/>
  <c r="FD22" i="4"/>
  <c r="FC18" i="4"/>
  <c r="E16" i="4"/>
  <c r="FB16" i="4"/>
  <c r="F13" i="4"/>
  <c r="D13" i="4"/>
  <c r="FA13" i="4"/>
  <c r="W12" i="4" a="1"/>
  <c r="W12" i="4" l="1"/>
  <c r="R12" i="4" s="1"/>
  <c r="GF16" i="4" s="1"/>
  <c r="O12" i="4"/>
  <c r="EZ14" i="4" l="1"/>
  <c r="GB17" i="4"/>
  <c r="Q12" i="4"/>
  <c r="HO12" i="4" a="1"/>
  <c r="HO12" i="4" l="1"/>
  <c r="O11" i="4"/>
  <c r="W11" i="4" a="1"/>
  <c r="W11" i="4" l="1"/>
  <c r="R11" i="4" s="1"/>
  <c r="GF14" i="4" l="1"/>
  <c r="EZ12" i="4"/>
  <c r="EW12" i="4" s="1"/>
  <c r="GB12" i="4"/>
  <c r="GB16" i="4"/>
  <c r="GB11" i="4"/>
  <c r="X11" i="4" s="1"/>
  <c r="GF15" i="4"/>
  <c r="GB15" i="4"/>
  <c r="GB14" i="4"/>
  <c r="GF13" i="4"/>
  <c r="EZ13" i="4"/>
  <c r="GB13" i="4"/>
  <c r="GZ12" i="4"/>
  <c r="GJ11" i="4"/>
  <c r="P11" i="4"/>
  <c r="J11" i="4" s="1"/>
  <c r="FH11" i="4" s="1"/>
  <c r="Q11" i="4"/>
  <c r="X12" i="4" l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I11" i="4"/>
  <c r="FG11" i="4" s="1"/>
  <c r="B11" i="4" s="1"/>
  <c r="GL12" i="4"/>
  <c r="EW13" i="4"/>
  <c r="S11" i="4"/>
  <c r="GM13" i="4" l="1"/>
  <c r="EW14" i="4"/>
  <c r="T11" i="4"/>
  <c r="U11" i="4" s="1"/>
  <c r="CC11" i="4" s="1"/>
  <c r="GK11" i="4"/>
  <c r="GL14" i="4" l="1"/>
  <c r="EW15" i="4"/>
  <c r="V11" i="4"/>
  <c r="GC12" i="4"/>
  <c r="T12" i="4" l="1"/>
  <c r="HA12" i="4"/>
  <c r="GJ12" i="4" s="1"/>
  <c r="GY12" i="4"/>
  <c r="GW12" i="4"/>
  <c r="GH12" i="4" s="1"/>
  <c r="GG12" i="4"/>
  <c r="GI12" i="4"/>
  <c r="GM15" i="4"/>
  <c r="EW16" i="4"/>
  <c r="GV9" i="4" l="1"/>
  <c r="GL16" i="4"/>
  <c r="FA12" i="4"/>
  <c r="HB12" i="4"/>
  <c r="HC12" i="4"/>
  <c r="FC12" i="4"/>
  <c r="GX13" i="4" s="1"/>
  <c r="EW17" i="4"/>
  <c r="EW18" i="4" s="1"/>
  <c r="P12" i="4"/>
  <c r="HE12" i="4"/>
  <c r="HD12" i="4"/>
  <c r="GM12" i="4"/>
  <c r="FF12" i="4" s="1"/>
  <c r="FE12" i="4" l="1"/>
  <c r="GZ13" i="4" s="1"/>
  <c r="GV13" i="4"/>
  <c r="D12" i="4"/>
  <c r="I12" i="4"/>
  <c r="J12" i="4"/>
  <c r="EW19" i="4"/>
  <c r="GL17" i="4"/>
  <c r="FG12" i="4" l="1"/>
  <c r="FH12" i="4"/>
  <c r="S12" i="4"/>
  <c r="EW20" i="4"/>
  <c r="B12" i="4" l="1"/>
  <c r="GK12" i="4"/>
  <c r="U12" i="4"/>
  <c r="CC12" i="4" s="1"/>
  <c r="EW21" i="4"/>
  <c r="V12" i="4" l="1"/>
  <c r="GC13" i="4"/>
  <c r="EW22" i="4"/>
  <c r="EW23" i="4" s="1"/>
  <c r="EW24" i="4" l="1"/>
  <c r="HA13" i="4"/>
  <c r="GY13" i="4"/>
  <c r="GW13" i="4"/>
  <c r="GH13" i="4" s="1"/>
  <c r="GG13" i="4"/>
  <c r="HC13" i="4" l="1"/>
  <c r="FD13" i="4"/>
  <c r="P13" i="4"/>
  <c r="HE13" i="4"/>
  <c r="HD13" i="4"/>
  <c r="GL13" i="4"/>
  <c r="GJ13" i="4"/>
  <c r="EW25" i="4"/>
  <c r="EW26" i="4" s="1"/>
  <c r="GI13" i="4"/>
  <c r="HB13" i="4"/>
  <c r="FB13" i="4"/>
  <c r="I13" i="4" l="1"/>
  <c r="FG13" i="4" s="1"/>
  <c r="J13" i="4"/>
  <c r="S13" i="4" s="1"/>
  <c r="GX14" i="4"/>
  <c r="FE13" i="4"/>
  <c r="GZ14" i="4" s="1"/>
  <c r="E13" i="4"/>
  <c r="FH13" i="4" s="1"/>
  <c r="FF13" i="4"/>
  <c r="GV14" i="4"/>
  <c r="EW27" i="4"/>
  <c r="B13" i="4" l="1"/>
  <c r="GK13" i="4"/>
  <c r="T13" i="4"/>
  <c r="U13" i="4" s="1"/>
  <c r="CC13" i="4" s="1"/>
  <c r="EW28" i="4"/>
  <c r="EW29" i="4" s="1"/>
  <c r="GL29" i="4" l="1"/>
  <c r="V13" i="4"/>
  <c r="GC14" i="4"/>
  <c r="EW30" i="4"/>
  <c r="EW31" i="4" s="1"/>
  <c r="GL31" i="4" l="1"/>
  <c r="GY14" i="4"/>
  <c r="HA14" i="4"/>
  <c r="P14" i="4" s="1"/>
  <c r="T14" i="4"/>
  <c r="GG14" i="4"/>
  <c r="GW14" i="4"/>
  <c r="GI14" i="4"/>
  <c r="EW32" i="4"/>
  <c r="FA14" i="4" l="1"/>
  <c r="HB14" i="4"/>
  <c r="GL32" i="4"/>
  <c r="HE14" i="4"/>
  <c r="HD14" i="4"/>
  <c r="Q14" i="4"/>
  <c r="GM14" i="4"/>
  <c r="FF14" i="4" s="1"/>
  <c r="FC14" i="4"/>
  <c r="GX15" i="4" s="1"/>
  <c r="HC14" i="4"/>
  <c r="GJ14" i="4"/>
  <c r="GH14" i="4"/>
  <c r="EW33" i="4"/>
  <c r="I14" i="4" l="1"/>
  <c r="J14" i="4"/>
  <c r="EW34" i="4"/>
  <c r="FE14" i="4"/>
  <c r="GZ15" i="4" s="1"/>
  <c r="D14" i="4"/>
  <c r="GV15" i="4"/>
  <c r="FG14" i="4" l="1"/>
  <c r="EW35" i="4"/>
  <c r="FH14" i="4"/>
  <c r="S14" i="4"/>
  <c r="B14" i="4" l="1"/>
  <c r="GL35" i="4"/>
  <c r="GK14" i="4"/>
  <c r="U14" i="4"/>
  <c r="CC14" i="4" s="1"/>
  <c r="EW36" i="4"/>
  <c r="V14" i="4" l="1"/>
  <c r="GC15" i="4"/>
  <c r="EW37" i="4"/>
  <c r="GG15" i="4" l="1"/>
  <c r="GW15" i="4"/>
  <c r="GY15" i="4"/>
  <c r="GI15" i="4" s="1"/>
  <c r="HA15" i="4"/>
  <c r="GJ15" i="4" s="1"/>
  <c r="EW38" i="4"/>
  <c r="HD15" i="4" l="1"/>
  <c r="P15" i="4"/>
  <c r="HE15" i="4"/>
  <c r="GL15" i="4"/>
  <c r="FD15" i="4"/>
  <c r="HC15" i="4"/>
  <c r="EW39" i="4"/>
  <c r="FB15" i="4"/>
  <c r="HB15" i="4"/>
  <c r="GH15" i="4"/>
  <c r="FE15" i="4" l="1"/>
  <c r="GZ16" i="4" s="1"/>
  <c r="GX16" i="4"/>
  <c r="J15" i="4"/>
  <c r="S15" i="4" s="1"/>
  <c r="I15" i="4"/>
  <c r="FG15" i="4" s="1"/>
  <c r="E15" i="4"/>
  <c r="FH15" i="4" s="1"/>
  <c r="FF15" i="4"/>
  <c r="GV16" i="4"/>
  <c r="EW40" i="4"/>
  <c r="B15" i="4" l="1"/>
  <c r="GK15" i="4"/>
  <c r="T15" i="4"/>
  <c r="U15" i="4" s="1"/>
  <c r="CC15" i="4" s="1"/>
  <c r="EW41" i="4"/>
  <c r="EW42" i="4" s="1"/>
  <c r="EW43" i="4" l="1"/>
  <c r="EW44" i="4" s="1"/>
  <c r="V15" i="4"/>
  <c r="GC16" i="4"/>
  <c r="HA16" i="4" l="1"/>
  <c r="GJ16" i="4" s="1"/>
  <c r="GG16" i="4"/>
  <c r="GY16" i="4"/>
  <c r="GW16" i="4"/>
  <c r="EW45" i="4"/>
  <c r="GM43" i="4"/>
  <c r="HB16" i="4" l="1"/>
  <c r="FA16" i="4"/>
  <c r="HC16" i="4"/>
  <c r="FC16" i="4"/>
  <c r="GX17" i="4" s="1"/>
  <c r="HE16" i="4"/>
  <c r="HD16" i="4"/>
  <c r="Q16" i="4"/>
  <c r="GM16" i="4"/>
  <c r="FF16" i="4" s="1"/>
  <c r="GI16" i="4"/>
  <c r="EW46" i="4"/>
  <c r="EW47" i="4" s="1"/>
  <c r="J16" i="4" l="1"/>
  <c r="I16" i="4"/>
  <c r="EW48" i="4"/>
  <c r="FE16" i="4"/>
  <c r="GZ17" i="4" s="1"/>
  <c r="D16" i="4"/>
  <c r="FG16" i="4" l="1"/>
  <c r="F16" i="4"/>
  <c r="FH16" i="4"/>
  <c r="S16" i="4"/>
  <c r="EW49" i="4"/>
  <c r="B16" i="4" l="1"/>
  <c r="EW50" i="4"/>
  <c r="GK16" i="4"/>
  <c r="T16" i="4"/>
  <c r="U16" i="4" s="1"/>
  <c r="CC16" i="4" s="1"/>
  <c r="GD18" i="4"/>
  <c r="EX17" i="4"/>
  <c r="EU17" i="4" s="1"/>
  <c r="GH16" i="4"/>
  <c r="GV17" i="4"/>
  <c r="V16" i="4" l="1"/>
  <c r="GC17" i="4"/>
  <c r="C17" i="4"/>
  <c r="FB17" i="4"/>
  <c r="EW51" i="4"/>
  <c r="EW52" i="4" s="1"/>
  <c r="E17" i="4" l="1"/>
  <c r="EW53" i="4"/>
  <c r="GW17" i="4"/>
  <c r="GY17" i="4"/>
  <c r="GI17" i="4" s="1"/>
  <c r="HA17" i="4"/>
  <c r="GG17" i="4"/>
  <c r="GJ17" i="4" l="1"/>
  <c r="Q17" i="4"/>
  <c r="FD17" i="4"/>
  <c r="HC17" i="4"/>
  <c r="HD17" i="4"/>
  <c r="HE17" i="4"/>
  <c r="P17" i="4"/>
  <c r="GM17" i="4"/>
  <c r="HB17" i="4"/>
  <c r="FA17" i="4"/>
  <c r="EW54" i="4"/>
  <c r="GX18" i="4" l="1"/>
  <c r="FF17" i="4"/>
  <c r="EW55" i="4"/>
  <c r="FE17" i="4"/>
  <c r="D17" i="4"/>
  <c r="J17" i="4"/>
  <c r="I17" i="4"/>
  <c r="GZ18" i="4" l="1"/>
  <c r="FG17" i="4"/>
  <c r="F17" i="4"/>
  <c r="S17" i="4"/>
  <c r="FH17" i="4"/>
  <c r="EW56" i="4"/>
  <c r="EW57" i="4" l="1"/>
  <c r="GK17" i="4"/>
  <c r="T17" i="4" s="1"/>
  <c r="U17" i="4" s="1"/>
  <c r="CC17" i="4" s="1"/>
  <c r="GD19" i="4"/>
  <c r="EX18" i="4"/>
  <c r="EU18" i="4" s="1"/>
  <c r="GH17" i="4"/>
  <c r="GV18" i="4"/>
  <c r="B17" i="4"/>
  <c r="V17" i="4" l="1"/>
  <c r="GC18" i="4"/>
  <c r="FB18" i="4"/>
  <c r="C18" i="4"/>
  <c r="EW58" i="4"/>
  <c r="E18" i="4" l="1"/>
  <c r="HA18" i="4"/>
  <c r="GL18" i="4" s="1"/>
  <c r="GG18" i="4"/>
  <c r="GY18" i="4"/>
  <c r="GW18" i="4"/>
  <c r="EW59" i="4"/>
  <c r="EW60" i="4" s="1"/>
  <c r="HB18" i="4" l="1"/>
  <c r="FA18" i="4"/>
  <c r="FD18" i="4"/>
  <c r="HC18" i="4"/>
  <c r="HD18" i="4"/>
  <c r="Q18" i="4"/>
  <c r="HE18" i="4"/>
  <c r="GM18" i="4"/>
  <c r="GI18" i="4"/>
  <c r="EW61" i="4"/>
  <c r="GJ18" i="4"/>
  <c r="J18" i="4" l="1"/>
  <c r="I18" i="4"/>
  <c r="GX19" i="4"/>
  <c r="FF18" i="4"/>
  <c r="FE18" i="4"/>
  <c r="GZ19" i="4" s="1"/>
  <c r="D18" i="4"/>
  <c r="EW62" i="4"/>
  <c r="FG18" i="4" l="1"/>
  <c r="F18" i="4"/>
  <c r="EW63" i="4"/>
  <c r="S18" i="4"/>
  <c r="FH18" i="4"/>
  <c r="EX19" i="4" l="1"/>
  <c r="EU19" i="4" s="1"/>
  <c r="GD20" i="4"/>
  <c r="GH18" i="4"/>
  <c r="GV19" i="4"/>
  <c r="B18" i="4"/>
  <c r="GK18" i="4"/>
  <c r="T18" i="4" s="1"/>
  <c r="U18" i="4" s="1"/>
  <c r="CC18" i="4" s="1"/>
  <c r="EW64" i="4"/>
  <c r="C19" i="4" l="1"/>
  <c r="FB19" i="4"/>
  <c r="V18" i="4"/>
  <c r="GC19" i="4"/>
  <c r="EW65" i="4"/>
  <c r="EW66" i="4" s="1"/>
  <c r="E19" i="4" l="1"/>
  <c r="GW19" i="4"/>
  <c r="GY19" i="4"/>
  <c r="HA19" i="4"/>
  <c r="GL19" i="4" s="1"/>
  <c r="GG19" i="4"/>
  <c r="EW67" i="4"/>
  <c r="HE19" i="4" l="1"/>
  <c r="P19" i="4"/>
  <c r="HD19" i="4"/>
  <c r="GM19" i="4"/>
  <c r="HC19" i="4"/>
  <c r="FD19" i="4"/>
  <c r="HB19" i="4"/>
  <c r="FA19" i="4"/>
  <c r="GJ19" i="4"/>
  <c r="F19" i="4"/>
  <c r="GH19" i="4" s="1"/>
  <c r="GI19" i="4"/>
  <c r="EW68" i="4"/>
  <c r="EW69" i="4" s="1"/>
  <c r="GX20" i="4" l="1"/>
  <c r="FF19" i="4"/>
  <c r="GV20" i="4"/>
  <c r="D19" i="4"/>
  <c r="FE19" i="4"/>
  <c r="GZ20" i="4" s="1"/>
  <c r="EW70" i="4"/>
  <c r="EX20" i="4"/>
  <c r="EU20" i="4" s="1"/>
  <c r="GD21" i="4"/>
  <c r="J19" i="4"/>
  <c r="I19" i="4"/>
  <c r="FG19" i="4" l="1"/>
  <c r="S19" i="4"/>
  <c r="FH19" i="4"/>
  <c r="C20" i="4"/>
  <c r="FA20" i="4"/>
  <c r="EW71" i="4"/>
  <c r="B19" i="4" l="1"/>
  <c r="D20" i="4"/>
  <c r="GK19" i="4"/>
  <c r="T19" i="4" s="1"/>
  <c r="U19" i="4" s="1"/>
  <c r="CC19" i="4" s="1"/>
  <c r="EW72" i="4"/>
  <c r="V19" i="4" l="1"/>
  <c r="GC20" i="4"/>
  <c r="EW73" i="4"/>
  <c r="GW20" i="4" l="1"/>
  <c r="GY20" i="4"/>
  <c r="HA20" i="4"/>
  <c r="GG20" i="4"/>
  <c r="EW74" i="4"/>
  <c r="EW75" i="4" s="1"/>
  <c r="GJ20" i="4" l="1"/>
  <c r="GL20" i="4"/>
  <c r="HD20" i="4"/>
  <c r="HE20" i="4"/>
  <c r="Q20" i="4"/>
  <c r="GM20" i="4"/>
  <c r="FD20" i="4"/>
  <c r="HC20" i="4"/>
  <c r="GI20" i="4"/>
  <c r="EW76" i="4"/>
  <c r="HB20" i="4"/>
  <c r="FB20" i="4"/>
  <c r="GX21" i="4" l="1"/>
  <c r="FE20" i="4"/>
  <c r="I20" i="4"/>
  <c r="FG20" i="4" s="1"/>
  <c r="J20" i="4"/>
  <c r="S20" i="4" s="1"/>
  <c r="FF20" i="4"/>
  <c r="E20" i="4"/>
  <c r="EW77" i="4"/>
  <c r="EW78" i="4" s="1"/>
  <c r="GZ21" i="4" l="1"/>
  <c r="FH20" i="4"/>
  <c r="B20" i="4" s="1"/>
  <c r="F20" i="4"/>
  <c r="GK20" i="4"/>
  <c r="T20" i="4" s="1"/>
  <c r="U20" i="4" s="1"/>
  <c r="CC20" i="4" s="1"/>
  <c r="EW79" i="4"/>
  <c r="EW80" i="4" s="1"/>
  <c r="V20" i="4" l="1"/>
  <c r="GC21" i="4"/>
  <c r="EW81" i="4"/>
  <c r="EX21" i="4"/>
  <c r="EU21" i="4" s="1"/>
  <c r="GD22" i="4"/>
  <c r="GH20" i="4"/>
  <c r="GH21" i="4" s="1"/>
  <c r="GV21" i="4"/>
  <c r="C21" i="4" l="1"/>
  <c r="FA21" i="4"/>
  <c r="GG21" i="4"/>
  <c r="HA21" i="4"/>
  <c r="GW21" i="4"/>
  <c r="HB21" i="4" s="1"/>
  <c r="GY21" i="4"/>
  <c r="EW82" i="4"/>
  <c r="P21" i="4" l="1"/>
  <c r="GL21" i="4"/>
  <c r="HE21" i="4"/>
  <c r="HD21" i="4"/>
  <c r="Q21" i="4"/>
  <c r="GM21" i="4"/>
  <c r="FE21" i="4" s="1"/>
  <c r="FC21" i="4"/>
  <c r="GX22" i="4" s="1"/>
  <c r="HC21" i="4"/>
  <c r="EW83" i="4"/>
  <c r="EW84" i="4" s="1"/>
  <c r="FB21" i="4"/>
  <c r="GI21" i="4"/>
  <c r="GJ21" i="4"/>
  <c r="D21" i="4"/>
  <c r="EW85" i="4" l="1"/>
  <c r="J21" i="4"/>
  <c r="S21" i="4" s="1"/>
  <c r="I21" i="4"/>
  <c r="FG21" i="4" s="1"/>
  <c r="FF21" i="4"/>
  <c r="GZ22" i="4" s="1"/>
  <c r="HF22" i="4" s="1"/>
  <c r="E21" i="4"/>
  <c r="GK21" i="4" l="1"/>
  <c r="T21" i="4" s="1"/>
  <c r="U21" i="4" s="1"/>
  <c r="CC21" i="4" s="1"/>
  <c r="FH21" i="4"/>
  <c r="B21" i="4" s="1"/>
  <c r="F21" i="4"/>
  <c r="EW86" i="4"/>
  <c r="GD23" i="4" l="1"/>
  <c r="EX22" i="4"/>
  <c r="EU22" i="4" s="1"/>
  <c r="GV22" i="4"/>
  <c r="EW87" i="4"/>
  <c r="EW88" i="4" s="1"/>
  <c r="V21" i="4"/>
  <c r="GC22" i="4"/>
  <c r="C22" i="4" l="1"/>
  <c r="FA22" i="4"/>
  <c r="GW22" i="4"/>
  <c r="HB22" i="4" s="1"/>
  <c r="GG22" i="4"/>
  <c r="HA22" i="4"/>
  <c r="GY22" i="4"/>
  <c r="GI22" i="4" s="1"/>
  <c r="HF21" i="4"/>
  <c r="EW89" i="4"/>
  <c r="EW90" i="4" s="1"/>
  <c r="GJ22" i="4" l="1"/>
  <c r="Q22" i="4"/>
  <c r="GL22" i="4"/>
  <c r="HD22" i="4"/>
  <c r="P22" i="4"/>
  <c r="HE22" i="4"/>
  <c r="GM22" i="4"/>
  <c r="FE22" i="4" s="1"/>
  <c r="EW91" i="4"/>
  <c r="EW92" i="4" s="1"/>
  <c r="FB22" i="4"/>
  <c r="D22" i="4"/>
  <c r="FC22" i="4"/>
  <c r="GX23" i="4" s="1"/>
  <c r="HC22" i="4"/>
  <c r="EW93" i="4" l="1"/>
  <c r="EW94" i="4" s="1"/>
  <c r="J22" i="4"/>
  <c r="S22" i="4" s="1"/>
  <c r="I22" i="4"/>
  <c r="FG22" i="4" s="1"/>
  <c r="FF22" i="4"/>
  <c r="GZ23" i="4" s="1"/>
  <c r="E22" i="4"/>
  <c r="FH22" i="4" l="1"/>
  <c r="B22" i="4" s="1"/>
  <c r="F22" i="4"/>
  <c r="EW95" i="4"/>
  <c r="GK22" i="4"/>
  <c r="V22" i="4" l="1"/>
  <c r="GC23" i="4"/>
  <c r="T22" i="4"/>
  <c r="U22" i="4" s="1"/>
  <c r="CC22" i="4" s="1"/>
  <c r="EX23" i="4"/>
  <c r="EU23" i="4" s="1"/>
  <c r="GD24" i="4"/>
  <c r="GH22" i="4"/>
  <c r="GH23" i="4" s="1"/>
  <c r="GV23" i="4"/>
  <c r="EW96" i="4"/>
  <c r="EW97" i="4" s="1"/>
  <c r="C23" i="4" l="1"/>
  <c r="FA23" i="4"/>
  <c r="HA23" i="4"/>
  <c r="GL23" i="4" s="1"/>
  <c r="GG23" i="4"/>
  <c r="GW23" i="4"/>
  <c r="HB23" i="4" s="1"/>
  <c r="GY23" i="4"/>
  <c r="GI23" i="4" s="1"/>
  <c r="EW98" i="4"/>
  <c r="HD23" i="4" l="1"/>
  <c r="P23" i="4"/>
  <c r="HE23" i="4"/>
  <c r="GM23" i="4"/>
  <c r="FE23" i="4" s="1"/>
  <c r="GJ23" i="4"/>
  <c r="D23" i="4"/>
  <c r="FB23" i="4"/>
  <c r="HC23" i="4"/>
  <c r="FC23" i="4"/>
  <c r="GX24" i="4" s="1"/>
  <c r="EW99" i="4"/>
  <c r="I23" i="4" l="1"/>
  <c r="FG23" i="4" s="1"/>
  <c r="J23" i="4"/>
  <c r="S23" i="4" s="1"/>
  <c r="FF23" i="4"/>
  <c r="GZ24" i="4" s="1"/>
  <c r="E23" i="4"/>
  <c r="EW100" i="4"/>
  <c r="EW101" i="4" s="1"/>
  <c r="F23" i="4"/>
  <c r="FH23" i="4" l="1"/>
  <c r="B23" i="4" s="1"/>
  <c r="GK23" i="4"/>
  <c r="T23" i="4" s="1"/>
  <c r="U23" i="4" s="1"/>
  <c r="CC23" i="4" s="1"/>
  <c r="GD25" i="4"/>
  <c r="EX24" i="4"/>
  <c r="EU24" i="4" s="1"/>
  <c r="EW102" i="4"/>
  <c r="GV24" i="4"/>
  <c r="FB24" i="4" l="1"/>
  <c r="C24" i="4"/>
  <c r="V23" i="4"/>
  <c r="GC24" i="4"/>
  <c r="EW103" i="4"/>
  <c r="EW104" i="4" s="1"/>
  <c r="E24" i="4" l="1"/>
  <c r="GG24" i="4"/>
  <c r="GW24" i="4"/>
  <c r="GY24" i="4"/>
  <c r="GI24" i="4" s="1"/>
  <c r="HA24" i="4"/>
  <c r="EW105" i="4"/>
  <c r="Q24" i="4" l="1"/>
  <c r="GM24" i="4"/>
  <c r="GJ24" i="4"/>
  <c r="HB24" i="4"/>
  <c r="FA24" i="4"/>
  <c r="HC24" i="4"/>
  <c r="FC24" i="4"/>
  <c r="GX25" i="4" s="1"/>
  <c r="P24" i="4"/>
  <c r="HE24" i="4"/>
  <c r="HD24" i="4"/>
  <c r="GL24" i="4"/>
  <c r="EW106" i="4"/>
  <c r="EW107" i="4" s="1"/>
  <c r="FF24" i="4" l="1"/>
  <c r="EW108" i="4"/>
  <c r="EW109" i="4" s="1"/>
  <c r="J24" i="4"/>
  <c r="I24" i="4"/>
  <c r="FE24" i="4"/>
  <c r="GZ25" i="4" s="1"/>
  <c r="D24" i="4"/>
  <c r="FG24" i="4" l="1"/>
  <c r="F24" i="4"/>
  <c r="S24" i="4"/>
  <c r="FH24" i="4"/>
  <c r="GK24" i="4" l="1"/>
  <c r="T24" i="4" s="1"/>
  <c r="U24" i="4" s="1"/>
  <c r="CC24" i="4" s="1"/>
  <c r="GH24" i="4"/>
  <c r="EX25" i="4"/>
  <c r="EU25" i="4" s="1"/>
  <c r="GD26" i="4"/>
  <c r="GV25" i="4"/>
  <c r="B24" i="4"/>
  <c r="FB25" i="4" l="1"/>
  <c r="C25" i="4"/>
  <c r="V24" i="4"/>
  <c r="GC25" i="4"/>
  <c r="GY25" i="4" l="1"/>
  <c r="GI25" i="4" s="1"/>
  <c r="GG25" i="4"/>
  <c r="HA25" i="4"/>
  <c r="GM25" i="4" s="1"/>
  <c r="GW25" i="4"/>
  <c r="E25" i="4"/>
  <c r="GJ25" i="4" l="1"/>
  <c r="GJ26" i="4" s="1"/>
  <c r="HD25" i="4"/>
  <c r="HE25" i="4"/>
  <c r="P25" i="4"/>
  <c r="GL25" i="4"/>
  <c r="HB25" i="4"/>
  <c r="FA25" i="4"/>
  <c r="HC25" i="4"/>
  <c r="FD25" i="4"/>
  <c r="FE25" i="4" l="1"/>
  <c r="D25" i="4"/>
  <c r="I25" i="4"/>
  <c r="J25" i="4"/>
  <c r="GX26" i="4"/>
  <c r="FF25" i="4"/>
  <c r="GZ26" i="4" l="1"/>
  <c r="S25" i="4"/>
  <c r="FH25" i="4"/>
  <c r="FG25" i="4"/>
  <c r="F25" i="4"/>
  <c r="B25" i="4" l="1"/>
  <c r="EX26" i="4"/>
  <c r="EU26" i="4" s="1"/>
  <c r="GD27" i="4"/>
  <c r="GH25" i="4"/>
  <c r="GV26" i="4"/>
  <c r="GK25" i="4"/>
  <c r="C26" i="4" l="1"/>
  <c r="FB26" i="4"/>
  <c r="V25" i="4"/>
  <c r="GC26" i="4"/>
  <c r="T25" i="4"/>
  <c r="U25" i="4" s="1"/>
  <c r="CC25" i="4" s="1"/>
  <c r="E26" i="4" l="1"/>
  <c r="GW26" i="4"/>
  <c r="GG26" i="4"/>
  <c r="HA26" i="4"/>
  <c r="GY26" i="4"/>
  <c r="Q26" i="4" l="1"/>
  <c r="GM26" i="4"/>
  <c r="HD26" i="4"/>
  <c r="P26" i="4"/>
  <c r="HE26" i="4"/>
  <c r="GL26" i="4"/>
  <c r="FD26" i="4"/>
  <c r="HC26" i="4"/>
  <c r="HB26" i="4"/>
  <c r="FA26" i="4"/>
  <c r="GI26" i="4"/>
  <c r="FE26" i="4" l="1"/>
  <c r="D26" i="4"/>
  <c r="GX27" i="4"/>
  <c r="FF26" i="4"/>
  <c r="J26" i="4"/>
  <c r="I26" i="4"/>
  <c r="GZ27" i="4" l="1"/>
  <c r="S26" i="4"/>
  <c r="FH26" i="4"/>
  <c r="FG26" i="4"/>
  <c r="F26" i="4"/>
  <c r="GH26" i="4" s="1"/>
  <c r="B26" i="4" l="1"/>
  <c r="GK26" i="4"/>
  <c r="T26" i="4" s="1"/>
  <c r="U26" i="4" s="1"/>
  <c r="CC26" i="4" s="1"/>
  <c r="EX27" i="4"/>
  <c r="EU27" i="4" s="1"/>
  <c r="GD28" i="4"/>
  <c r="GV27" i="4"/>
  <c r="C27" i="4" l="1"/>
  <c r="FB27" i="4"/>
  <c r="V26" i="4"/>
  <c r="GC27" i="4"/>
  <c r="GY27" i="4" l="1"/>
  <c r="GI27" i="4" s="1"/>
  <c r="GW27" i="4"/>
  <c r="HA27" i="4"/>
  <c r="GG27" i="4"/>
  <c r="E27" i="4"/>
  <c r="GJ27" i="4" l="1"/>
  <c r="P27" i="4"/>
  <c r="GM27" i="4"/>
  <c r="HB27" i="4"/>
  <c r="FA27" i="4"/>
  <c r="HC27" i="4"/>
  <c r="FD27" i="4"/>
  <c r="HD27" i="4"/>
  <c r="HE27" i="4"/>
  <c r="Q27" i="4"/>
  <c r="GL27" i="4"/>
  <c r="GX28" i="4" l="1"/>
  <c r="FF27" i="4"/>
  <c r="FE27" i="4"/>
  <c r="D27" i="4"/>
  <c r="J27" i="4"/>
  <c r="I27" i="4"/>
  <c r="GZ28" i="4" l="1"/>
  <c r="FG27" i="4"/>
  <c r="F27" i="4"/>
  <c r="S27" i="4"/>
  <c r="FH27" i="4"/>
  <c r="B27" i="4" l="1"/>
  <c r="GK27" i="4"/>
  <c r="T27" i="4" s="1"/>
  <c r="U27" i="4" s="1"/>
  <c r="CC27" i="4" s="1"/>
  <c r="GD29" i="4"/>
  <c r="GH27" i="4"/>
  <c r="EX28" i="4"/>
  <c r="EU28" i="4" s="1"/>
  <c r="GV28" i="4"/>
  <c r="FB28" i="4" l="1"/>
  <c r="C28" i="4"/>
  <c r="V27" i="4"/>
  <c r="GC28" i="4"/>
  <c r="GW28" i="4" l="1"/>
  <c r="GG28" i="4"/>
  <c r="T28" i="4"/>
  <c r="GY28" i="4"/>
  <c r="HA28" i="4"/>
  <c r="GM28" i="4" s="1"/>
  <c r="GJ28" i="4"/>
  <c r="GI28" i="4"/>
  <c r="E28" i="4"/>
  <c r="Q28" i="4" l="1"/>
  <c r="HD28" i="4"/>
  <c r="HE28" i="4"/>
  <c r="GL28" i="4"/>
  <c r="FD28" i="4"/>
  <c r="HC28" i="4"/>
  <c r="HB28" i="4"/>
  <c r="FA28" i="4"/>
  <c r="GX29" i="4" l="1"/>
  <c r="FF28" i="4"/>
  <c r="FE28" i="4"/>
  <c r="D28" i="4"/>
  <c r="J28" i="4"/>
  <c r="I28" i="4"/>
  <c r="GZ29" i="4" l="1"/>
  <c r="S28" i="4"/>
  <c r="FH28" i="4"/>
  <c r="FG28" i="4"/>
  <c r="F28" i="4"/>
  <c r="GH28" i="4" s="1"/>
  <c r="B28" i="4" l="1"/>
  <c r="EX29" i="4"/>
  <c r="EU29" i="4" s="1"/>
  <c r="GD30" i="4"/>
  <c r="GV29" i="4"/>
  <c r="GK28" i="4"/>
  <c r="U28" i="4"/>
  <c r="CC28" i="4" s="1"/>
  <c r="V28" i="4" l="1"/>
  <c r="GC29" i="4"/>
  <c r="C29" i="4"/>
  <c r="FB29" i="4"/>
  <c r="E29" i="4" l="1"/>
  <c r="GW29" i="4"/>
  <c r="GY29" i="4"/>
  <c r="HA29" i="4"/>
  <c r="GG29" i="4"/>
  <c r="HE29" i="4" l="1"/>
  <c r="HD29" i="4"/>
  <c r="P29" i="4"/>
  <c r="GM29" i="4"/>
  <c r="FD29" i="4"/>
  <c r="HC29" i="4"/>
  <c r="HB29" i="4"/>
  <c r="FA29" i="4"/>
  <c r="GJ29" i="4"/>
  <c r="F29" i="4"/>
  <c r="GI29" i="4"/>
  <c r="FE29" i="4" l="1"/>
  <c r="GV30" i="4"/>
  <c r="D29" i="4"/>
  <c r="GX30" i="4"/>
  <c r="FF29" i="4"/>
  <c r="EX30" i="4"/>
  <c r="EU30" i="4" s="1"/>
  <c r="GD31" i="4"/>
  <c r="GH29" i="4"/>
  <c r="J29" i="4"/>
  <c r="I29" i="4"/>
  <c r="S29" i="4" l="1"/>
  <c r="FH29" i="4"/>
  <c r="FG29" i="4"/>
  <c r="C30" i="4"/>
  <c r="FA30" i="4"/>
  <c r="GZ30" i="4"/>
  <c r="B29" i="4" l="1"/>
  <c r="D30" i="4"/>
  <c r="GK29" i="4"/>
  <c r="T29" i="4" s="1"/>
  <c r="U29" i="4" s="1"/>
  <c r="CC29" i="4" s="1"/>
  <c r="V29" i="4" l="1"/>
  <c r="GC30" i="4"/>
  <c r="GW30" i="4" l="1"/>
  <c r="GY30" i="4"/>
  <c r="GI30" i="4" s="1"/>
  <c r="GG30" i="4"/>
  <c r="HA30" i="4"/>
  <c r="Q30" i="4" l="1"/>
  <c r="GM30" i="4"/>
  <c r="HE30" i="4"/>
  <c r="P30" i="4"/>
  <c r="HD30" i="4"/>
  <c r="GL30" i="4"/>
  <c r="FD30" i="4"/>
  <c r="HC30" i="4"/>
  <c r="HB30" i="4"/>
  <c r="FB30" i="4"/>
  <c r="GJ30" i="4"/>
  <c r="GX31" i="4" l="1"/>
  <c r="FE30" i="4"/>
  <c r="J30" i="4"/>
  <c r="S30" i="4" s="1"/>
  <c r="I30" i="4"/>
  <c r="FG30" i="4" s="1"/>
  <c r="FF30" i="4"/>
  <c r="E30" i="4"/>
  <c r="GZ31" i="4" l="1"/>
  <c r="FH30" i="4"/>
  <c r="B30" i="4" s="1"/>
  <c r="F30" i="4"/>
  <c r="GK30" i="4"/>
  <c r="V30" i="4" l="1"/>
  <c r="GC31" i="4"/>
  <c r="GD32" i="4"/>
  <c r="EX31" i="4"/>
  <c r="EU31" i="4" s="1"/>
  <c r="GH30" i="4"/>
  <c r="GH31" i="4" s="1"/>
  <c r="GV31" i="4"/>
  <c r="T30" i="4"/>
  <c r="U30" i="4" s="1"/>
  <c r="CC30" i="4" s="1"/>
  <c r="GY31" i="4" l="1"/>
  <c r="GI31" i="4" s="1"/>
  <c r="GW31" i="4"/>
  <c r="HB31" i="4" s="1"/>
  <c r="GG31" i="4"/>
  <c r="HA31" i="4"/>
  <c r="C31" i="4"/>
  <c r="FA31" i="4"/>
  <c r="FB31" i="4" l="1"/>
  <c r="E31" i="4" s="1"/>
  <c r="GJ31" i="4"/>
  <c r="P31" i="4"/>
  <c r="HE31" i="4"/>
  <c r="HD31" i="4"/>
  <c r="Q31" i="4"/>
  <c r="GM31" i="4"/>
  <c r="FE31" i="4" s="1"/>
  <c r="D31" i="4"/>
  <c r="HC31" i="4"/>
  <c r="FC31" i="4"/>
  <c r="GX32" i="4" s="1"/>
  <c r="J31" i="4" l="1"/>
  <c r="S31" i="4" s="1"/>
  <c r="I31" i="4"/>
  <c r="FG31" i="4" s="1"/>
  <c r="FF31" i="4"/>
  <c r="GZ32" i="4" s="1"/>
  <c r="F31" i="4"/>
  <c r="FH31" i="4" l="1"/>
  <c r="B31" i="4" s="1"/>
  <c r="GD33" i="4"/>
  <c r="EX32" i="4"/>
  <c r="EU32" i="4" s="1"/>
  <c r="GV32" i="4"/>
  <c r="GK31" i="4"/>
  <c r="T31" i="4" s="1"/>
  <c r="U31" i="4" s="1"/>
  <c r="CC31" i="4" s="1"/>
  <c r="C32" i="4" l="1"/>
  <c r="FA32" i="4"/>
  <c r="V31" i="4"/>
  <c r="GC32" i="4"/>
  <c r="GW32" i="4" l="1"/>
  <c r="HA32" i="4"/>
  <c r="GJ32" i="4" s="1"/>
  <c r="GG32" i="4"/>
  <c r="GY32" i="4"/>
  <c r="GI32" i="4" s="1"/>
  <c r="D32" i="4"/>
  <c r="HC32" i="4" l="1"/>
  <c r="FC32" i="4"/>
  <c r="GX33" i="4" s="1"/>
  <c r="HD32" i="4"/>
  <c r="HE32" i="4"/>
  <c r="Q32" i="4"/>
  <c r="GM32" i="4"/>
  <c r="FE32" i="4" s="1"/>
  <c r="F32" i="4"/>
  <c r="HB32" i="4"/>
  <c r="FB32" i="4"/>
  <c r="J32" i="4" l="1"/>
  <c r="S32" i="4" s="1"/>
  <c r="I32" i="4"/>
  <c r="FG32" i="4" s="1"/>
  <c r="E32" i="4"/>
  <c r="FF32" i="4"/>
  <c r="GZ33" i="4" s="1"/>
  <c r="GV33" i="4"/>
  <c r="EX33" i="4"/>
  <c r="EU33" i="4" s="1"/>
  <c r="GD34" i="4"/>
  <c r="GH32" i="4"/>
  <c r="FH32" i="4" l="1"/>
  <c r="B32" i="4" s="1"/>
  <c r="GK32" i="4"/>
  <c r="T32" i="4" s="1"/>
  <c r="U32" i="4" s="1"/>
  <c r="CC32" i="4" s="1"/>
  <c r="C33" i="4"/>
  <c r="FB33" i="4"/>
  <c r="E33" i="4" l="1"/>
  <c r="V32" i="4"/>
  <c r="GC33" i="4"/>
  <c r="F33" i="4" l="1"/>
  <c r="GW33" i="4"/>
  <c r="HA33" i="4"/>
  <c r="GY33" i="4"/>
  <c r="GG33" i="4"/>
  <c r="P33" i="4" l="1"/>
  <c r="GM33" i="4"/>
  <c r="HC33" i="4"/>
  <c r="FC33" i="4"/>
  <c r="GX34" i="4" s="1"/>
  <c r="HD33" i="4"/>
  <c r="HE33" i="4"/>
  <c r="Q33" i="4"/>
  <c r="GL33" i="4"/>
  <c r="FF33" i="4" s="1"/>
  <c r="HB33" i="4"/>
  <c r="FA33" i="4"/>
  <c r="GJ33" i="4"/>
  <c r="GD35" i="4"/>
  <c r="EX34" i="4"/>
  <c r="EU34" i="4" s="1"/>
  <c r="GH33" i="4"/>
  <c r="GI33" i="4"/>
  <c r="GV34" i="4" l="1"/>
  <c r="D33" i="4"/>
  <c r="FE33" i="4"/>
  <c r="GZ34" i="4" s="1"/>
  <c r="FA34" i="4"/>
  <c r="C34" i="4"/>
  <c r="I33" i="4"/>
  <c r="J33" i="4"/>
  <c r="D34" i="4" l="1"/>
  <c r="FG33" i="4"/>
  <c r="FH33" i="4"/>
  <c r="S33" i="4"/>
  <c r="B33" i="4" l="1"/>
  <c r="GK33" i="4"/>
  <c r="T33" i="4" s="1"/>
  <c r="U33" i="4" s="1"/>
  <c r="CC33" i="4" s="1"/>
  <c r="V33" i="4" l="1"/>
  <c r="GC34" i="4"/>
  <c r="GY34" i="4" l="1"/>
  <c r="GI34" i="4" s="1"/>
  <c r="GW34" i="4"/>
  <c r="HA34" i="4"/>
  <c r="GL34" i="4" s="1"/>
  <c r="GG34" i="4"/>
  <c r="GJ34" i="4" l="1"/>
  <c r="P34" i="4"/>
  <c r="HE34" i="4"/>
  <c r="HD34" i="4"/>
  <c r="GM34" i="4"/>
  <c r="HB34" i="4"/>
  <c r="FB34" i="4"/>
  <c r="HC34" i="4"/>
  <c r="FD34" i="4"/>
  <c r="FF34" i="4" l="1"/>
  <c r="E34" i="4"/>
  <c r="J34" i="4"/>
  <c r="S34" i="4" s="1"/>
  <c r="I34" i="4"/>
  <c r="FG34" i="4" s="1"/>
  <c r="GX35" i="4"/>
  <c r="FE34" i="4"/>
  <c r="GZ35" i="4" s="1"/>
  <c r="GK34" i="4" l="1"/>
  <c r="T34" i="4" s="1"/>
  <c r="U34" i="4" s="1"/>
  <c r="CC34" i="4" s="1"/>
  <c r="FH34" i="4"/>
  <c r="B34" i="4" s="1"/>
  <c r="F34" i="4"/>
  <c r="EX35" i="4" l="1"/>
  <c r="EU35" i="4" s="1"/>
  <c r="GD36" i="4"/>
  <c r="GH34" i="4"/>
  <c r="GV35" i="4"/>
  <c r="V34" i="4"/>
  <c r="GC35" i="4"/>
  <c r="C35" i="4" l="1"/>
  <c r="FB35" i="4"/>
  <c r="GW35" i="4"/>
  <c r="HB35" i="4" s="1"/>
  <c r="GG35" i="4"/>
  <c r="HA35" i="4"/>
  <c r="GY35" i="4"/>
  <c r="GI35" i="4" s="1"/>
  <c r="HE35" i="4" l="1"/>
  <c r="HD35" i="4"/>
  <c r="P35" i="4"/>
  <c r="GM35" i="4"/>
  <c r="FF35" i="4" s="1"/>
  <c r="E35" i="4"/>
  <c r="GJ35" i="4"/>
  <c r="FA35" i="4"/>
  <c r="FC35" i="4"/>
  <c r="GX36" i="4" s="1"/>
  <c r="HC35" i="4"/>
  <c r="J35" i="4" l="1"/>
  <c r="S35" i="4" s="1"/>
  <c r="I35" i="4"/>
  <c r="F35" i="4"/>
  <c r="FE35" i="4"/>
  <c r="GZ36" i="4" s="1"/>
  <c r="D35" i="4"/>
  <c r="FG35" i="4" l="1"/>
  <c r="EX36" i="4"/>
  <c r="EU36" i="4" s="1"/>
  <c r="GD37" i="4"/>
  <c r="GH35" i="4"/>
  <c r="FH35" i="4"/>
  <c r="GV36" i="4"/>
  <c r="GK35" i="4"/>
  <c r="T35" i="4" s="1"/>
  <c r="U35" i="4" s="1"/>
  <c r="CC35" i="4" s="1"/>
  <c r="B35" i="4" l="1"/>
  <c r="FB36" i="4"/>
  <c r="C36" i="4"/>
  <c r="V35" i="4"/>
  <c r="GC36" i="4"/>
  <c r="GG36" i="4" l="1"/>
  <c r="HA36" i="4"/>
  <c r="GW36" i="4"/>
  <c r="GY36" i="4"/>
  <c r="E36" i="4"/>
  <c r="GJ36" i="4" l="1"/>
  <c r="GM36" i="4"/>
  <c r="HC36" i="4"/>
  <c r="FC36" i="4"/>
  <c r="GX37" i="4" s="1"/>
  <c r="HB36" i="4"/>
  <c r="FA36" i="4"/>
  <c r="P36" i="4"/>
  <c r="HD36" i="4"/>
  <c r="HE36" i="4"/>
  <c r="GL36" i="4"/>
  <c r="FF36" i="4" s="1"/>
  <c r="GI36" i="4"/>
  <c r="I36" i="4" l="1"/>
  <c r="J36" i="4"/>
  <c r="FE36" i="4"/>
  <c r="GZ37" i="4" s="1"/>
  <c r="D36" i="4"/>
  <c r="FG36" i="4" l="1"/>
  <c r="F36" i="4"/>
  <c r="S36" i="4"/>
  <c r="FH36" i="4"/>
  <c r="B36" i="4" l="1"/>
  <c r="GK36" i="4"/>
  <c r="T36" i="4" s="1"/>
  <c r="U36" i="4" s="1"/>
  <c r="CC36" i="4" s="1"/>
  <c r="EX37" i="4"/>
  <c r="EU37" i="4" s="1"/>
  <c r="GD38" i="4"/>
  <c r="GH36" i="4"/>
  <c r="GH37" i="4" s="1"/>
  <c r="GV37" i="4"/>
  <c r="FB37" i="4" l="1"/>
  <c r="C37" i="4"/>
  <c r="V36" i="4"/>
  <c r="GC37" i="4"/>
  <c r="GW37" i="4" l="1"/>
  <c r="GG37" i="4"/>
  <c r="GY37" i="4"/>
  <c r="GI37" i="4" s="1"/>
  <c r="HA37" i="4"/>
  <c r="GL37" i="4" s="1"/>
  <c r="E37" i="4"/>
  <c r="GJ37" i="4" l="1"/>
  <c r="HC37" i="4"/>
  <c r="FC37" i="4"/>
  <c r="GX38" i="4" s="1"/>
  <c r="Q37" i="4"/>
  <c r="HE37" i="4"/>
  <c r="HD37" i="4"/>
  <c r="GM37" i="4"/>
  <c r="FF37" i="4" s="1"/>
  <c r="HB37" i="4"/>
  <c r="FA37" i="4"/>
  <c r="I37" i="4" l="1"/>
  <c r="J37" i="4"/>
  <c r="FE37" i="4"/>
  <c r="GZ38" i="4" s="1"/>
  <c r="D37" i="4"/>
  <c r="FG37" i="4" l="1"/>
  <c r="F37" i="4"/>
  <c r="S37" i="4"/>
  <c r="FH37" i="4"/>
  <c r="GK37" i="4" l="1"/>
  <c r="T37" i="4" s="1"/>
  <c r="U37" i="4" s="1"/>
  <c r="CC37" i="4" s="1"/>
  <c r="GD39" i="4"/>
  <c r="EX38" i="4"/>
  <c r="EU38" i="4" s="1"/>
  <c r="GV38" i="4"/>
  <c r="B37" i="4"/>
  <c r="C38" i="4" l="1"/>
  <c r="FA38" i="4"/>
  <c r="V37" i="4"/>
  <c r="GC38" i="4"/>
  <c r="D38" i="4" l="1"/>
  <c r="GW38" i="4"/>
  <c r="GY38" i="4"/>
  <c r="GG38" i="4"/>
  <c r="HA38" i="4"/>
  <c r="GL38" i="4" s="1"/>
  <c r="HE38" i="4" l="1"/>
  <c r="P38" i="4"/>
  <c r="HD38" i="4"/>
  <c r="GM38" i="4"/>
  <c r="HC38" i="4"/>
  <c r="FD38" i="4"/>
  <c r="GJ38" i="4"/>
  <c r="F38" i="4"/>
  <c r="GI38" i="4"/>
  <c r="HB38" i="4"/>
  <c r="FB38" i="4"/>
  <c r="GX39" i="4" l="1"/>
  <c r="FE38" i="4"/>
  <c r="E38" i="4"/>
  <c r="FF38" i="4"/>
  <c r="GV39" i="4"/>
  <c r="J38" i="4"/>
  <c r="S38" i="4" s="1"/>
  <c r="I38" i="4"/>
  <c r="FG38" i="4" s="1"/>
  <c r="GD40" i="4"/>
  <c r="GH38" i="4"/>
  <c r="EX39" i="4"/>
  <c r="EU39" i="4" s="1"/>
  <c r="FH38" i="4" l="1"/>
  <c r="B38" i="4" s="1"/>
  <c r="GK38" i="4"/>
  <c r="T38" i="4" s="1"/>
  <c r="U38" i="4" s="1"/>
  <c r="CC38" i="4" s="1"/>
  <c r="GZ39" i="4"/>
  <c r="C39" i="4"/>
  <c r="FA39" i="4"/>
  <c r="D39" i="4" l="1"/>
  <c r="V38" i="4"/>
  <c r="GC39" i="4"/>
  <c r="F39" i="4" l="1"/>
  <c r="GW39" i="4"/>
  <c r="GG39" i="4"/>
  <c r="GY39" i="4"/>
  <c r="GI39" i="4" s="1"/>
  <c r="HA39" i="4"/>
  <c r="GL39" i="4" s="1"/>
  <c r="HE39" i="4" l="1"/>
  <c r="HD39" i="4"/>
  <c r="P39" i="4"/>
  <c r="GM39" i="4"/>
  <c r="FD39" i="4"/>
  <c r="HC39" i="4"/>
  <c r="HB39" i="4"/>
  <c r="FB39" i="4"/>
  <c r="EX40" i="4"/>
  <c r="EU40" i="4" s="1"/>
  <c r="GD41" i="4"/>
  <c r="GH39" i="4"/>
  <c r="GJ39" i="4"/>
  <c r="GX40" i="4" l="1"/>
  <c r="FE39" i="4"/>
  <c r="FB40" i="4"/>
  <c r="C40" i="4"/>
  <c r="J39" i="4"/>
  <c r="S39" i="4" s="1"/>
  <c r="I39" i="4"/>
  <c r="FG39" i="4" s="1"/>
  <c r="E39" i="4"/>
  <c r="FF39" i="4"/>
  <c r="GV40" i="4"/>
  <c r="GK39" i="4" l="1"/>
  <c r="T39" i="4" s="1"/>
  <c r="U39" i="4" s="1"/>
  <c r="CC39" i="4" s="1"/>
  <c r="E40" i="4"/>
  <c r="GZ40" i="4"/>
  <c r="FH39" i="4"/>
  <c r="B39" i="4" s="1"/>
  <c r="V39" i="4" l="1"/>
  <c r="GC40" i="4"/>
  <c r="GW40" i="4" l="1"/>
  <c r="GY40" i="4"/>
  <c r="GI40" i="4" s="1"/>
  <c r="HA40" i="4"/>
  <c r="GL40" i="4" s="1"/>
  <c r="GG40" i="4"/>
  <c r="GJ40" i="4"/>
  <c r="GJ41" i="4" s="1"/>
  <c r="HC40" i="4" l="1"/>
  <c r="FD40" i="4"/>
  <c r="HB40" i="4"/>
  <c r="FA40" i="4"/>
  <c r="P40" i="4"/>
  <c r="HE40" i="4"/>
  <c r="HD40" i="4"/>
  <c r="GM40" i="4"/>
  <c r="I40" i="4" l="1"/>
  <c r="J40" i="4"/>
  <c r="D40" i="4"/>
  <c r="FE40" i="4"/>
  <c r="GX41" i="4"/>
  <c r="FF40" i="4"/>
  <c r="GZ41" i="4" l="1"/>
  <c r="FG40" i="4"/>
  <c r="F40" i="4"/>
  <c r="FH40" i="4"/>
  <c r="S40" i="4"/>
  <c r="B40" i="4" l="1"/>
  <c r="GK40" i="4"/>
  <c r="GD42" i="4"/>
  <c r="EX41" i="4"/>
  <c r="EU41" i="4" s="1"/>
  <c r="GH40" i="4"/>
  <c r="GV41" i="4"/>
  <c r="V40" i="4" l="1"/>
  <c r="GC41" i="4"/>
  <c r="FB41" i="4"/>
  <c r="C41" i="4"/>
  <c r="T40" i="4"/>
  <c r="U40" i="4" s="1"/>
  <c r="CC40" i="4" s="1"/>
  <c r="E41" i="4" l="1"/>
  <c r="GW41" i="4"/>
  <c r="HA41" i="4"/>
  <c r="GY41" i="4"/>
  <c r="GG41" i="4"/>
  <c r="Q41" i="4" l="1"/>
  <c r="GL41" i="4"/>
  <c r="HC41" i="4"/>
  <c r="FD41" i="4"/>
  <c r="HB41" i="4"/>
  <c r="FA41" i="4"/>
  <c r="HE41" i="4"/>
  <c r="HD41" i="4"/>
  <c r="P41" i="4"/>
  <c r="GM41" i="4"/>
  <c r="GI41" i="4"/>
  <c r="F41" i="4"/>
  <c r="J41" i="4" l="1"/>
  <c r="I41" i="4"/>
  <c r="D41" i="4"/>
  <c r="FE41" i="4"/>
  <c r="GZ42" i="4" s="1"/>
  <c r="GV42" i="4"/>
  <c r="EX42" i="4"/>
  <c r="EU42" i="4" s="1"/>
  <c r="GD43" i="4"/>
  <c r="GH41" i="4"/>
  <c r="GX42" i="4"/>
  <c r="FF41" i="4"/>
  <c r="FG41" i="4" l="1"/>
  <c r="FA42" i="4"/>
  <c r="C42" i="4"/>
  <c r="S41" i="4"/>
  <c r="FH41" i="4"/>
  <c r="B41" i="4" l="1"/>
  <c r="GK41" i="4"/>
  <c r="T41" i="4"/>
  <c r="U41" i="4" s="1"/>
  <c r="CC41" i="4" s="1"/>
  <c r="D42" i="4"/>
  <c r="F42" i="4" l="1"/>
  <c r="GC42" i="4"/>
  <c r="V41" i="4"/>
  <c r="HA42" i="4" l="1"/>
  <c r="GG42" i="4"/>
  <c r="GY42" i="4"/>
  <c r="GI42" i="4" s="1"/>
  <c r="GW42" i="4"/>
  <c r="GH42" i="4" s="1"/>
  <c r="GD46" i="4"/>
  <c r="EX44" i="4"/>
  <c r="EX43" i="4"/>
  <c r="EU43" i="4" s="1"/>
  <c r="GD44" i="4"/>
  <c r="GD45" i="4"/>
  <c r="GJ42" i="4" l="1"/>
  <c r="GM42" i="4"/>
  <c r="HB42" i="4"/>
  <c r="FB42" i="4"/>
  <c r="HC42" i="4"/>
  <c r="FD42" i="4"/>
  <c r="EU44" i="4"/>
  <c r="FB43" i="4"/>
  <c r="C43" i="4"/>
  <c r="HE42" i="4"/>
  <c r="HD42" i="4"/>
  <c r="Q42" i="4"/>
  <c r="GL42" i="4"/>
  <c r="GX43" i="4" l="1"/>
  <c r="FE42" i="4"/>
  <c r="I42" i="4"/>
  <c r="FG42" i="4" s="1"/>
  <c r="J42" i="4"/>
  <c r="S42" i="4" s="1"/>
  <c r="C44" i="4"/>
  <c r="EU45" i="4"/>
  <c r="FF42" i="4"/>
  <c r="E42" i="4"/>
  <c r="GV43" i="4"/>
  <c r="E43" i="4"/>
  <c r="FH42" i="4" l="1"/>
  <c r="B42" i="4" s="1"/>
  <c r="GZ43" i="4"/>
  <c r="C45" i="4"/>
  <c r="EU46" i="4"/>
  <c r="GK42" i="4"/>
  <c r="T42" i="4" s="1"/>
  <c r="U42" i="4" s="1"/>
  <c r="CC42" i="4" s="1"/>
  <c r="V42" i="4" l="1"/>
  <c r="GC43" i="4"/>
  <c r="C46" i="4"/>
  <c r="EU47" i="4"/>
  <c r="C47" i="4" l="1"/>
  <c r="EU48" i="4"/>
  <c r="GG43" i="4"/>
  <c r="GK43" i="4" s="1"/>
  <c r="V43" i="4" s="1"/>
  <c r="GY43" i="4"/>
  <c r="HA43" i="4"/>
  <c r="Q43" i="4" s="1"/>
  <c r="GW43" i="4"/>
  <c r="GH43" i="4" s="1"/>
  <c r="GH44" i="4" l="1"/>
  <c r="FC43" i="4"/>
  <c r="GX44" i="4" s="1"/>
  <c r="HC43" i="4"/>
  <c r="P43" i="4"/>
  <c r="HD43" i="4"/>
  <c r="HE43" i="4"/>
  <c r="T43" i="4" s="1"/>
  <c r="GL43" i="4"/>
  <c r="FF43" i="4" s="1"/>
  <c r="GI43" i="4"/>
  <c r="C48" i="4"/>
  <c r="EU49" i="4"/>
  <c r="HB43" i="4"/>
  <c r="FA43" i="4"/>
  <c r="GJ43" i="4"/>
  <c r="FE43" i="4" l="1"/>
  <c r="GZ44" i="4" s="1"/>
  <c r="HA44" i="4" s="1"/>
  <c r="HD44" i="4" s="1"/>
  <c r="GV44" i="4"/>
  <c r="GW44" i="4" s="1"/>
  <c r="HB44" i="4" s="1"/>
  <c r="D43" i="4"/>
  <c r="J43" i="4"/>
  <c r="FH43" i="4" s="1"/>
  <c r="I43" i="4"/>
  <c r="GJ44" i="4"/>
  <c r="C49" i="4"/>
  <c r="EU50" i="4"/>
  <c r="GH45" i="4"/>
  <c r="GY44" i="4"/>
  <c r="HC44" i="4" s="1"/>
  <c r="GI44" i="4"/>
  <c r="GW45" i="4" l="1"/>
  <c r="HB45" i="4" s="1"/>
  <c r="HA45" i="4"/>
  <c r="HD45" i="4" s="1"/>
  <c r="GJ45" i="4"/>
  <c r="FG43" i="4"/>
  <c r="B43" i="4" s="1"/>
  <c r="GY45" i="4"/>
  <c r="HC45" i="4" s="1"/>
  <c r="GI45" i="4"/>
  <c r="GH46" i="4"/>
  <c r="C50" i="4"/>
  <c r="EU51" i="4"/>
  <c r="EU52" i="4" s="1"/>
  <c r="C52" i="4" l="1"/>
  <c r="GH47" i="4"/>
  <c r="GW46" i="4"/>
  <c r="HB46" i="4" s="1"/>
  <c r="GY46" i="4"/>
  <c r="HC46" i="4" s="1"/>
  <c r="GI46" i="4"/>
  <c r="C51" i="4"/>
  <c r="EU53" i="4"/>
  <c r="EU54" i="4" s="1"/>
  <c r="GJ46" i="4"/>
  <c r="HA46" i="4"/>
  <c r="HD46" i="4" s="1"/>
  <c r="C54" i="4" l="1"/>
  <c r="GH48" i="4"/>
  <c r="GY47" i="4"/>
  <c r="HC47" i="4" s="1"/>
  <c r="GI47" i="4"/>
  <c r="GW47" i="4"/>
  <c r="HB47" i="4" s="1"/>
  <c r="GJ47" i="4"/>
  <c r="HA47" i="4"/>
  <c r="HD47" i="4" s="1"/>
  <c r="EU55" i="4"/>
  <c r="C53" i="4"/>
  <c r="C55" i="4" l="1"/>
  <c r="HA48" i="4"/>
  <c r="HD48" i="4" s="1"/>
  <c r="GJ48" i="4"/>
  <c r="GY48" i="4"/>
  <c r="HC48" i="4" s="1"/>
  <c r="GI48" i="4"/>
  <c r="EU56" i="4"/>
  <c r="GH49" i="4"/>
  <c r="GW48" i="4"/>
  <c r="HB48" i="4" s="1"/>
  <c r="GW49" i="4" l="1"/>
  <c r="HB49" i="4" s="1"/>
  <c r="GY49" i="4"/>
  <c r="HC49" i="4" s="1"/>
  <c r="GI49" i="4"/>
  <c r="HA49" i="4"/>
  <c r="HD49" i="4" s="1"/>
  <c r="GJ49" i="4"/>
  <c r="C56" i="4"/>
  <c r="EU57" i="4"/>
  <c r="EU58" i="4" s="1"/>
  <c r="GH50" i="4"/>
  <c r="C58" i="4" l="1"/>
  <c r="GH51" i="4"/>
  <c r="GW50" i="4"/>
  <c r="HB50" i="4" s="1"/>
  <c r="HA50" i="4"/>
  <c r="HD50" i="4" s="1"/>
  <c r="GJ50" i="4"/>
  <c r="C57" i="4"/>
  <c r="EU59" i="4"/>
  <c r="EU60" i="4" s="1"/>
  <c r="GY50" i="4"/>
  <c r="HC50" i="4" s="1"/>
  <c r="GI50" i="4"/>
  <c r="C60" i="4" l="1"/>
  <c r="HA51" i="4"/>
  <c r="HD51" i="4" s="1"/>
  <c r="GJ51" i="4"/>
  <c r="GY51" i="4"/>
  <c r="HC51" i="4" s="1"/>
  <c r="GI51" i="4"/>
  <c r="GW51" i="4"/>
  <c r="HB51" i="4" s="1"/>
  <c r="GH52" i="4"/>
  <c r="C59" i="4"/>
  <c r="EU61" i="4"/>
  <c r="EU62" i="4" s="1"/>
  <c r="C62" i="4" l="1"/>
  <c r="GI52" i="4"/>
  <c r="GY52" i="4"/>
  <c r="HC52" i="4" s="1"/>
  <c r="GW52" i="4"/>
  <c r="HB52" i="4" s="1"/>
  <c r="HA52" i="4"/>
  <c r="HD52" i="4" s="1"/>
  <c r="GJ52" i="4"/>
  <c r="C61" i="4"/>
  <c r="EU63" i="4"/>
  <c r="EU64" i="4" s="1"/>
  <c r="GH53" i="4"/>
  <c r="C64" i="4" l="1"/>
  <c r="GJ53" i="4"/>
  <c r="HA53" i="4"/>
  <c r="HD53" i="4" s="1"/>
  <c r="GY53" i="4"/>
  <c r="HC53" i="4" s="1"/>
  <c r="GI53" i="4"/>
  <c r="GW53" i="4"/>
  <c r="HB53" i="4" s="1"/>
  <c r="GH54" i="4"/>
  <c r="C63" i="4"/>
  <c r="EU65" i="4"/>
  <c r="GW54" i="4" l="1"/>
  <c r="HB54" i="4" s="1"/>
  <c r="GJ54" i="4"/>
  <c r="HA54" i="4"/>
  <c r="HD54" i="4" s="1"/>
  <c r="GY54" i="4"/>
  <c r="HC54" i="4" s="1"/>
  <c r="GI54" i="4"/>
  <c r="C65" i="4"/>
  <c r="EU66" i="4"/>
  <c r="GH55" i="4"/>
  <c r="C66" i="4" l="1"/>
  <c r="EU67" i="4"/>
  <c r="GW55" i="4"/>
  <c r="HB55" i="4" s="1"/>
  <c r="GY55" i="4"/>
  <c r="HC55" i="4" s="1"/>
  <c r="GI55" i="4"/>
  <c r="GH56" i="4"/>
  <c r="HA55" i="4"/>
  <c r="HD55" i="4" s="1"/>
  <c r="GJ55" i="4"/>
  <c r="GW56" i="4" l="1"/>
  <c r="HB56" i="4" s="1"/>
  <c r="GY56" i="4"/>
  <c r="HC56" i="4" s="1"/>
  <c r="GI56" i="4"/>
  <c r="GH57" i="4"/>
  <c r="C67" i="4"/>
  <c r="GJ56" i="4"/>
  <c r="HA56" i="4"/>
  <c r="HD56" i="4" s="1"/>
  <c r="EU68" i="4"/>
  <c r="HA57" i="4" l="1"/>
  <c r="HD57" i="4" s="1"/>
  <c r="GJ57" i="4"/>
  <c r="C68" i="4"/>
  <c r="GH58" i="4"/>
  <c r="EU69" i="4"/>
  <c r="GW57" i="4"/>
  <c r="HB57" i="4" s="1"/>
  <c r="GY57" i="4"/>
  <c r="HC57" i="4" s="1"/>
  <c r="GI57" i="4"/>
  <c r="C69" i="4" l="1"/>
  <c r="GW58" i="4"/>
  <c r="HB58" i="4" s="1"/>
  <c r="EU70" i="4"/>
  <c r="GH59" i="4"/>
  <c r="GY58" i="4"/>
  <c r="HC58" i="4" s="1"/>
  <c r="GI58" i="4"/>
  <c r="HA58" i="4"/>
  <c r="HD58" i="4" s="1"/>
  <c r="GJ58" i="4"/>
  <c r="GY59" i="4" l="1"/>
  <c r="HC59" i="4" s="1"/>
  <c r="GI59" i="4"/>
  <c r="GH60" i="4"/>
  <c r="GW59" i="4"/>
  <c r="HB59" i="4" s="1"/>
  <c r="C70" i="4"/>
  <c r="HA59" i="4"/>
  <c r="HD59" i="4" s="1"/>
  <c r="GJ59" i="4"/>
  <c r="EU71" i="4"/>
  <c r="EU72" i="4" s="1"/>
  <c r="HA60" i="4" l="1"/>
  <c r="HD60" i="4" s="1"/>
  <c r="GJ60" i="4"/>
  <c r="GH61" i="4"/>
  <c r="GW60" i="4"/>
  <c r="HB60" i="4" s="1"/>
  <c r="C72" i="4"/>
  <c r="C71" i="4"/>
  <c r="EU73" i="4"/>
  <c r="EU74" i="4" s="1"/>
  <c r="GY60" i="4"/>
  <c r="HC60" i="4" s="1"/>
  <c r="GI60" i="4"/>
  <c r="C74" i="4" l="1"/>
  <c r="GH62" i="4"/>
  <c r="C73" i="4"/>
  <c r="EU75" i="4"/>
  <c r="GY61" i="4"/>
  <c r="HC61" i="4" s="1"/>
  <c r="GI61" i="4"/>
  <c r="GW61" i="4"/>
  <c r="HB61" i="4" s="1"/>
  <c r="HA61" i="4"/>
  <c r="HD61" i="4" s="1"/>
  <c r="GJ61" i="4"/>
  <c r="GY62" i="4" l="1"/>
  <c r="HC62" i="4" s="1"/>
  <c r="GI62" i="4"/>
  <c r="GH63" i="4"/>
  <c r="C75" i="4"/>
  <c r="HA62" i="4"/>
  <c r="HD62" i="4" s="1"/>
  <c r="GJ62" i="4"/>
  <c r="GW62" i="4"/>
  <c r="HB62" i="4" s="1"/>
  <c r="EU76" i="4"/>
  <c r="EU77" i="4" s="1"/>
  <c r="GJ63" i="4" l="1"/>
  <c r="HA63" i="4"/>
  <c r="HD63" i="4" s="1"/>
  <c r="GH64" i="4"/>
  <c r="GW63" i="4"/>
  <c r="HB63" i="4" s="1"/>
  <c r="C77" i="4"/>
  <c r="C76" i="4"/>
  <c r="EU78" i="4"/>
  <c r="GY63" i="4"/>
  <c r="HC63" i="4" s="1"/>
  <c r="GI63" i="4"/>
  <c r="GW64" i="4" l="1"/>
  <c r="HB64" i="4" s="1"/>
  <c r="GY64" i="4"/>
  <c r="HC64" i="4" s="1"/>
  <c r="GI64" i="4"/>
  <c r="C78" i="4"/>
  <c r="EU79" i="4"/>
  <c r="EU80" i="4" s="1"/>
  <c r="GJ64" i="4"/>
  <c r="HA64" i="4"/>
  <c r="HD64" i="4" s="1"/>
  <c r="GH65" i="4"/>
  <c r="GW65" i="4" l="1"/>
  <c r="HB65" i="4" s="1"/>
  <c r="C80" i="4"/>
  <c r="GJ65" i="4"/>
  <c r="HA65" i="4"/>
  <c r="HD65" i="4" s="1"/>
  <c r="GH66" i="4"/>
  <c r="C79" i="4"/>
  <c r="EU81" i="4"/>
  <c r="GY65" i="4"/>
  <c r="HC65" i="4" s="1"/>
  <c r="GI65" i="4"/>
  <c r="GW66" i="4" l="1"/>
  <c r="HB66" i="4" s="1"/>
  <c r="GH67" i="4"/>
  <c r="HA66" i="4"/>
  <c r="HD66" i="4" s="1"/>
  <c r="GJ66" i="4"/>
  <c r="C81" i="4"/>
  <c r="GY66" i="4"/>
  <c r="HC66" i="4" s="1"/>
  <c r="GI66" i="4"/>
  <c r="EU82" i="4"/>
  <c r="GW67" i="4" l="1"/>
  <c r="HB67" i="4" s="1"/>
  <c r="GY67" i="4"/>
  <c r="HC67" i="4" s="1"/>
  <c r="GI67" i="4"/>
  <c r="C82" i="4"/>
  <c r="EU83" i="4"/>
  <c r="HA67" i="4"/>
  <c r="HD67" i="4" s="1"/>
  <c r="GJ67" i="4"/>
  <c r="GH68" i="4"/>
  <c r="GW68" i="4" l="1"/>
  <c r="HB68" i="4" s="1"/>
  <c r="GH69" i="4"/>
  <c r="C83" i="4"/>
  <c r="EU84" i="4"/>
  <c r="EU85" i="4" s="1"/>
  <c r="HA68" i="4"/>
  <c r="HD68" i="4" s="1"/>
  <c r="GJ68" i="4"/>
  <c r="GY68" i="4"/>
  <c r="HC68" i="4" s="1"/>
  <c r="GI68" i="4"/>
  <c r="GW69" i="4" l="1"/>
  <c r="HB69" i="4" s="1"/>
  <c r="C85" i="4"/>
  <c r="GY69" i="4"/>
  <c r="HC69" i="4" s="1"/>
  <c r="GI69" i="4"/>
  <c r="GJ69" i="4"/>
  <c r="HA69" i="4"/>
  <c r="HD69" i="4" s="1"/>
  <c r="C84" i="4"/>
  <c r="EU86" i="4"/>
  <c r="GH70" i="4"/>
  <c r="GW70" i="4" l="1"/>
  <c r="HB70" i="4" s="1"/>
  <c r="C86" i="4"/>
  <c r="GJ70" i="4"/>
  <c r="HA70" i="4"/>
  <c r="HD70" i="4" s="1"/>
  <c r="GY70" i="4"/>
  <c r="HC70" i="4" s="1"/>
  <c r="GI70" i="4"/>
  <c r="GH71" i="4"/>
  <c r="EU87" i="4"/>
  <c r="GW71" i="4" l="1"/>
  <c r="HB71" i="4" s="1"/>
  <c r="GH72" i="4"/>
  <c r="GJ71" i="4"/>
  <c r="HA71" i="4"/>
  <c r="HD71" i="4" s="1"/>
  <c r="GI71" i="4"/>
  <c r="GY71" i="4"/>
  <c r="HC71" i="4" s="1"/>
  <c r="C87" i="4"/>
  <c r="EU88" i="4"/>
  <c r="GW72" i="4" l="1"/>
  <c r="HB72" i="4" s="1"/>
  <c r="C88" i="4"/>
  <c r="EU89" i="4"/>
  <c r="GY72" i="4"/>
  <c r="HC72" i="4" s="1"/>
  <c r="GI72" i="4"/>
  <c r="GJ72" i="4"/>
  <c r="HA72" i="4"/>
  <c r="HD72" i="4" s="1"/>
  <c r="GH73" i="4"/>
  <c r="GW73" i="4" l="1"/>
  <c r="HB73" i="4" s="1"/>
  <c r="GY73" i="4"/>
  <c r="HC73" i="4" s="1"/>
  <c r="GI73" i="4"/>
  <c r="C89" i="4"/>
  <c r="HA73" i="4"/>
  <c r="HD73" i="4" s="1"/>
  <c r="GJ73" i="4"/>
  <c r="GH74" i="4"/>
  <c r="EU90" i="4"/>
  <c r="EU91" i="4" s="1"/>
  <c r="GW74" i="4" l="1"/>
  <c r="HB74" i="4" s="1"/>
  <c r="C91" i="4"/>
  <c r="GH75" i="4"/>
  <c r="C90" i="4"/>
  <c r="EU92" i="4"/>
  <c r="GJ74" i="4"/>
  <c r="HA74" i="4"/>
  <c r="HD74" i="4" s="1"/>
  <c r="GY74" i="4"/>
  <c r="HC74" i="4" s="1"/>
  <c r="GI74" i="4"/>
  <c r="GW75" i="4" l="1"/>
  <c r="HB75" i="4" s="1"/>
  <c r="GI75" i="4"/>
  <c r="GY75" i="4"/>
  <c r="HC75" i="4" s="1"/>
  <c r="HA75" i="4"/>
  <c r="HD75" i="4" s="1"/>
  <c r="GJ75" i="4"/>
  <c r="C92" i="4"/>
  <c r="GH76" i="4"/>
  <c r="EU93" i="4"/>
  <c r="EU94" i="4" s="1"/>
  <c r="GW76" i="4" l="1"/>
  <c r="HB76" i="4" s="1"/>
  <c r="C94" i="4"/>
  <c r="GH77" i="4"/>
  <c r="HA76" i="4"/>
  <c r="HD76" i="4" s="1"/>
  <c r="GJ76" i="4"/>
  <c r="C93" i="4"/>
  <c r="EU95" i="4"/>
  <c r="GY76" i="4"/>
  <c r="HC76" i="4" s="1"/>
  <c r="GI76" i="4"/>
  <c r="GW77" i="4" l="1"/>
  <c r="HB77" i="4" s="1"/>
  <c r="GJ77" i="4"/>
  <c r="HA77" i="4"/>
  <c r="HD77" i="4" s="1"/>
  <c r="C95" i="4"/>
  <c r="GH78" i="4"/>
  <c r="GI77" i="4"/>
  <c r="GY77" i="4"/>
  <c r="HC77" i="4" s="1"/>
  <c r="EU96" i="4"/>
  <c r="EU97" i="4" s="1"/>
  <c r="GW78" i="4" l="1"/>
  <c r="HB78" i="4" s="1"/>
  <c r="C97" i="4"/>
  <c r="GY78" i="4"/>
  <c r="HC78" i="4" s="1"/>
  <c r="GI78" i="4"/>
  <c r="GH79" i="4"/>
  <c r="EU98" i="4"/>
  <c r="C96" i="4"/>
  <c r="HA78" i="4"/>
  <c r="HD78" i="4" s="1"/>
  <c r="GJ78" i="4"/>
  <c r="GW79" i="4" l="1"/>
  <c r="HB79" i="4" s="1"/>
  <c r="C98" i="4"/>
  <c r="GH80" i="4"/>
  <c r="GI79" i="4"/>
  <c r="GY79" i="4"/>
  <c r="HC79" i="4" s="1"/>
  <c r="HA79" i="4"/>
  <c r="HD79" i="4" s="1"/>
  <c r="GJ79" i="4"/>
  <c r="EU99" i="4"/>
  <c r="GW80" i="4" l="1"/>
  <c r="HB80" i="4" s="1"/>
  <c r="HA80" i="4"/>
  <c r="HD80" i="4" s="1"/>
  <c r="GJ80" i="4"/>
  <c r="GH81" i="4"/>
  <c r="GY80" i="4"/>
  <c r="HC80" i="4" s="1"/>
  <c r="GI80" i="4"/>
  <c r="C99" i="4"/>
  <c r="EU100" i="4"/>
  <c r="GW81" i="4" l="1"/>
  <c r="HB81" i="4" s="1"/>
  <c r="C100" i="4"/>
  <c r="EU101" i="4"/>
  <c r="GY81" i="4"/>
  <c r="HC81" i="4" s="1"/>
  <c r="GI81" i="4"/>
  <c r="GH82" i="4"/>
  <c r="GJ81" i="4"/>
  <c r="HA81" i="4"/>
  <c r="HD81" i="4" s="1"/>
  <c r="GW82" i="4" l="1"/>
  <c r="HB82" i="4" s="1"/>
  <c r="HA82" i="4"/>
  <c r="HD82" i="4" s="1"/>
  <c r="GJ82" i="4"/>
  <c r="GH83" i="4"/>
  <c r="GI82" i="4"/>
  <c r="GY82" i="4"/>
  <c r="HC82" i="4" s="1"/>
  <c r="C101" i="4"/>
  <c r="EU102" i="4"/>
  <c r="GW83" i="4" l="1"/>
  <c r="HB83" i="4" s="1"/>
  <c r="GI83" i="4"/>
  <c r="GY83" i="4"/>
  <c r="HC83" i="4" s="1"/>
  <c r="GH84" i="4"/>
  <c r="C102" i="4"/>
  <c r="EU103" i="4"/>
  <c r="HA83" i="4"/>
  <c r="HD83" i="4" s="1"/>
  <c r="GJ83" i="4"/>
  <c r="GW84" i="4" l="1"/>
  <c r="HB84" i="4" s="1"/>
  <c r="C103" i="4"/>
  <c r="GH85" i="4"/>
  <c r="EU104" i="4"/>
  <c r="GJ84" i="4"/>
  <c r="HA84" i="4"/>
  <c r="HD84" i="4" s="1"/>
  <c r="GY84" i="4"/>
  <c r="HC84" i="4" s="1"/>
  <c r="GI84" i="4"/>
  <c r="GW85" i="4" l="1"/>
  <c r="HB85" i="4" s="1"/>
  <c r="C104" i="4"/>
  <c r="GH86" i="4"/>
  <c r="EU105" i="4"/>
  <c r="GJ85" i="4"/>
  <c r="HA85" i="4"/>
  <c r="HD85" i="4" s="1"/>
  <c r="GI85" i="4"/>
  <c r="GY85" i="4"/>
  <c r="HC85" i="4" s="1"/>
  <c r="GW86" i="4" l="1"/>
  <c r="HB86" i="4" s="1"/>
  <c r="GY86" i="4"/>
  <c r="HC86" i="4" s="1"/>
  <c r="GI86" i="4"/>
  <c r="HA86" i="4"/>
  <c r="HD86" i="4" s="1"/>
  <c r="GJ86" i="4"/>
  <c r="GH87" i="4"/>
  <c r="C105" i="4"/>
  <c r="EU106" i="4"/>
  <c r="EU107" i="4" s="1"/>
  <c r="GW87" i="4" l="1"/>
  <c r="HB87" i="4" s="1"/>
  <c r="C107" i="4"/>
  <c r="EU108" i="4"/>
  <c r="C108" i="4" s="1"/>
  <c r="C106" i="4"/>
  <c r="GH88" i="4"/>
  <c r="HA87" i="4"/>
  <c r="HD87" i="4" s="1"/>
  <c r="GJ87" i="4"/>
  <c r="GY87" i="4"/>
  <c r="HC87" i="4" s="1"/>
  <c r="GI87" i="4"/>
  <c r="GW88" i="4" l="1"/>
  <c r="HB88" i="4" s="1"/>
  <c r="HA88" i="4"/>
  <c r="HD88" i="4" s="1"/>
  <c r="GJ88" i="4"/>
  <c r="GH89" i="4"/>
  <c r="GY88" i="4"/>
  <c r="HC88" i="4" s="1"/>
  <c r="GI88" i="4"/>
  <c r="EU109" i="4"/>
  <c r="C109" i="4" s="1"/>
  <c r="GW89" i="4" l="1"/>
  <c r="HB89" i="4" s="1"/>
  <c r="GH90" i="4"/>
  <c r="GI89" i="4"/>
  <c r="GY89" i="4"/>
  <c r="HC89" i="4" s="1"/>
  <c r="HA89" i="4"/>
  <c r="HD89" i="4" s="1"/>
  <c r="GJ89" i="4"/>
  <c r="GW90" i="4" l="1"/>
  <c r="HB90" i="4" s="1"/>
  <c r="HA90" i="4"/>
  <c r="HD90" i="4" s="1"/>
  <c r="GJ90" i="4"/>
  <c r="GI90" i="4"/>
  <c r="GY90" i="4"/>
  <c r="HC90" i="4" s="1"/>
  <c r="GH91" i="4"/>
  <c r="GW91" i="4" l="1"/>
  <c r="HB91" i="4" s="1"/>
  <c r="GH92" i="4"/>
  <c r="HA91" i="4"/>
  <c r="HD91" i="4" s="1"/>
  <c r="GJ91" i="4"/>
  <c r="GY91" i="4"/>
  <c r="HC91" i="4" s="1"/>
  <c r="GI91" i="4"/>
  <c r="GW92" i="4" l="1"/>
  <c r="HB92" i="4" s="1"/>
  <c r="GY92" i="4"/>
  <c r="HC92" i="4" s="1"/>
  <c r="GI92" i="4"/>
  <c r="HA92" i="4"/>
  <c r="HD92" i="4" s="1"/>
  <c r="GJ92" i="4"/>
  <c r="GH93" i="4"/>
  <c r="GW93" i="4" l="1"/>
  <c r="HB93" i="4" s="1"/>
  <c r="GH94" i="4"/>
  <c r="HA93" i="4"/>
  <c r="HD93" i="4" s="1"/>
  <c r="GJ93" i="4"/>
  <c r="GY93" i="4"/>
  <c r="HC93" i="4" s="1"/>
  <c r="GI93" i="4"/>
  <c r="GW94" i="4" l="1"/>
  <c r="HB94" i="4" s="1"/>
  <c r="GY94" i="4"/>
  <c r="HC94" i="4" s="1"/>
  <c r="GI94" i="4"/>
  <c r="HA94" i="4"/>
  <c r="HD94" i="4" s="1"/>
  <c r="GJ94" i="4"/>
  <c r="GH95" i="4"/>
  <c r="GW95" i="4" l="1"/>
  <c r="HB95" i="4" s="1"/>
  <c r="GJ95" i="4"/>
  <c r="HA95" i="4"/>
  <c r="HD95" i="4" s="1"/>
  <c r="GH96" i="4"/>
  <c r="GY95" i="4"/>
  <c r="HC95" i="4" s="1"/>
  <c r="GI95" i="4"/>
  <c r="GW96" i="4" l="1"/>
  <c r="HB96" i="4" s="1"/>
  <c r="GH97" i="4"/>
  <c r="GY96" i="4"/>
  <c r="HC96" i="4" s="1"/>
  <c r="GI96" i="4"/>
  <c r="HA96" i="4"/>
  <c r="HD96" i="4" s="1"/>
  <c r="GJ96" i="4"/>
  <c r="GW97" i="4" l="1"/>
  <c r="HB97" i="4" s="1"/>
  <c r="HA97" i="4"/>
  <c r="HD97" i="4" s="1"/>
  <c r="GJ97" i="4"/>
  <c r="GY97" i="4"/>
  <c r="HC97" i="4" s="1"/>
  <c r="GI97" i="4"/>
  <c r="GH98" i="4"/>
  <c r="GW98" i="4" l="1"/>
  <c r="HB98" i="4" s="1"/>
  <c r="GI98" i="4"/>
  <c r="GY98" i="4"/>
  <c r="HC98" i="4" s="1"/>
  <c r="GH99" i="4"/>
  <c r="HA98" i="4"/>
  <c r="HD98" i="4" s="1"/>
  <c r="GJ98" i="4"/>
  <c r="GW99" i="4" l="1"/>
  <c r="HB99" i="4" s="1"/>
  <c r="HA99" i="4"/>
  <c r="HD99" i="4" s="1"/>
  <c r="GJ99" i="4"/>
  <c r="GH100" i="4"/>
  <c r="GY99" i="4"/>
  <c r="HC99" i="4" s="1"/>
  <c r="GI99" i="4"/>
  <c r="GW100" i="4" l="1"/>
  <c r="HB100" i="4" s="1"/>
  <c r="GY100" i="4"/>
  <c r="HC100" i="4" s="1"/>
  <c r="GI100" i="4"/>
  <c r="GH101" i="4"/>
  <c r="HA100" i="4"/>
  <c r="HD100" i="4" s="1"/>
  <c r="GJ100" i="4"/>
  <c r="GW101" i="4" l="1"/>
  <c r="HB101" i="4" s="1"/>
  <c r="GJ101" i="4"/>
  <c r="HA101" i="4"/>
  <c r="HD101" i="4" s="1"/>
  <c r="GH102" i="4"/>
  <c r="GY101" i="4"/>
  <c r="HC101" i="4" s="1"/>
  <c r="GI101" i="4"/>
  <c r="GW102" i="4" l="1"/>
  <c r="HB102" i="4" s="1"/>
  <c r="GY102" i="4"/>
  <c r="HC102" i="4" s="1"/>
  <c r="GI102" i="4"/>
  <c r="GH103" i="4"/>
  <c r="HA102" i="4"/>
  <c r="HD102" i="4" s="1"/>
  <c r="GJ102" i="4"/>
  <c r="GW103" i="4" l="1"/>
  <c r="HB103" i="4" s="1"/>
  <c r="GH104" i="4"/>
  <c r="HA103" i="4"/>
  <c r="HD103" i="4" s="1"/>
  <c r="GJ103" i="4"/>
  <c r="GY103" i="4"/>
  <c r="HC103" i="4" s="1"/>
  <c r="GI103" i="4"/>
  <c r="GW104" i="4" l="1"/>
  <c r="HB104" i="4" s="1"/>
  <c r="GI104" i="4"/>
  <c r="GY104" i="4"/>
  <c r="HC104" i="4" s="1"/>
  <c r="HA104" i="4"/>
  <c r="HD104" i="4" s="1"/>
  <c r="GJ104" i="4"/>
  <c r="GH105" i="4"/>
  <c r="GW105" i="4" l="1"/>
  <c r="HB105" i="4" s="1"/>
  <c r="HA105" i="4"/>
  <c r="HD105" i="4" s="1"/>
  <c r="GJ105" i="4"/>
  <c r="GH106" i="4"/>
  <c r="GY105" i="4"/>
  <c r="HC105" i="4" s="1"/>
  <c r="GI105" i="4"/>
  <c r="GW106" i="4" l="1"/>
  <c r="HB106" i="4" s="1"/>
  <c r="GI106" i="4"/>
  <c r="GY106" i="4"/>
  <c r="HC106" i="4" s="1"/>
  <c r="GH107" i="4"/>
  <c r="GJ106" i="4"/>
  <c r="HA106" i="4"/>
  <c r="HD106" i="4" s="1"/>
  <c r="GW107" i="4" l="1"/>
  <c r="HB107" i="4" s="1"/>
  <c r="HA107" i="4"/>
  <c r="HD107" i="4" s="1"/>
  <c r="GJ107" i="4"/>
  <c r="GH108" i="4"/>
  <c r="GI107" i="4"/>
  <c r="GY107" i="4"/>
  <c r="HC107" i="4" s="1"/>
  <c r="GW108" i="4" l="1"/>
  <c r="HB108" i="4" s="1"/>
  <c r="GH109" i="4"/>
  <c r="GH110" i="4" s="1"/>
  <c r="GY108" i="4"/>
  <c r="HC108" i="4" s="1"/>
  <c r="GI108" i="4"/>
  <c r="GJ108" i="4"/>
  <c r="HA108" i="4"/>
  <c r="HD108" i="4" s="1"/>
  <c r="GW109" i="4" l="1"/>
  <c r="HB109" i="4" s="1"/>
  <c r="HA109" i="4"/>
  <c r="HD109" i="4" s="1"/>
  <c r="GJ109" i="4"/>
  <c r="GJ110" i="4" s="1"/>
  <c r="GI109" i="4"/>
  <c r="GI110" i="4" s="1"/>
  <c r="GY109" i="4"/>
  <c r="HC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<sst xmlns="http://schemas.openxmlformats.org/spreadsheetml/2006/main" count="982" uniqueCount="690">
  <si>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</si>
  <si>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</si>
  <si>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</si>
  <si>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</si>
  <si>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</si>
  <si>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</si>
  <si>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</si>
  <si>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</si>
  <si>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</si>
  <si>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</si>
  <si>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</si>
  <si>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</si>
  <si>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</si>
  <si>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</si>
  <si>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</si>
  <si>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</si>
  <si>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</si>
  <si>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</si>
  <si>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</si>
  <si>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</si>
  <si>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</si>
  <si>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</si>
  <si>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</si>
  <si>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</si>
  <si>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</si>
  <si>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</si>
  <si>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</si>
  <si>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</si>
  <si>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</si>
  <si>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</si>
  <si>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</si>
  <si>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</si>
  <si>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</si>
  <si>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</si>
  <si>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</si>
  <si>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</si>
  <si>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</si>
  <si>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</si>
  <si>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</si>
  <si>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</si>
  <si>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</si>
  <si>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</si>
  <si>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</si>
  <si>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</si>
  <si>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</si>
  <si>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</si>
  <si>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</si>
  <si>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</si>
  <si>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</si>
  <si>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</si>
  <si>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</si>
  <si>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</si>
  <si>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</si>
  <si>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</si>
  <si>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</si>
  <si>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</si>
  <si>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</si>
  <si>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</si>
  <si>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</si>
  <si>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</si>
  <si>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</si>
  <si>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</si>
  <si>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</si>
  <si>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</si>
  <si>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</si>
  <si>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</si>
  <si>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</si>
  <si>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</si>
  <si>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</si>
  <si>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</si>
  <si>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</si>
  <si>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</si>
  <si>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</si>
  <si>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</si>
  <si>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</si>
  <si>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</si>
  <si>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</si>
  <si>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</si>
  <si>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</si>
  <si>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</si>
  <si>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</si>
  <si>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</si>
  <si>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</si>
  <si>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</si>
  <si>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</si>
  <si>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</si>
  <si>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</si>
  <si>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</si>
  <si>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</si>
  <si>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</si>
  <si>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</si>
  <si>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</si>
  <si>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</si>
  <si>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</si>
  <si>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</si>
  <si>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</si>
  <si>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</si>
  <si>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</si>
  <si>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</si>
  <si>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</si>
  <si>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</si>
  <si>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</si>
  <si>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</si>
  <si>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</si>
  <si>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</si>
  <si>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</si>
  <si>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</si>
  <si>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</si>
  <si>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</si>
  <si>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</si>
  <si>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</si>
  <si>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</si>
  <si>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</si>
  <si>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</si>
  <si>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</si>
  <si>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</si>
  <si>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</si>
  <si>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</si>
  <si>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</si>
  <si>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</si>
  <si>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</si>
  <si>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</si>
  <si>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</si>
  <si>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</si>
  <si>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</si>
  <si>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</si>
  <si>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</si>
  <si>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</si>
  <si>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</si>
  <si>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</si>
  <si>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</si>
  <si>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</si>
  <si>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</si>
  <si>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</si>
  <si>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</si>
  <si>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</si>
  <si>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</si>
  <si>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</si>
  <si>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</si>
  <si>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</si>
  <si>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</si>
  <si>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</si>
  <si>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</si>
  <si>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</si>
  <si>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</si>
  <si>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</si>
  <si>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</si>
  <si>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</si>
  <si>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</si>
  <si>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</si>
  <si>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</si>
  <si>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</si>
  <si>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</si>
  <si>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</si>
  <si>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</si>
  <si>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</si>
  <si>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</si>
  <si>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</si>
  <si>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</si>
  <si>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</si>
  <si>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</si>
  <si>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</si>
  <si>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</si>
  <si>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</si>
  <si>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</si>
  <si>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</si>
  <si>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</si>
  <si>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</si>
  <si>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</si>
  <si>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</si>
  <si>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</si>
  <si>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</si>
  <si>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</si>
  <si>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</si>
  <si>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</si>
  <si>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</si>
  <si>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</si>
  <si>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</si>
  <si>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</si>
  <si>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</si>
  <si>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</si>
  <si>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</si>
  <si>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</si>
  <si>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</si>
  <si>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</si>
  <si>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</si>
  <si>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</si>
  <si>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</si>
  <si>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</si>
  <si>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</si>
  <si>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</si>
  <si>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</si>
  <si>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</si>
  <si>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</si>
  <si>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</si>
  <si>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</si>
  <si>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</si>
  <si>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</si>
  <si>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</si>
  <si>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</si>
  <si>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</si>
  <si>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</si>
  <si>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</si>
  <si>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</si>
  <si>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</si>
  <si>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</si>
  <si>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</si>
  <si>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</si>
  <si>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</si>
  <si>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</si>
  <si>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</si>
  <si>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</si>
  <si>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</si>
  <si>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</si>
  <si>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</si>
  <si>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</si>
  <si>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</si>
  <si>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</si>
  <si>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</si>
  <si>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</si>
  <si>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</si>
  <si>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</si>
  <si>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</si>
  <si>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</si>
  <si>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</si>
  <si>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</si>
  <si>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</si>
  <si>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</si>
  <si>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</si>
  <si>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</si>
  <si>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</si>
  <si>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</si>
  <si>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</si>
  <si>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</si>
  <si>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</si>
  <si>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</si>
  <si>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</si>
  <si>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</si>
  <si>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</si>
  <si>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</si>
  <si>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</si>
  <si>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</si>
  <si>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</si>
  <si>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</si>
  <si>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</si>
  <si>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</si>
  <si>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</si>
  <si>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</si>
  <si>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</si>
  <si>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</si>
  <si>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</si>
  <si>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</si>
  <si>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</si>
  <si>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</si>
  <si>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</si>
  <si>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</si>
  <si>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</si>
  <si>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</si>
  <si>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</si>
  <si>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</si>
  <si>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</si>
  <si>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</si>
  <si>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</si>
  <si>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</si>
  <si>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</si>
  <si>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</si>
  <si>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</si>
  <si>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</si>
  <si>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</si>
  <si>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</si>
  <si>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</si>
  <si>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</si>
  <si>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</si>
  <si>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</si>
  <si>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</si>
  <si>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</si>
  <si>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</si>
  <si>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</si>
  <si>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</si>
  <si>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</si>
  <si>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</si>
  <si>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</si>
  <si>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</si>
  <si>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</si>
  <si>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</si>
  <si>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</si>
  <si>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</si>
  <si>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</si>
  <si>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</si>
  <si>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</si>
  <si>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</si>
  <si>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</si>
  <si>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</si>
  <si>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</si>
  <si>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</si>
  <si>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</si>
  <si>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</si>
  <si>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</si>
  <si>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</si>
  <si>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</si>
  <si>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</si>
  <si>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</si>
  <si>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</si>
  <si>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</si>
  <si>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</si>
  <si>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</si>
  <si>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</si>
  <si>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</si>
  <si>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</si>
  <si>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</si>
  <si>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</si>
  <si>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</si>
  <si>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</si>
  <si>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</si>
  <si>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</si>
  <si>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</si>
  <si>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</si>
  <si>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</si>
  <si>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</si>
  <si>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</si>
  <si>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</si>
  <si>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</si>
  <si>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</si>
  <si>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</si>
  <si>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</si>
  <si>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</si>
  <si>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</si>
  <si>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</si>
  <si>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</si>
  <si>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</si>
  <si>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</si>
  <si>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</si>
  <si>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</si>
  <si>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</si>
  <si>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</si>
  <si>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</si>
  <si>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</si>
  <si>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</si>
  <si>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</si>
  <si>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</si>
  <si>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</si>
  <si>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</si>
  <si>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</si>
  <si>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</si>
  <si>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</si>
  <si>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</si>
  <si>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</si>
  <si>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</si>
  <si>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</si>
  <si>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</si>
  <si>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</si>
  <si>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</si>
  <si>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</si>
  <si>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</si>
  <si>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</si>
  <si>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</si>
  <si>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</si>
  <si>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</si>
  <si>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</si>
  <si>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</si>
  <si>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</si>
  <si>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</si>
  <si>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</si>
  <si>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</si>
  <si>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</si>
  <si>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</si>
  <si>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</si>
  <si>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</si>
  <si>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</si>
  <si>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</si>
  <si>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</si>
  <si>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</si>
  <si>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</si>
  <si>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</si>
  <si>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</si>
  <si>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</si>
  <si>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</si>
  <si>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</si>
  <si>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</si>
  <si>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</si>
  <si>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</si>
  <si>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</si>
  <si>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</si>
  <si>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</si>
  <si>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</si>
  <si>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</si>
  <si>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</si>
  <si>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</si>
  <si>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</si>
  <si>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</si>
  <si>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</si>
  <si>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</si>
  <si>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</si>
  <si>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</si>
  <si>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</si>
  <si>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</si>
  <si>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</si>
  <si>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</si>
  <si>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</si>
  <si>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</si>
  <si>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</si>
  <si>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</si>
  <si>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</si>
  <si>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</si>
  <si>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</si>
  <si>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</si>
  <si>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</si>
  <si>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</si>
  <si>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</si>
  <si>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</si>
  <si>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</si>
  <si>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</si>
  <si>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</si>
  <si>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</si>
  <si>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</si>
  <si>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</si>
  <si>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</si>
  <si>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</si>
  <si>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</si>
  <si>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</si>
  <si>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</si>
  <si>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</si>
  <si>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</si>
  <si>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</si>
  <si>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</si>
  <si>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</si>
  <si>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</si>
  <si>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</si>
  <si>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</si>
  <si>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</si>
  <si>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</si>
  <si>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</si>
  <si>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</si>
  <si>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</si>
  <si>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</si>
  <si>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</si>
  <si>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</si>
  <si>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</si>
  <si>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</si>
  <si>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</si>
  <si>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</si>
  <si>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</si>
  <si>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</si>
  <si>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</si>
  <si>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</si>
  <si>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</si>
  <si>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</si>
  <si>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</si>
  <si>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</si>
  <si>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</si>
  <si>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</si>
  <si>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</si>
  <si>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</si>
  <si>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</si>
  <si>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</si>
  <si>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</si>
  <si>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</si>
  <si>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</si>
  <si>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</si>
  <si>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</si>
  <si>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</si>
  <si>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</si>
  <si>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</si>
  <si>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</si>
  <si>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</si>
  <si>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</si>
  <si>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</si>
  <si>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</si>
  <si>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</si>
  <si>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</si>
  <si>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</si>
  <si>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</si>
  <si>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</si>
  <si>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</si>
  <si>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</si>
  <si>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</si>
  <si>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</si>
  <si>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</si>
  <si>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</si>
  <si>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</si>
  <si>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</si>
  <si>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</si>
  <si>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</si>
  <si>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</si>
  <si>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</si>
  <si>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</si>
  <si>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</si>
  <si>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</si>
  <si>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</si>
  <si>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</si>
  <si>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</si>
  <si>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</si>
  <si>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</si>
  <si>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</si>
  <si>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</si>
  <si>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</si>
  <si>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</si>
  <si>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</si>
  <si>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</si>
  <si>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</si>
  <si>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</si>
  <si>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</si>
  <si>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</si>
  <si>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</si>
  <si>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</si>
  <si>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</si>
  <si>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</si>
  <si>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</si>
  <si>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</si>
  <si>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</si>
  <si>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</si>
  <si>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</si>
  <si>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</si>
  <si>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</si>
  <si>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</si>
  <si>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</si>
  <si>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</si>
  <si>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</si>
  <si>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</si>
  <si>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</si>
  <si>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</si>
  <si>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</si>
  <si>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</si>
  <si>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</si>
  <si>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</si>
  <si>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</si>
  <si>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</si>
  <si>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</si>
  <si>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</si>
  <si>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</si>
  <si>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</si>
  <si>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</si>
  <si>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</si>
  <si>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</si>
  <si>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</si>
  <si>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</si>
  <si>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</si>
  <si>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</si>
  <si>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</si>
  <si>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</si>
  <si>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</si>
  <si>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</si>
  <si>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</si>
  <si>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</si>
  <si>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</si>
  <si>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</si>
  <si>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</si>
  <si>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</si>
  <si>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</si>
  <si>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</si>
  <si>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</si>
  <si>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</si>
  <si>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</si>
  <si>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</si>
  <si>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</si>
  <si>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</si>
  <si>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</si>
  <si>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</si>
  <si>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</si>
  <si>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</si>
  <si>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</si>
  <si>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</si>
  <si>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</si>
  <si>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</si>
  <si>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</si>
  <si>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</si>
  <si>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</si>
  <si>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</si>
  <si>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</si>
  <si>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</si>
  <si>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</si>
  <si>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</si>
  <si>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</si>
  <si>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</si>
  <si>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</si>
  <si>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</si>
  <si>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</si>
  <si>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</si>
  <si>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</si>
  <si>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</si>
  <si>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</si>
  <si>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</si>
  <si>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</si>
  <si>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</si>
  <si>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</si>
  <si>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</si>
  <si>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</si>
  <si>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</si>
  <si>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</si>
  <si>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</si>
  <si>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</si>
  <si>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</si>
  <si>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</si>
  <si>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</si>
  <si>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</si>
  <si>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</si>
  <si>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</si>
  <si>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</si>
  <si>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</si>
  <si>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</si>
  <si>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</si>
  <si>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</si>
  <si>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</si>
  <si>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</si>
  <si>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</si>
  <si>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</si>
  <si>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</si>
  <si>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</si>
  <si>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</si>
  <si>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</si>
  <si>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</si>
  <si>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</si>
  <si>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</si>
  <si>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</si>
  <si>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</si>
  <si>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</si>
  <si>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</si>
  <si>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</si>
  <si>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</si>
  <si>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</si>
  <si>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</si>
  <si>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</si>
  <si>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</si>
  <si>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</si>
  <si>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</si>
  <si>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</si>
  <si>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</si>
  <si>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</si>
  <si>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</si>
  <si>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</si>
  <si>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</si>
  <si>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</si>
  <si>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</si>
  <si>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</si>
  <si>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</si>
  <si>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</si>
  <si>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</si>
  <si>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</si>
  <si>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</si>
  <si>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</si>
  <si>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</si>
  <si>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</si>
  <si>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</si>
  <si>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</si>
  <si>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</si>
  <si>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</si>
  <si>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</si>
  <si>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</si>
  <si>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</si>
  <si>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</si>
  <si>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</si>
  <si>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</si>
  <si>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</si>
  <si>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</si>
  <si>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</si>
  <si>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</si>
  <si>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</si>
  <si>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</si>
  <si>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</si>
  <si>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</si>
  <si>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</si>
  <si>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</si>
  <si>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</si>
  <si>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</si>
  <si>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</si>
  <si>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</si>
  <si>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</si>
  <si>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</si>
  <si>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</si>
  <si>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</si>
  <si>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</si>
  <si>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</si>
  <si>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</si>
  <si>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</si>
  <si>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</si>
  <si>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</si>
  <si>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</si>
  <si>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</si>
  <si>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</si>
  <si>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</si>
  <si>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</si>
  <si>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</si>
  <si>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</si>
  <si>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</si>
  <si>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</si>
  <si>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</si>
  <si>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</si>
  <si>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</si>
  <si>
    <t>AWB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</si>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</sst>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33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44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14" borderId="44" xfId="0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wrapText="1"/>
    </xf>
    <xf numFmtId="0" fontId="3" fillId="28" borderId="15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6" borderId="0" xfId="0" applyFont="1" applyFill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quotePrefix="1" applyFont="1" applyFill="1" applyBorder="1" applyAlignment="1">
      <alignment horizontal="center" vertical="center"/>
    </xf>
    <xf numFmtId="0" fontId="3" fillId="5" borderId="37" xfId="0" quotePrefix="1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0" xfId="0" quotePrefix="1" applyFont="1" applyFill="1" applyBorder="1" applyAlignment="1">
      <alignment horizontal="center" vertical="center"/>
    </xf>
    <xf numFmtId="0" fontId="3" fillId="29" borderId="38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4" fillId="11" borderId="0" xfId="0" applyFont="1" applyFill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5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quotePrefix="1" applyFont="1" applyFill="1" applyBorder="1" applyAlignment="1">
      <alignment horizontal="center" vertical="center"/>
    </xf>
    <xf numFmtId="0" fontId="3" fillId="5" borderId="39" xfId="0" quotePrefix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4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26" borderId="3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19" borderId="25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3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35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35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0" borderId="25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6" xfId="0" applyFont="1" applyFill="1" applyBorder="1" applyAlignment="1">
      <alignment horizontal="center" vertical="center"/>
    </xf>
    <xf numFmtId="0" fontId="4" fillId="21" borderId="35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" fillId="22" borderId="35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/>
    </xf>
    <xf numFmtId="0" fontId="4" fillId="23" borderId="25" xfId="0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/>
    </xf>
    <xf numFmtId="0" fontId="4" fillId="2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35" xfId="0" applyFont="1" applyFill="1" applyBorder="1" applyAlignment="1">
      <alignment horizontal="center" vertical="center"/>
    </xf>
    <xf numFmtId="0" fontId="3" fillId="23" borderId="47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48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6"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HO110"/>
  <sheetViews>
    <sheetView tabSelected="1" topLeftCell="G3" zoomScale="77" zoomScaleNormal="77" workbookViewId="0">
      <pane xSplit="18" ySplit="2" topLeftCell="CB5" activePane="bottomRight" state="frozen"/>
      <selection activeCell="G3" sqref="G3"/>
      <selection pane="topRight" activeCell="Y3" sqref="Y3"/>
      <selection pane="bottomLeft" activeCell="G5" sqref="G5"/>
      <selection pane="bottomRight" activeCell="DP10" sqref="DP10"/>
    </sheetView>
  </sheetViews>
  <sheetFormatPr defaultRowHeight="12.75"/>
  <cols>
    <col min="1" max="1" width="4.5703125" style="9" customWidth="1"/>
    <col min="2" max="6" width="5.28515625" style="9" customWidth="1"/>
    <col min="7" max="7" width="3.5703125" style="9" customWidth="1"/>
    <col min="8" max="8" width="5.28515625" style="9" hidden="1" customWidth="1"/>
    <col min="9" max="9" width="6.28515625" style="9" customWidth="1"/>
    <col min="10" max="10" width="2.85546875" style="9" hidden="1" customWidth="1"/>
    <col min="11" max="11" width="3.5703125" style="9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115" hidden="1" customWidth="1"/>
    <col min="24" max="24" width="5.140625" style="115" customWidth="1"/>
    <col min="25" max="78" width="3.5703125" style="115" customWidth="1"/>
    <col min="79" max="81" width="3.42578125" style="115" customWidth="1"/>
    <col min="82" max="88" width="4.5703125" style="115" customWidth="1"/>
    <col min="89" max="89" width="5.7109375" style="115" customWidth="1"/>
    <col min="90" max="99" width="4.5703125" style="115" customWidth="1"/>
    <col min="100" max="115" width="3.42578125" style="115" customWidth="1"/>
    <col min="116" max="116" width="3.140625" style="115" customWidth="1"/>
    <col min="117" max="117" width="3.5703125" style="115" customWidth="1"/>
    <col min="118" max="126" width="3.140625" style="115" customWidth="1"/>
    <col min="127" max="127" width="4.140625" style="115" customWidth="1"/>
    <col min="128" max="150" width="3.140625" style="115" customWidth="1"/>
    <col min="151" max="156" width="8.7109375" style="65" customWidth="1"/>
    <col min="157" max="184" width="8.7109375" style="9" customWidth="1"/>
    <col min="185" max="195" width="9" style="9" customWidth="1"/>
    <col min="196" max="197" width="7.28515625" style="9" customWidth="1"/>
    <col min="198" max="198" width="7" style="9" customWidth="1"/>
    <col min="199" max="199" width="7.85546875" style="9" customWidth="1"/>
    <col min="200" max="201" width="7" style="9" customWidth="1"/>
    <col min="202" max="214" width="9.140625" style="9" customWidth="1"/>
    <col min="215" max="215" width="5" style="9" customWidth="1"/>
    <col min="216" max="216" width="7.42578125" style="9" customWidth="1"/>
    <col min="217" max="217" width="10.85546875" style="9" customWidth="1"/>
    <col min="218" max="220" width="9.140625" style="9" customWidth="1"/>
    <col min="221" max="221" width="12.7109375" style="9" customWidth="1"/>
    <col min="222" max="224" width="9.140625" style="9" customWidth="1"/>
    <col min="225" max="16384" width="9.140625" style="9"/>
  </cols>
  <sheetData>
    <row r="1" spans="1:223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9"/>
      <c r="EV1" s="9"/>
      <c r="EW1" s="9"/>
      <c r="EX1" s="9"/>
      <c r="EY1" s="9"/>
      <c r="EZ1" s="9"/>
    </row>
    <row r="2" spans="1:223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9"/>
      <c r="EV2" s="9"/>
      <c r="EW2" s="9"/>
      <c r="EX2" s="9"/>
      <c r="EY2" s="9"/>
      <c r="EZ2" s="9"/>
      <c r="GP2" s="11"/>
      <c r="GQ2" s="11"/>
      <c r="GR2" s="11"/>
      <c r="GS2" s="11"/>
      <c r="GT2" s="11"/>
      <c r="GU2" s="11"/>
    </row>
    <row r="3" spans="1:223" ht="19.5" customHeight="1" thickBot="1">
      <c r="B3" s="198" t="s">
        <v>613</v>
      </c>
      <c r="C3" s="199"/>
      <c r="D3" s="199"/>
      <c r="E3" s="199"/>
      <c r="F3" s="199"/>
      <c r="G3" s="206" t="s">
        <v>687</v>
      </c>
      <c r="H3" s="207"/>
      <c r="I3" s="207"/>
      <c r="J3" s="207"/>
      <c r="K3" s="207"/>
      <c r="L3" s="208"/>
      <c r="M3" s="208"/>
      <c r="N3" s="208"/>
      <c r="O3" s="207"/>
      <c r="P3" s="207"/>
      <c r="Q3" s="207"/>
      <c r="R3" s="207"/>
      <c r="S3" s="207"/>
      <c r="T3" s="207"/>
      <c r="U3" s="207"/>
      <c r="V3" s="207"/>
      <c r="W3" s="207"/>
      <c r="X3" s="209"/>
      <c r="Y3" s="200" t="s">
        <v>617</v>
      </c>
      <c r="Z3" s="201"/>
      <c r="AA3" s="202"/>
      <c r="AB3" s="203" t="s">
        <v>618</v>
      </c>
      <c r="AC3" s="204"/>
      <c r="AD3" s="205"/>
      <c r="AE3" s="179" t="s">
        <v>614</v>
      </c>
      <c r="AF3" s="180"/>
      <c r="AG3" s="181"/>
      <c r="AH3" s="182" t="s">
        <v>22</v>
      </c>
      <c r="AI3" s="183"/>
      <c r="AJ3" s="184"/>
      <c r="AK3" s="185" t="s">
        <v>619</v>
      </c>
      <c r="AL3" s="186"/>
      <c r="AM3" s="187"/>
      <c r="AN3" s="188" t="s">
        <v>620</v>
      </c>
      <c r="AO3" s="189"/>
      <c r="AP3" s="190"/>
      <c r="AQ3" s="176" t="s">
        <v>274</v>
      </c>
      <c r="AR3" s="177"/>
      <c r="AS3" s="178"/>
      <c r="AT3" s="213" t="s">
        <v>688</v>
      </c>
      <c r="AU3" s="214"/>
      <c r="AV3" s="215"/>
      <c r="AW3" s="216" t="s">
        <v>689</v>
      </c>
      <c r="AX3" s="217"/>
      <c r="AY3" s="218"/>
      <c r="AZ3" s="219" t="s">
        <v>6</v>
      </c>
      <c r="BA3" s="220"/>
      <c r="BB3" s="221"/>
      <c r="BC3" s="222" t="s">
        <v>282</v>
      </c>
      <c r="BD3" s="223"/>
      <c r="BE3" s="224"/>
      <c r="BF3" s="225" t="s">
        <v>621</v>
      </c>
      <c r="BG3" s="226"/>
      <c r="BH3" s="227"/>
      <c r="BI3" s="228" t="s">
        <v>623</v>
      </c>
      <c r="BJ3" s="229"/>
      <c r="BK3" s="230"/>
      <c r="BL3" s="231" t="s">
        <v>622</v>
      </c>
      <c r="BM3" s="232"/>
      <c r="BN3" s="233"/>
      <c r="BO3" s="234" t="s">
        <v>624</v>
      </c>
      <c r="BP3" s="235"/>
      <c r="BQ3" s="236"/>
      <c r="BR3" s="237" t="s">
        <v>625</v>
      </c>
      <c r="BS3" s="238"/>
      <c r="BT3" s="239"/>
      <c r="BU3" s="159" t="s">
        <v>626</v>
      </c>
      <c r="BV3" s="160"/>
      <c r="BW3" s="161"/>
      <c r="BX3" s="159" t="s">
        <v>682</v>
      </c>
      <c r="BY3" s="160"/>
      <c r="BZ3" s="161"/>
      <c r="CA3" s="12"/>
      <c r="CB3" s="13"/>
      <c r="CC3" s="14"/>
      <c r="CD3" s="240" t="s">
        <v>5</v>
      </c>
      <c r="CE3" s="241"/>
      <c r="CF3" s="241"/>
      <c r="CG3" s="241"/>
      <c r="CH3" s="241"/>
      <c r="CI3" s="241"/>
      <c r="CJ3" s="241"/>
      <c r="CK3" s="241"/>
      <c r="CL3" s="241"/>
      <c r="CM3" s="241"/>
      <c r="CN3" s="241"/>
      <c r="CO3" s="241"/>
      <c r="CP3" s="241"/>
      <c r="CQ3" s="241"/>
      <c r="CR3" s="241"/>
      <c r="CS3" s="241"/>
      <c r="CT3" s="241"/>
      <c r="CU3" s="242"/>
      <c r="CV3" s="240" t="s">
        <v>5</v>
      </c>
      <c r="CW3" s="241"/>
      <c r="CX3" s="241"/>
      <c r="CY3" s="241"/>
      <c r="CZ3" s="241"/>
      <c r="DA3" s="241"/>
      <c r="DB3" s="241"/>
      <c r="DC3" s="241"/>
      <c r="DD3" s="241"/>
      <c r="DE3" s="241"/>
      <c r="DF3" s="241"/>
      <c r="DG3" s="241"/>
      <c r="DH3" s="241"/>
      <c r="DI3" s="241"/>
      <c r="DJ3" s="241"/>
      <c r="DK3" s="241"/>
      <c r="DL3" s="241"/>
      <c r="DM3" s="242"/>
      <c r="DN3" s="12"/>
      <c r="DO3" s="13"/>
      <c r="DP3" s="15"/>
      <c r="DQ3" s="15"/>
      <c r="DR3" s="15"/>
      <c r="DS3" s="15"/>
      <c r="DT3" s="15"/>
      <c r="DU3" s="15"/>
      <c r="DV3" s="13"/>
      <c r="DW3" s="13"/>
      <c r="DX3" s="13"/>
      <c r="DY3" s="16"/>
      <c r="DZ3" s="17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67" t="s">
        <v>291</v>
      </c>
      <c r="EV3" s="170" t="s">
        <v>292</v>
      </c>
      <c r="EW3" s="172" t="s">
        <v>293</v>
      </c>
      <c r="EX3" s="172" t="s">
        <v>295</v>
      </c>
      <c r="EY3" s="172" t="s">
        <v>296</v>
      </c>
      <c r="EZ3" s="174" t="s">
        <v>297</v>
      </c>
      <c r="FA3" s="163" t="s">
        <v>35</v>
      </c>
      <c r="FB3" s="163"/>
      <c r="FC3" s="163" t="s">
        <v>290</v>
      </c>
      <c r="FD3" s="163"/>
      <c r="FE3" s="163" t="s">
        <v>34</v>
      </c>
      <c r="FF3" s="163"/>
      <c r="FG3" s="169" t="s">
        <v>303</v>
      </c>
      <c r="FH3" s="169" t="s">
        <v>302</v>
      </c>
      <c r="FI3" s="164" t="s">
        <v>627</v>
      </c>
      <c r="FJ3" s="165"/>
      <c r="FK3" s="165"/>
      <c r="FL3" s="165"/>
      <c r="FM3" s="165"/>
      <c r="FN3" s="165"/>
      <c r="FO3" s="165"/>
      <c r="FP3" s="165"/>
      <c r="FQ3" s="165"/>
      <c r="FR3" s="165"/>
      <c r="FS3" s="165"/>
      <c r="FT3" s="165"/>
      <c r="FU3" s="165"/>
      <c r="FV3" s="165"/>
      <c r="FW3" s="165"/>
      <c r="FX3" s="165"/>
      <c r="FY3" s="165"/>
      <c r="FZ3" s="166"/>
      <c r="GA3" s="19"/>
      <c r="GB3" s="19"/>
      <c r="GC3" s="9" t="s">
        <v>31</v>
      </c>
      <c r="GD3" s="162" t="s">
        <v>279</v>
      </c>
      <c r="GE3" s="162" t="s">
        <v>304</v>
      </c>
      <c r="GF3" s="162" t="s">
        <v>280</v>
      </c>
      <c r="GN3" s="191" t="s">
        <v>1</v>
      </c>
      <c r="GO3" s="191" t="s">
        <v>2</v>
      </c>
      <c r="GP3" s="196" t="s">
        <v>7</v>
      </c>
      <c r="GQ3" s="197"/>
      <c r="GR3" s="196" t="s">
        <v>16</v>
      </c>
      <c r="GS3" s="197"/>
      <c r="GT3" s="191" t="s">
        <v>8</v>
      </c>
      <c r="GU3" s="191" t="s">
        <v>639</v>
      </c>
      <c r="GV3" s="194" t="s">
        <v>3</v>
      </c>
      <c r="GW3" s="195"/>
      <c r="GX3" s="194" t="s">
        <v>4</v>
      </c>
      <c r="GY3" s="195"/>
      <c r="GZ3" s="194" t="s">
        <v>298</v>
      </c>
      <c r="HA3" s="195"/>
      <c r="HB3" s="21" t="s">
        <v>3</v>
      </c>
      <c r="HC3" s="21" t="s">
        <v>4</v>
      </c>
      <c r="HD3" s="21" t="s">
        <v>298</v>
      </c>
      <c r="HE3" s="193" t="s">
        <v>680</v>
      </c>
      <c r="HF3" s="193"/>
      <c r="HG3" s="9" t="str">
        <f>General!A1</f>
        <v>Previous Bet</v>
      </c>
      <c r="HH3" s="9" t="str">
        <f>General!B1</f>
        <v>W/L</v>
      </c>
      <c r="HI3" s="9" t="str">
        <f>General!C1</f>
        <v>BET-WINLOSS</v>
      </c>
      <c r="HJ3" s="9" t="str">
        <f>General!D1</f>
        <v>Next</v>
      </c>
      <c r="HM3" s="9" t="str">
        <f>General!F1</f>
        <v>W</v>
      </c>
      <c r="HN3" s="9">
        <f>General!G1</f>
        <v>1</v>
      </c>
    </row>
    <row r="4" spans="1:223" ht="21.75" customHeight="1" thickBot="1">
      <c r="B4" s="22" t="s">
        <v>11</v>
      </c>
      <c r="C4" s="23" t="s">
        <v>35</v>
      </c>
      <c r="D4" s="23" t="s">
        <v>5</v>
      </c>
      <c r="E4" s="23" t="s">
        <v>6</v>
      </c>
      <c r="F4" s="24" t="s">
        <v>12</v>
      </c>
      <c r="G4" s="139"/>
      <c r="H4" s="140"/>
      <c r="I4" s="22" t="s">
        <v>667</v>
      </c>
      <c r="J4" s="22" t="s">
        <v>667</v>
      </c>
      <c r="K4" s="24" t="s">
        <v>666</v>
      </c>
      <c r="L4" s="141"/>
      <c r="M4" s="142" t="s">
        <v>0</v>
      </c>
      <c r="N4" s="141"/>
      <c r="O4" s="25" t="s">
        <v>274</v>
      </c>
      <c r="P4" s="27" t="s">
        <v>5</v>
      </c>
      <c r="Q4" s="27" t="s">
        <v>6</v>
      </c>
      <c r="R4" s="27" t="s">
        <v>12</v>
      </c>
      <c r="S4" s="27" t="s">
        <v>14</v>
      </c>
      <c r="T4" s="27" t="s">
        <v>15</v>
      </c>
      <c r="U4" s="27" t="s">
        <v>152</v>
      </c>
      <c r="V4" s="26" t="s">
        <v>682</v>
      </c>
      <c r="W4" s="25" t="s">
        <v>615</v>
      </c>
      <c r="X4" s="28" t="s">
        <v>5</v>
      </c>
      <c r="Y4" s="25" t="s">
        <v>615</v>
      </c>
      <c r="Z4" s="27" t="s">
        <v>153</v>
      </c>
      <c r="AA4" s="28" t="s">
        <v>5</v>
      </c>
      <c r="AB4" s="25" t="s">
        <v>615</v>
      </c>
      <c r="AC4" s="27" t="s">
        <v>153</v>
      </c>
      <c r="AD4" s="28" t="s">
        <v>5</v>
      </c>
      <c r="AE4" s="25" t="s">
        <v>615</v>
      </c>
      <c r="AF4" s="27" t="s">
        <v>153</v>
      </c>
      <c r="AG4" s="28" t="s">
        <v>5</v>
      </c>
      <c r="AH4" s="25" t="s">
        <v>615</v>
      </c>
      <c r="AI4" s="27" t="s">
        <v>153</v>
      </c>
      <c r="AJ4" s="28" t="s">
        <v>5</v>
      </c>
      <c r="AK4" s="25" t="s">
        <v>615</v>
      </c>
      <c r="AL4" s="27" t="s">
        <v>153</v>
      </c>
      <c r="AM4" s="28" t="s">
        <v>5</v>
      </c>
      <c r="AN4" s="25" t="s">
        <v>615</v>
      </c>
      <c r="AO4" s="27" t="s">
        <v>153</v>
      </c>
      <c r="AP4" s="28" t="s">
        <v>5</v>
      </c>
      <c r="AQ4" s="25" t="s">
        <v>615</v>
      </c>
      <c r="AR4" s="27" t="s">
        <v>153</v>
      </c>
      <c r="AS4" s="28" t="s">
        <v>5</v>
      </c>
      <c r="AT4" s="25" t="s">
        <v>615</v>
      </c>
      <c r="AU4" s="27" t="s">
        <v>153</v>
      </c>
      <c r="AV4" s="28" t="s">
        <v>5</v>
      </c>
      <c r="AW4" s="25" t="s">
        <v>615</v>
      </c>
      <c r="AX4" s="27" t="s">
        <v>153</v>
      </c>
      <c r="AY4" s="28" t="s">
        <v>5</v>
      </c>
      <c r="AZ4" s="25" t="s">
        <v>615</v>
      </c>
      <c r="BA4" s="27" t="s">
        <v>153</v>
      </c>
      <c r="BB4" s="28" t="s">
        <v>5</v>
      </c>
      <c r="BC4" s="25" t="s">
        <v>615</v>
      </c>
      <c r="BD4" s="27" t="s">
        <v>153</v>
      </c>
      <c r="BE4" s="28" t="s">
        <v>5</v>
      </c>
      <c r="BF4" s="25" t="s">
        <v>615</v>
      </c>
      <c r="BG4" s="27" t="s">
        <v>153</v>
      </c>
      <c r="BH4" s="28" t="s">
        <v>5</v>
      </c>
      <c r="BI4" s="25" t="s">
        <v>615</v>
      </c>
      <c r="BJ4" s="27" t="s">
        <v>153</v>
      </c>
      <c r="BK4" s="28" t="s">
        <v>5</v>
      </c>
      <c r="BL4" s="25" t="s">
        <v>615</v>
      </c>
      <c r="BM4" s="27" t="s">
        <v>153</v>
      </c>
      <c r="BN4" s="28" t="s">
        <v>5</v>
      </c>
      <c r="BO4" s="25" t="s">
        <v>615</v>
      </c>
      <c r="BP4" s="27" t="s">
        <v>153</v>
      </c>
      <c r="BQ4" s="28" t="s">
        <v>5</v>
      </c>
      <c r="BR4" s="25" t="s">
        <v>615</v>
      </c>
      <c r="BS4" s="27" t="s">
        <v>153</v>
      </c>
      <c r="BT4" s="28" t="s">
        <v>5</v>
      </c>
      <c r="BU4" s="25" t="s">
        <v>615</v>
      </c>
      <c r="BV4" s="27" t="s">
        <v>153</v>
      </c>
      <c r="BW4" s="26" t="s">
        <v>5</v>
      </c>
      <c r="BX4" s="25" t="s">
        <v>615</v>
      </c>
      <c r="BY4" s="27" t="s">
        <v>153</v>
      </c>
      <c r="BZ4" s="26" t="s">
        <v>5</v>
      </c>
      <c r="CA4" s="29" t="s">
        <v>616</v>
      </c>
      <c r="CB4" s="30"/>
      <c r="CC4" s="128" t="s">
        <v>685</v>
      </c>
      <c r="CD4" s="31" t="s">
        <v>154</v>
      </c>
      <c r="CE4" s="32" t="s">
        <v>640</v>
      </c>
      <c r="CF4" s="32" t="s">
        <v>641</v>
      </c>
      <c r="CG4" s="32" t="s">
        <v>642</v>
      </c>
      <c r="CH4" s="32" t="s">
        <v>643</v>
      </c>
      <c r="CI4" s="32" t="s">
        <v>644</v>
      </c>
      <c r="CJ4" s="32" t="s">
        <v>645</v>
      </c>
      <c r="CK4" s="32" t="s">
        <v>314</v>
      </c>
      <c r="CL4" s="32" t="s">
        <v>646</v>
      </c>
      <c r="CM4" s="32" t="s">
        <v>647</v>
      </c>
      <c r="CN4" s="32" t="s">
        <v>648</v>
      </c>
      <c r="CO4" s="32" t="s">
        <v>649</v>
      </c>
      <c r="CP4" s="32" t="s">
        <v>611</v>
      </c>
      <c r="CQ4" s="32" t="s">
        <v>650</v>
      </c>
      <c r="CR4" s="32" t="s">
        <v>318</v>
      </c>
      <c r="CS4" s="32" t="s">
        <v>317</v>
      </c>
      <c r="CT4" s="32" t="s">
        <v>651</v>
      </c>
      <c r="CU4" s="33" t="s">
        <v>324</v>
      </c>
      <c r="CV4" s="31" t="s">
        <v>154</v>
      </c>
      <c r="CW4" s="32" t="s">
        <v>640</v>
      </c>
      <c r="CX4" s="32" t="s">
        <v>641</v>
      </c>
      <c r="CY4" s="32" t="s">
        <v>642</v>
      </c>
      <c r="CZ4" s="32" t="s">
        <v>643</v>
      </c>
      <c r="DA4" s="32" t="s">
        <v>644</v>
      </c>
      <c r="DB4" s="32" t="s">
        <v>645</v>
      </c>
      <c r="DC4" s="32" t="s">
        <v>314</v>
      </c>
      <c r="DD4" s="32" t="s">
        <v>646</v>
      </c>
      <c r="DE4" s="32" t="s">
        <v>647</v>
      </c>
      <c r="DF4" s="32" t="s">
        <v>648</v>
      </c>
      <c r="DG4" s="32" t="s">
        <v>649</v>
      </c>
      <c r="DH4" s="32" t="s">
        <v>611</v>
      </c>
      <c r="DI4" s="32" t="s">
        <v>650</v>
      </c>
      <c r="DJ4" s="32" t="s">
        <v>318</v>
      </c>
      <c r="DK4" s="32" t="s">
        <v>317</v>
      </c>
      <c r="DL4" s="32" t="s">
        <v>651</v>
      </c>
      <c r="DM4" s="33" t="s">
        <v>324</v>
      </c>
      <c r="DN4" s="34"/>
      <c r="DO4" s="35"/>
      <c r="DP4" s="243" t="s">
        <v>281</v>
      </c>
      <c r="DQ4" s="244"/>
      <c r="DR4" s="244"/>
      <c r="DS4" s="244"/>
      <c r="DT4" s="244"/>
      <c r="DU4" s="245"/>
      <c r="DV4" s="34" t="s">
        <v>281</v>
      </c>
      <c r="DW4" s="36" t="s">
        <v>284</v>
      </c>
      <c r="DX4" s="37" t="s">
        <v>665</v>
      </c>
      <c r="DY4" s="38" t="s">
        <v>652</v>
      </c>
      <c r="DZ4" s="246" t="s">
        <v>602</v>
      </c>
      <c r="EA4" s="247"/>
      <c r="EB4" s="247"/>
      <c r="EC4" s="247"/>
      <c r="ED4" s="247"/>
      <c r="EE4" s="248"/>
      <c r="EF4" s="249" t="s">
        <v>603</v>
      </c>
      <c r="EG4" s="250"/>
      <c r="EH4" s="250"/>
      <c r="EI4" s="250"/>
      <c r="EJ4" s="250"/>
      <c r="EK4" s="251"/>
      <c r="EL4" s="249" t="s">
        <v>604</v>
      </c>
      <c r="EM4" s="250"/>
      <c r="EN4" s="250"/>
      <c r="EO4" s="250"/>
      <c r="EP4" s="250"/>
      <c r="EQ4" s="251"/>
      <c r="ER4" s="39" t="s">
        <v>605</v>
      </c>
      <c r="ES4" s="39" t="s">
        <v>606</v>
      </c>
      <c r="ET4" s="40" t="s">
        <v>607</v>
      </c>
      <c r="EU4" s="168"/>
      <c r="EV4" s="171"/>
      <c r="EW4" s="173"/>
      <c r="EX4" s="173"/>
      <c r="EY4" s="173"/>
      <c r="EZ4" s="175"/>
      <c r="FA4" s="41" t="s">
        <v>306</v>
      </c>
      <c r="FB4" s="41" t="s">
        <v>6</v>
      </c>
      <c r="FC4" s="41" t="s">
        <v>306</v>
      </c>
      <c r="FD4" s="41" t="s">
        <v>6</v>
      </c>
      <c r="FE4" s="41" t="s">
        <v>306</v>
      </c>
      <c r="FF4" s="41" t="s">
        <v>6</v>
      </c>
      <c r="FG4" s="169"/>
      <c r="FH4" s="169"/>
      <c r="FI4" s="42" t="s">
        <v>628</v>
      </c>
      <c r="FJ4" s="43" t="s">
        <v>629</v>
      </c>
      <c r="FK4" s="43" t="s">
        <v>630</v>
      </c>
      <c r="FL4" s="43" t="s">
        <v>631</v>
      </c>
      <c r="FM4" s="43" t="s">
        <v>632</v>
      </c>
      <c r="FN4" s="43" t="s">
        <v>619</v>
      </c>
      <c r="FO4" s="43" t="s">
        <v>620</v>
      </c>
      <c r="FP4" s="43" t="s">
        <v>274</v>
      </c>
      <c r="FQ4" s="43" t="s">
        <v>688</v>
      </c>
      <c r="FR4" s="43" t="s">
        <v>689</v>
      </c>
      <c r="FS4" s="43" t="s">
        <v>6</v>
      </c>
      <c r="FT4" s="43" t="s">
        <v>282</v>
      </c>
      <c r="FU4" s="43" t="s">
        <v>633</v>
      </c>
      <c r="FV4" s="43" t="s">
        <v>634</v>
      </c>
      <c r="FW4" s="43" t="s">
        <v>635</v>
      </c>
      <c r="FX4" s="43" t="s">
        <v>636</v>
      </c>
      <c r="FY4" s="43" t="s">
        <v>637</v>
      </c>
      <c r="FZ4" s="44" t="s">
        <v>638</v>
      </c>
      <c r="GA4" s="44" t="s">
        <v>682</v>
      </c>
      <c r="GB4" s="44" t="s">
        <v>684</v>
      </c>
      <c r="GC4" s="9" t="s">
        <v>32</v>
      </c>
      <c r="GD4" s="162"/>
      <c r="GE4" s="162"/>
      <c r="GF4" s="162"/>
      <c r="GG4" s="9" t="s">
        <v>36</v>
      </c>
      <c r="GH4" s="9" t="s">
        <v>37</v>
      </c>
      <c r="GI4" s="9" t="s">
        <v>305</v>
      </c>
      <c r="GJ4" s="9" t="s">
        <v>38</v>
      </c>
      <c r="GK4" s="9" t="s">
        <v>43</v>
      </c>
      <c r="GL4" s="9" t="s">
        <v>44</v>
      </c>
      <c r="GM4" s="9" t="s">
        <v>45</v>
      </c>
      <c r="GN4" s="192"/>
      <c r="GO4" s="192"/>
      <c r="GP4" s="45" t="s">
        <v>1</v>
      </c>
      <c r="GQ4" s="45" t="s">
        <v>2</v>
      </c>
      <c r="GR4" s="45" t="s">
        <v>1</v>
      </c>
      <c r="GS4" s="45" t="s">
        <v>2</v>
      </c>
      <c r="GT4" s="192"/>
      <c r="GU4" s="192"/>
      <c r="GV4" s="20" t="s">
        <v>23</v>
      </c>
      <c r="GW4" s="20" t="s">
        <v>24</v>
      </c>
      <c r="GX4" s="20" t="s">
        <v>25</v>
      </c>
      <c r="GY4" s="20" t="s">
        <v>26</v>
      </c>
      <c r="GZ4" s="20" t="s">
        <v>299</v>
      </c>
      <c r="HA4" s="20" t="s">
        <v>300</v>
      </c>
      <c r="HB4" s="21" t="s">
        <v>27</v>
      </c>
      <c r="HC4" s="21" t="s">
        <v>27</v>
      </c>
      <c r="HD4" s="21" t="s">
        <v>27</v>
      </c>
      <c r="HE4" s="21" t="s">
        <v>681</v>
      </c>
      <c r="HF4" s="21" t="s">
        <v>30</v>
      </c>
      <c r="HG4" s="9" t="str">
        <f>General!A2</f>
        <v>B</v>
      </c>
      <c r="HH4" s="9" t="str">
        <f>General!B2</f>
        <v>L</v>
      </c>
      <c r="HI4" s="9" t="str">
        <f>General!C2</f>
        <v>BL</v>
      </c>
      <c r="HJ4" s="9" t="str">
        <f>General!D2</f>
        <v>F2</v>
      </c>
      <c r="HK4" s="9" t="s">
        <v>615</v>
      </c>
      <c r="HL4" s="25" t="s">
        <v>615</v>
      </c>
      <c r="HM4" s="9" t="str">
        <f>General!F2</f>
        <v>L</v>
      </c>
      <c r="HN4" s="9">
        <f>General!G2</f>
        <v>-1</v>
      </c>
    </row>
    <row r="5" spans="1:223">
      <c r="B5" s="46"/>
      <c r="C5" s="47"/>
      <c r="D5" s="47"/>
      <c r="E5" s="47"/>
      <c r="F5" s="48"/>
      <c r="H5" s="129"/>
      <c r="I5" s="46"/>
      <c r="J5" s="47"/>
      <c r="K5" s="48"/>
      <c r="L5" s="141"/>
      <c r="M5" s="135" t="s">
        <v>5</v>
      </c>
      <c r="N5" s="10"/>
      <c r="O5" s="46"/>
      <c r="P5" s="47"/>
      <c r="Q5" s="47"/>
      <c r="R5" s="47"/>
      <c r="S5" s="47"/>
      <c r="T5" s="49" t="s">
        <v>46</v>
      </c>
      <c r="U5" s="47"/>
      <c r="V5" s="50" t="str">
        <f t="shared" ref="V5:V36" si="0">IF(GK5="R","Rabbit","")</f>
        <v/>
      </c>
      <c r="W5" s="143"/>
      <c r="X5" s="144"/>
      <c r="Y5" s="51"/>
      <c r="Z5" s="52"/>
      <c r="AA5" s="53"/>
      <c r="AB5" s="51"/>
      <c r="AC5" s="52"/>
      <c r="AD5" s="53"/>
      <c r="AE5" s="51"/>
      <c r="AF5" s="52"/>
      <c r="AG5" s="53"/>
      <c r="AH5" s="51"/>
      <c r="AI5" s="52"/>
      <c r="AJ5" s="53"/>
      <c r="AK5" s="51"/>
      <c r="AL5" s="52"/>
      <c r="AM5" s="53"/>
      <c r="AN5" s="51"/>
      <c r="AO5" s="52"/>
      <c r="AP5" s="53"/>
      <c r="AQ5" s="51"/>
      <c r="AR5" s="52"/>
      <c r="AS5" s="53"/>
      <c r="AT5" s="51"/>
      <c r="AU5" s="52"/>
      <c r="AV5" s="53"/>
      <c r="AW5" s="51"/>
      <c r="AX5" s="52"/>
      <c r="AY5" s="53"/>
      <c r="AZ5" s="51"/>
      <c r="BA5" s="52"/>
      <c r="BB5" s="53"/>
      <c r="BC5" s="51"/>
      <c r="BD5" s="52"/>
      <c r="BE5" s="53"/>
      <c r="BF5" s="51"/>
      <c r="BG5" s="52"/>
      <c r="BH5" s="53"/>
      <c r="BI5" s="51"/>
      <c r="BJ5" s="52"/>
      <c r="BK5" s="53"/>
      <c r="BL5" s="51"/>
      <c r="BM5" s="52"/>
      <c r="BN5" s="53"/>
      <c r="BO5" s="51"/>
      <c r="BP5" s="52"/>
      <c r="BQ5" s="53"/>
      <c r="BR5" s="51"/>
      <c r="BS5" s="52"/>
      <c r="BT5" s="53"/>
      <c r="BU5" s="51"/>
      <c r="BV5" s="52"/>
      <c r="BW5" s="53"/>
      <c r="BX5" s="51"/>
      <c r="BY5" s="52"/>
      <c r="BZ5" s="53"/>
      <c r="CA5" s="54"/>
      <c r="CB5" s="55"/>
      <c r="CC5" s="56"/>
      <c r="CD5" s="54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76"/>
      <c r="CU5" s="76"/>
      <c r="CV5" s="54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76"/>
      <c r="DM5" s="76"/>
      <c r="DN5" s="60"/>
      <c r="DO5" s="58"/>
      <c r="DP5" s="57"/>
      <c r="DQ5" s="59"/>
      <c r="DR5" s="59"/>
      <c r="DS5" s="59"/>
      <c r="DT5" s="59"/>
      <c r="DU5" s="58"/>
      <c r="DV5" s="60"/>
      <c r="DW5" s="59"/>
      <c r="DX5" s="59"/>
      <c r="DY5" s="61"/>
      <c r="DZ5" s="57"/>
      <c r="EA5" s="59"/>
      <c r="EB5" s="59"/>
      <c r="EC5" s="59"/>
      <c r="ED5" s="59"/>
      <c r="EE5" s="58"/>
      <c r="EF5" s="60"/>
      <c r="EG5" s="59"/>
      <c r="EH5" s="59"/>
      <c r="EI5" s="61"/>
      <c r="EJ5" s="62"/>
      <c r="EK5" s="62"/>
      <c r="EL5" s="57"/>
      <c r="EM5" s="59"/>
      <c r="EN5" s="59"/>
      <c r="EO5" s="58"/>
      <c r="EP5" s="63"/>
      <c r="EQ5" s="63"/>
      <c r="ER5" s="64"/>
      <c r="ES5" s="61"/>
      <c r="ET5" s="58"/>
      <c r="EU5" s="42" t="s">
        <v>6</v>
      </c>
      <c r="EV5" s="65" t="s">
        <v>274</v>
      </c>
      <c r="EW5" s="65" t="s">
        <v>282</v>
      </c>
      <c r="EZ5" s="66"/>
      <c r="FI5" s="42">
        <f>FJ5</f>
        <v>0</v>
      </c>
      <c r="FJ5" s="65">
        <f>IF(Z5="",0,IFERROR(VLOOKUP(Z5,General!I:J,2,FALSE),0))</f>
        <v>0</v>
      </c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6"/>
      <c r="GA5" s="66"/>
      <c r="GB5" s="66"/>
      <c r="GN5" s="9">
        <f>IF(M5="P",1,"")</f>
        <v>1</v>
      </c>
      <c r="GO5" s="9" t="str">
        <f>IF(M5="B",1,"")</f>
        <v/>
      </c>
      <c r="HG5" s="9" t="str">
        <f>General!A3</f>
        <v>F2</v>
      </c>
      <c r="HH5" s="9" t="str">
        <f>General!B3</f>
        <v>L</v>
      </c>
      <c r="HI5" s="9" t="str">
        <f>General!C3</f>
        <v>F2L</v>
      </c>
      <c r="HJ5" s="9" t="str">
        <f>General!D3</f>
        <v>F3</v>
      </c>
      <c r="HL5" s="51"/>
      <c r="HM5" s="9" t="str">
        <f>General!F3</f>
        <v>LL</v>
      </c>
      <c r="HN5" s="9">
        <f>General!G3</f>
        <v>-3</v>
      </c>
    </row>
    <row r="6" spans="1:223">
      <c r="B6" s="67"/>
      <c r="C6" s="68" t="str">
        <f>IF(EU6=EU5,"",EU6)</f>
        <v/>
      </c>
      <c r="D6" s="68"/>
      <c r="E6" s="68"/>
      <c r="F6" s="69"/>
      <c r="H6" s="130"/>
      <c r="I6" s="67"/>
      <c r="J6" s="68"/>
      <c r="K6" s="69"/>
      <c r="L6" s="141"/>
      <c r="M6" s="136" t="s">
        <v>5</v>
      </c>
      <c r="N6" s="10"/>
      <c r="O6" s="67" t="str">
        <f>IF(EW5=EW6,"",EW6)</f>
        <v/>
      </c>
      <c r="P6" s="68"/>
      <c r="Q6" s="68"/>
      <c r="R6" s="68"/>
      <c r="S6" s="68"/>
      <c r="T6" s="70" t="s">
        <v>46</v>
      </c>
      <c r="U6" s="68"/>
      <c r="V6" s="71" t="str">
        <f t="shared" si="0"/>
        <v/>
      </c>
      <c r="W6" s="72"/>
      <c r="X6" s="74"/>
      <c r="Y6" s="72"/>
      <c r="Z6" s="73"/>
      <c r="AA6" s="74"/>
      <c r="AB6" s="72"/>
      <c r="AC6" s="73"/>
      <c r="AD6" s="74"/>
      <c r="AE6" s="72"/>
      <c r="AF6" s="73"/>
      <c r="AG6" s="74"/>
      <c r="AH6" s="72"/>
      <c r="AI6" s="73"/>
      <c r="AJ6" s="74"/>
      <c r="AK6" s="72"/>
      <c r="AL6" s="73"/>
      <c r="AM6" s="74"/>
      <c r="AN6" s="72"/>
      <c r="AO6" s="73"/>
      <c r="AP6" s="74"/>
      <c r="AQ6" s="72"/>
      <c r="AR6" s="73"/>
      <c r="AS6" s="74"/>
      <c r="AT6" s="72"/>
      <c r="AU6" s="73"/>
      <c r="AV6" s="74"/>
      <c r="AW6" s="72"/>
      <c r="AX6" s="73"/>
      <c r="AY6" s="74"/>
      <c r="AZ6" s="72"/>
      <c r="BA6" s="73"/>
      <c r="BB6" s="74"/>
      <c r="BC6" s="72"/>
      <c r="BD6" s="73"/>
      <c r="BE6" s="74"/>
      <c r="BF6" s="72"/>
      <c r="BG6" s="73"/>
      <c r="BH6" s="74"/>
      <c r="BI6" s="72"/>
      <c r="BJ6" s="73"/>
      <c r="BK6" s="74"/>
      <c r="BL6" s="72"/>
      <c r="BM6" s="73"/>
      <c r="BN6" s="74"/>
      <c r="BO6" s="72"/>
      <c r="BP6" s="73"/>
      <c r="BQ6" s="74"/>
      <c r="BR6" s="72"/>
      <c r="BS6" s="73"/>
      <c r="BT6" s="74"/>
      <c r="BU6" s="72"/>
      <c r="BV6" s="73"/>
      <c r="BW6" s="74"/>
      <c r="BX6" s="72"/>
      <c r="BY6" s="73"/>
      <c r="BZ6" s="74"/>
      <c r="CA6" s="75"/>
      <c r="CB6" s="76"/>
      <c r="CC6" s="77"/>
      <c r="CD6" s="75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5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8"/>
      <c r="DO6" s="66"/>
      <c r="DP6" s="42"/>
      <c r="DQ6" s="65"/>
      <c r="DR6" s="65"/>
      <c r="DS6" s="65"/>
      <c r="DT6" s="65"/>
      <c r="DU6" s="66"/>
      <c r="DV6" s="78"/>
      <c r="DW6" s="65"/>
      <c r="DX6" s="65"/>
      <c r="DY6" s="79"/>
      <c r="DZ6" s="42"/>
      <c r="EA6" s="65"/>
      <c r="EB6" s="65"/>
      <c r="EC6" s="65"/>
      <c r="ED6" s="65"/>
      <c r="EE6" s="66"/>
      <c r="EF6" s="78"/>
      <c r="EG6" s="65"/>
      <c r="EH6" s="65"/>
      <c r="EI6" s="79"/>
      <c r="EJ6" s="80"/>
      <c r="EK6" s="80"/>
      <c r="EL6" s="42"/>
      <c r="EM6" s="65"/>
      <c r="EN6" s="65"/>
      <c r="EO6" s="66"/>
      <c r="EP6" s="9"/>
      <c r="EQ6" s="9"/>
      <c r="ER6" s="81"/>
      <c r="ES6" s="79"/>
      <c r="ET6" s="66"/>
      <c r="EU6" s="42" t="s">
        <v>6</v>
      </c>
      <c r="EV6" s="65" t="s">
        <v>274</v>
      </c>
      <c r="EW6" s="65" t="s">
        <v>282</v>
      </c>
      <c r="EZ6" s="66"/>
      <c r="FI6" s="42">
        <f>FI5+FJ5</f>
        <v>0</v>
      </c>
      <c r="FJ6" s="65">
        <f>IF(Z6="",0,IFERROR(VLOOKUP(Z5&amp;Z6,General!I:J,2,FALSE),0))</f>
        <v>0</v>
      </c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  <c r="FY6" s="65"/>
      <c r="FZ6" s="66"/>
      <c r="GA6" s="66"/>
      <c r="GB6" s="66"/>
      <c r="GN6" s="9">
        <f t="shared" ref="GN6:GN37" si="1">IF(M6="P",IF(GN5="",1,GN5+1),"")</f>
        <v>2</v>
      </c>
      <c r="GO6" s="9" t="str">
        <f t="shared" ref="GO6:GO37" si="2">IF(M6="B",IF(GO5="",1,GO5+1),"")</f>
        <v/>
      </c>
      <c r="HG6" s="9" t="str">
        <f>General!A4</f>
        <v>F3</v>
      </c>
      <c r="HH6" s="9" t="str">
        <f>General!B4</f>
        <v>L</v>
      </c>
      <c r="HI6" s="9" t="str">
        <f>General!C4</f>
        <v>F3L</v>
      </c>
      <c r="HJ6" s="9" t="str">
        <f>General!D4</f>
        <v>XF2</v>
      </c>
      <c r="HL6" s="72"/>
      <c r="HM6" s="9" t="str">
        <f>General!F4</f>
        <v>LW</v>
      </c>
      <c r="HN6" s="9">
        <f>General!G4</f>
        <v>1</v>
      </c>
    </row>
    <row r="7" spans="1:223">
      <c r="B7" s="67"/>
      <c r="C7" s="68" t="str">
        <f>IF(EU7=EU6,"",EU7)</f>
        <v/>
      </c>
      <c r="D7" s="68"/>
      <c r="E7" s="68"/>
      <c r="F7" s="69"/>
      <c r="H7" s="130"/>
      <c r="I7" s="67"/>
      <c r="J7" s="68"/>
      <c r="K7" s="69"/>
      <c r="L7" s="141"/>
      <c r="M7" s="136" t="s">
        <v>5</v>
      </c>
      <c r="N7" s="10"/>
      <c r="O7" s="67" t="str">
        <f>IF(EW6=EW7,"",EW7)</f>
        <v/>
      </c>
      <c r="P7" s="68"/>
      <c r="Q7" s="68"/>
      <c r="R7" s="68"/>
      <c r="S7" s="68"/>
      <c r="T7" s="70" t="s">
        <v>46</v>
      </c>
      <c r="U7" s="68"/>
      <c r="V7" s="71" t="str">
        <f t="shared" si="0"/>
        <v/>
      </c>
      <c r="W7" s="72"/>
      <c r="X7" s="74"/>
      <c r="Y7" s="72"/>
      <c r="Z7" s="73"/>
      <c r="AA7" s="74"/>
      <c r="AB7" s="72"/>
      <c r="AC7" s="73"/>
      <c r="AD7" s="74"/>
      <c r="AE7" s="72"/>
      <c r="AF7" s="73"/>
      <c r="AG7" s="74"/>
      <c r="AH7" s="72"/>
      <c r="AI7" s="73"/>
      <c r="AJ7" s="74"/>
      <c r="AK7" s="72"/>
      <c r="AL7" s="73"/>
      <c r="AM7" s="74"/>
      <c r="AN7" s="72"/>
      <c r="AO7" s="73"/>
      <c r="AP7" s="74"/>
      <c r="AQ7" s="72"/>
      <c r="AR7" s="73"/>
      <c r="AS7" s="74"/>
      <c r="AT7" s="72"/>
      <c r="AU7" s="73"/>
      <c r="AV7" s="74"/>
      <c r="AW7" s="72"/>
      <c r="AX7" s="73"/>
      <c r="AY7" s="74"/>
      <c r="AZ7" s="72"/>
      <c r="BA7" s="73"/>
      <c r="BB7" s="74"/>
      <c r="BC7" s="72"/>
      <c r="BD7" s="73"/>
      <c r="BE7" s="74"/>
      <c r="BF7" s="72"/>
      <c r="BG7" s="73"/>
      <c r="BH7" s="74"/>
      <c r="BI7" s="72"/>
      <c r="BJ7" s="73"/>
      <c r="BK7" s="74"/>
      <c r="BL7" s="72"/>
      <c r="BM7" s="73"/>
      <c r="BN7" s="74"/>
      <c r="BO7" s="72"/>
      <c r="BP7" s="73"/>
      <c r="BQ7" s="74"/>
      <c r="BR7" s="72"/>
      <c r="BS7" s="73"/>
      <c r="BT7" s="74"/>
      <c r="BU7" s="72"/>
      <c r="BV7" s="73"/>
      <c r="BW7" s="74"/>
      <c r="BX7" s="72"/>
      <c r="BY7" s="73"/>
      <c r="BZ7" s="74"/>
      <c r="CA7" s="75"/>
      <c r="CB7" s="76"/>
      <c r="CC7" s="77"/>
      <c r="CD7" s="75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5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8"/>
      <c r="DO7" s="66"/>
      <c r="DP7" s="42"/>
      <c r="DQ7" s="65"/>
      <c r="DR7" s="65"/>
      <c r="DS7" s="65"/>
      <c r="DT7" s="65"/>
      <c r="DU7" s="66"/>
      <c r="DV7" s="78"/>
      <c r="DW7" s="65"/>
      <c r="DX7" s="65"/>
      <c r="DY7" s="79"/>
      <c r="DZ7" s="42"/>
      <c r="EA7" s="65"/>
      <c r="EB7" s="65"/>
      <c r="EC7" s="65"/>
      <c r="ED7" s="65"/>
      <c r="EE7" s="66"/>
      <c r="EF7" s="78"/>
      <c r="EG7" s="65"/>
      <c r="EH7" s="65"/>
      <c r="EI7" s="79"/>
      <c r="EJ7" s="80"/>
      <c r="EK7" s="80"/>
      <c r="EL7" s="42"/>
      <c r="EM7" s="65"/>
      <c r="EN7" s="65"/>
      <c r="EO7" s="66"/>
      <c r="EP7" s="9"/>
      <c r="EQ7" s="9"/>
      <c r="ER7" s="81"/>
      <c r="ES7" s="79"/>
      <c r="ET7" s="66"/>
      <c r="EU7" s="42" t="str">
        <f>IF(AND(EX7="LL",EU5=EU6),IF(EU6="B","T","B"),EU6)</f>
        <v>B</v>
      </c>
      <c r="EV7" s="65" t="str">
        <f>IF(AND(EY7="LL",EV5=EV6),IF(EV6="T","C","T"),EV6)</f>
        <v>T</v>
      </c>
      <c r="EW7" s="65" t="str">
        <f>IF(AND(EZ7="LL",EW5=EW6),IF(EW6="C","B","C"),EW6)</f>
        <v>C</v>
      </c>
      <c r="EX7" s="65" t="str">
        <f t="shared" ref="EX7:EX38" si="3">F5&amp;F6</f>
        <v/>
      </c>
      <c r="EY7" s="65" t="str">
        <f t="shared" ref="EY7:EY38" si="4">K5&amp;K6</f>
        <v/>
      </c>
      <c r="EZ7" s="65" t="str">
        <f t="shared" ref="EZ7:EZ38" si="5">R5&amp;R6</f>
        <v/>
      </c>
      <c r="FI7" s="42">
        <f t="shared" ref="FI7:FI38" si="6">IF(M7="","",IF(FI6+FJ7&gt;=10,10,IF(FI6+FJ7&lt;=-10,-10,FI6+FJ7)))</f>
        <v>0</v>
      </c>
      <c r="FJ7" s="65">
        <f>IF(Z7="",0,IFERROR(VLOOKUP(Z5&amp;Z6&amp;Z7,General!I:J,2,FALSE),0))</f>
        <v>0</v>
      </c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6"/>
      <c r="GA7" s="66"/>
      <c r="GB7" s="66"/>
      <c r="GN7" s="9">
        <f t="shared" si="1"/>
        <v>3</v>
      </c>
      <c r="GO7" s="9" t="str">
        <f t="shared" si="2"/>
        <v/>
      </c>
      <c r="HG7" s="9" t="str">
        <f>General!A5</f>
        <v>XF2</v>
      </c>
      <c r="HH7" s="9" t="str">
        <f>General!B5</f>
        <v>L</v>
      </c>
      <c r="HI7" s="9" t="str">
        <f>General!C5</f>
        <v>XF2L</v>
      </c>
      <c r="HJ7" s="9" t="str">
        <f>General!D5</f>
        <v>XB</v>
      </c>
      <c r="HL7" s="72"/>
      <c r="HM7" s="9" t="str">
        <f>General!F5</f>
        <v>WL</v>
      </c>
      <c r="HN7" s="9">
        <f>General!G5</f>
        <v>-1</v>
      </c>
    </row>
    <row r="8" spans="1:223">
      <c r="B8" s="67"/>
      <c r="C8" s="68" t="str">
        <f>IF(EU8=EU7,"",EU8)</f>
        <v/>
      </c>
      <c r="D8" s="68"/>
      <c r="E8" s="68"/>
      <c r="F8" s="69"/>
      <c r="H8" s="130"/>
      <c r="I8" s="67"/>
      <c r="J8" s="68"/>
      <c r="K8" s="69"/>
      <c r="L8" s="141"/>
      <c r="M8" s="136" t="s">
        <v>6</v>
      </c>
      <c r="N8" s="10"/>
      <c r="O8" s="67" t="str">
        <f>IF(EW7=EW8,"",EW8)</f>
        <v/>
      </c>
      <c r="P8" s="68"/>
      <c r="Q8" s="68"/>
      <c r="R8" s="68"/>
      <c r="S8" s="68"/>
      <c r="T8" s="70" t="s">
        <v>46</v>
      </c>
      <c r="U8" s="68"/>
      <c r="V8" s="71" t="str">
        <f t="shared" si="0"/>
        <v/>
      </c>
      <c r="W8" s="72"/>
      <c r="X8" s="74"/>
      <c r="Y8" s="72"/>
      <c r="Z8" s="73"/>
      <c r="AA8" s="74"/>
      <c r="AB8" s="72"/>
      <c r="AC8" s="73"/>
      <c r="AD8" s="74"/>
      <c r="AE8" s="72"/>
      <c r="AF8" s="73"/>
      <c r="AG8" s="74"/>
      <c r="AH8" s="72"/>
      <c r="AI8" s="73"/>
      <c r="AJ8" s="74"/>
      <c r="AK8" s="72"/>
      <c r="AL8" s="73"/>
      <c r="AM8" s="74"/>
      <c r="AN8" s="72"/>
      <c r="AO8" s="73"/>
      <c r="AP8" s="74"/>
      <c r="AQ8" s="72"/>
      <c r="AR8" s="73"/>
      <c r="AS8" s="74"/>
      <c r="AT8" s="72"/>
      <c r="AU8" s="73"/>
      <c r="AV8" s="74"/>
      <c r="AW8" s="72"/>
      <c r="AX8" s="73"/>
      <c r="AY8" s="74"/>
      <c r="AZ8" s="72"/>
      <c r="BA8" s="73"/>
      <c r="BB8" s="74"/>
      <c r="BC8" s="72"/>
      <c r="BD8" s="73"/>
      <c r="BE8" s="74"/>
      <c r="BF8" s="72"/>
      <c r="BG8" s="73"/>
      <c r="BH8" s="74"/>
      <c r="BI8" s="72"/>
      <c r="BJ8" s="73"/>
      <c r="BK8" s="74"/>
      <c r="BL8" s="72"/>
      <c r="BM8" s="73"/>
      <c r="BN8" s="74"/>
      <c r="BO8" s="72"/>
      <c r="BP8" s="73"/>
      <c r="BQ8" s="74"/>
      <c r="BR8" s="72"/>
      <c r="BS8" s="73"/>
      <c r="BT8" s="74"/>
      <c r="BU8" s="72"/>
      <c r="BV8" s="73"/>
      <c r="BW8" s="74"/>
      <c r="BX8" s="72"/>
      <c r="BY8" s="73"/>
      <c r="BZ8" s="74"/>
      <c r="CA8" s="75"/>
      <c r="CB8" s="76"/>
      <c r="CC8" s="77"/>
      <c r="CD8" s="75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5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8"/>
      <c r="DO8" s="66"/>
      <c r="DP8" s="42"/>
      <c r="DQ8" s="65"/>
      <c r="DR8" s="65"/>
      <c r="DS8" s="65"/>
      <c r="DT8" s="65"/>
      <c r="DU8" s="66"/>
      <c r="DV8" s="78"/>
      <c r="DW8" s="65"/>
      <c r="DX8" s="65"/>
      <c r="DY8" s="79"/>
      <c r="DZ8" s="42"/>
      <c r="EA8" s="65"/>
      <c r="EB8" s="65"/>
      <c r="EC8" s="65"/>
      <c r="ED8" s="65"/>
      <c r="EE8" s="66"/>
      <c r="EF8" s="78"/>
      <c r="EG8" s="65"/>
      <c r="EH8" s="65"/>
      <c r="EI8" s="79"/>
      <c r="EJ8" s="80"/>
      <c r="EK8" s="80"/>
      <c r="EL8" s="42"/>
      <c r="EM8" s="65"/>
      <c r="EN8" s="65"/>
      <c r="EO8" s="66"/>
      <c r="EP8" s="9"/>
      <c r="EQ8" s="9"/>
      <c r="ER8" s="81"/>
      <c r="ES8" s="79"/>
      <c r="ET8" s="66"/>
      <c r="EU8" s="42" t="str">
        <f t="shared" ref="EU8:EU71" si="7">IF(AND(EX8="LL",EU6=EU7),IF(EU7="B","T","B"),EU7)</f>
        <v>B</v>
      </c>
      <c r="EV8" s="65" t="str">
        <f t="shared" ref="EV8:EV71" si="8">IF(AND(EY8="LL",EV6=EV7),IF(EV7="T","C","T"),EV7)</f>
        <v>T</v>
      </c>
      <c r="EW8" s="65" t="str">
        <f t="shared" ref="EW8:EW71" si="9">IF(AND(EZ8="LL",EW6=EW7),IF(EW7="C","B","C"),EW7)</f>
        <v>C</v>
      </c>
      <c r="EX8" s="65" t="str">
        <f t="shared" si="3"/>
        <v/>
      </c>
      <c r="EY8" s="65" t="str">
        <f t="shared" si="4"/>
        <v/>
      </c>
      <c r="EZ8" s="65" t="str">
        <f t="shared" si="5"/>
        <v/>
      </c>
      <c r="FI8" s="42">
        <f t="shared" si="6"/>
        <v>0</v>
      </c>
      <c r="FJ8" s="65">
        <f>IF(Z8="",0,IFERROR(VLOOKUP(Z5&amp;Z6&amp;Z7&amp;Z8,General!I:J,2,FALSE),0))</f>
        <v>0</v>
      </c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6"/>
      <c r="GA8" s="66"/>
      <c r="GB8" s="66"/>
      <c r="GN8" s="9" t="str">
        <f t="shared" si="1"/>
        <v/>
      </c>
      <c r="GO8" s="9">
        <f t="shared" si="2"/>
        <v>1</v>
      </c>
      <c r="GV8" s="9" t="str">
        <f>GD13</f>
        <v>N</v>
      </c>
      <c r="HG8" s="9" t="str">
        <f>General!A6</f>
        <v>XB</v>
      </c>
      <c r="HH8" s="9" t="str">
        <f>General!B6</f>
        <v>L</v>
      </c>
      <c r="HI8" s="9" t="str">
        <f>General!C6</f>
        <v>XBL</v>
      </c>
      <c r="HJ8" s="9" t="str">
        <f>General!D6</f>
        <v>B</v>
      </c>
      <c r="HL8" s="72"/>
      <c r="HM8" s="9" t="str">
        <f>General!F6</f>
        <v>WW</v>
      </c>
      <c r="HN8" s="9">
        <f>General!G6</f>
        <v>3</v>
      </c>
    </row>
    <row r="9" spans="1:223" ht="13.5" thickBot="1">
      <c r="B9" s="82"/>
      <c r="C9" s="83" t="str">
        <f>IF(EU9=EU8,"",EU9)</f>
        <v/>
      </c>
      <c r="D9" s="83"/>
      <c r="E9" s="83"/>
      <c r="F9" s="84"/>
      <c r="H9" s="131"/>
      <c r="I9" s="82"/>
      <c r="J9" s="83"/>
      <c r="K9" s="84"/>
      <c r="L9" s="141"/>
      <c r="M9" s="137" t="s">
        <v>6</v>
      </c>
      <c r="N9" s="10"/>
      <c r="O9" s="145" t="str">
        <f>IF(EW8=EW9,"",EW9)</f>
        <v/>
      </c>
      <c r="P9" s="146"/>
      <c r="Q9" s="146"/>
      <c r="R9" s="146" t="s">
        <v>10</v>
      </c>
      <c r="S9" s="146"/>
      <c r="T9" s="147" t="s">
        <v>46</v>
      </c>
      <c r="U9" s="146"/>
      <c r="V9" s="148" t="str">
        <f t="shared" si="0"/>
        <v/>
      </c>
      <c r="W9" s="149"/>
      <c r="X9" s="150"/>
      <c r="Y9" s="85"/>
      <c r="Z9" s="86"/>
      <c r="AA9" s="87"/>
      <c r="AB9" s="72"/>
      <c r="AC9" s="73"/>
      <c r="AD9" s="74"/>
      <c r="AE9" s="72"/>
      <c r="AF9" s="73"/>
      <c r="AG9" s="74"/>
      <c r="AH9" s="72"/>
      <c r="AI9" s="73"/>
      <c r="AJ9" s="74"/>
      <c r="AK9" s="72"/>
      <c r="AL9" s="73"/>
      <c r="AM9" s="74"/>
      <c r="AN9" s="72"/>
      <c r="AO9" s="73"/>
      <c r="AP9" s="74"/>
      <c r="AQ9" s="72"/>
      <c r="AR9" s="73"/>
      <c r="AS9" s="74"/>
      <c r="AT9" s="85"/>
      <c r="AU9" s="86"/>
      <c r="AV9" s="87"/>
      <c r="AW9" s="85"/>
      <c r="AX9" s="86"/>
      <c r="AY9" s="87"/>
      <c r="AZ9" s="72"/>
      <c r="BA9" s="73"/>
      <c r="BB9" s="74"/>
      <c r="BC9" s="72"/>
      <c r="BD9" s="73"/>
      <c r="BE9" s="74"/>
      <c r="BF9" s="72"/>
      <c r="BG9" s="73"/>
      <c r="BH9" s="74"/>
      <c r="BI9" s="72"/>
      <c r="BJ9" s="73"/>
      <c r="BK9" s="74"/>
      <c r="BL9" s="72"/>
      <c r="BM9" s="73"/>
      <c r="BN9" s="74"/>
      <c r="BO9" s="72"/>
      <c r="BP9" s="73"/>
      <c r="BQ9" s="74"/>
      <c r="BR9" s="72"/>
      <c r="BS9" s="73"/>
      <c r="BT9" s="74"/>
      <c r="BU9" s="72"/>
      <c r="BV9" s="73"/>
      <c r="BW9" s="74"/>
      <c r="BX9" s="85"/>
      <c r="BY9" s="86"/>
      <c r="BZ9" s="87"/>
      <c r="CA9" s="88"/>
      <c r="CB9" s="89"/>
      <c r="CC9" s="90"/>
      <c r="CD9" s="154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4"/>
      <c r="CW9" s="155"/>
      <c r="CX9" s="155"/>
      <c r="CY9" s="155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94"/>
      <c r="DO9" s="92"/>
      <c r="DP9" s="91"/>
      <c r="DQ9" s="93"/>
      <c r="DR9" s="93"/>
      <c r="DS9" s="93"/>
      <c r="DT9" s="93"/>
      <c r="DU9" s="92"/>
      <c r="DV9" s="94"/>
      <c r="DW9" s="93"/>
      <c r="DX9" s="93"/>
      <c r="DY9" s="95">
        <v>0</v>
      </c>
      <c r="DZ9" s="91"/>
      <c r="EA9" s="93"/>
      <c r="EB9" s="93"/>
      <c r="EC9" s="93"/>
      <c r="ED9" s="93"/>
      <c r="EE9" s="92"/>
      <c r="EF9" s="94"/>
      <c r="EG9" s="93"/>
      <c r="EH9" s="93"/>
      <c r="EI9" s="95"/>
      <c r="EJ9" s="96"/>
      <c r="EK9" s="96"/>
      <c r="EL9" s="97"/>
      <c r="EM9" s="98"/>
      <c r="EN9" s="98"/>
      <c r="EO9" s="99"/>
      <c r="EP9" s="9"/>
      <c r="EQ9" s="9"/>
      <c r="ER9" s="100"/>
      <c r="ES9" s="95"/>
      <c r="ET9" s="92"/>
      <c r="EU9" s="42" t="str">
        <f t="shared" si="7"/>
        <v>B</v>
      </c>
      <c r="EV9" s="65" t="str">
        <f t="shared" si="8"/>
        <v>T</v>
      </c>
      <c r="EW9" s="65" t="str">
        <f t="shared" si="9"/>
        <v>C</v>
      </c>
      <c r="EX9" s="65" t="str">
        <f t="shared" si="3"/>
        <v/>
      </c>
      <c r="EY9" s="65" t="str">
        <f t="shared" si="4"/>
        <v/>
      </c>
      <c r="EZ9" s="65" t="str">
        <f t="shared" si="5"/>
        <v/>
      </c>
      <c r="FI9" s="42">
        <f t="shared" si="6"/>
        <v>0</v>
      </c>
      <c r="FJ9" s="65">
        <f>IF(Z9="",0,IFERROR(VLOOKUP(Z5&amp;Z6&amp;Z7&amp;Z8&amp;Z9,General!I:J,2,FALSE),0))</f>
        <v>0</v>
      </c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6"/>
      <c r="GA9" s="66"/>
      <c r="GB9" s="66"/>
      <c r="GN9" s="9" t="str">
        <f t="shared" si="1"/>
        <v/>
      </c>
      <c r="GO9" s="9">
        <f t="shared" si="2"/>
        <v>2</v>
      </c>
      <c r="GV9" s="9" t="str">
        <f ca="1">GH12</f>
        <v>N</v>
      </c>
      <c r="GW9" s="9" t="s">
        <v>39</v>
      </c>
      <c r="GY9" s="9" t="s">
        <v>301</v>
      </c>
      <c r="HA9" s="9" t="s">
        <v>40</v>
      </c>
      <c r="HB9" s="9" t="s">
        <v>41</v>
      </c>
      <c r="HC9" s="9" t="s">
        <v>321</v>
      </c>
      <c r="HD9" s="9" t="s">
        <v>42</v>
      </c>
      <c r="HG9" s="9" t="str">
        <f>General!A7</f>
        <v>F2</v>
      </c>
      <c r="HH9" s="9" t="str">
        <f>General!B7</f>
        <v>W</v>
      </c>
      <c r="HI9" s="9" t="str">
        <f>General!C7</f>
        <v>F2W</v>
      </c>
      <c r="HJ9" s="9" t="str">
        <f>General!D7</f>
        <v>B</v>
      </c>
      <c r="HL9" s="72"/>
      <c r="HM9" s="9" t="str">
        <f>General!F7</f>
        <v>LLL</v>
      </c>
      <c r="HN9" s="9">
        <f>General!G7</f>
        <v>-6</v>
      </c>
    </row>
    <row r="10" spans="1:223" ht="13.5" thickBot="1">
      <c r="A10" s="9">
        <v>1</v>
      </c>
      <c r="B10" s="57" t="str">
        <f t="shared" ref="B10:B41" si="10">IF(M9="","",IF(FG10=FH10,"NB",IF(FG10&gt;FH10,"P"&amp;(FG10-FH10),"B"&amp;(FH10-FG10))))</f>
        <v>NB</v>
      </c>
      <c r="C10" s="101">
        <f>IF(M9="","",C5)</f>
        <v>0</v>
      </c>
      <c r="D10" s="102" t="str">
        <f>FA10</f>
        <v/>
      </c>
      <c r="E10" s="103" t="str">
        <f>FB10</f>
        <v>B</v>
      </c>
      <c r="F10" s="58" t="str">
        <f t="shared" ref="F10:F41" si="11">IF(M10="","",IF(M10="P",IF(D10="","L","W"),IF(E10="","L","W")))</f>
        <v>W</v>
      </c>
      <c r="G10" s="9">
        <v>1</v>
      </c>
      <c r="H10" s="132"/>
      <c r="I10" s="151" t="str">
        <f>IF(M9="","",IF(Q10="","P"&amp;(IF(OR(P10="B",P10="XB"),1,RIGHT(P10))),"B"&amp;(IF(OR(Q10="B",Q10="XB"),1,RIGHT(Q10)))))</f>
        <v>P1</v>
      </c>
      <c r="J10" s="101" t="str">
        <f>IF(M9="","",IF(P10="",IF(Q10="B","B1",Q10),IF(P10="B","P1",P10)))</f>
        <v>P1</v>
      </c>
      <c r="K10" s="58"/>
      <c r="L10" s="141"/>
      <c r="M10" s="135" t="s">
        <v>6</v>
      </c>
      <c r="N10" s="10"/>
      <c r="O10" s="57" t="str">
        <f>IF(Y10="","","D5")</f>
        <v>D5</v>
      </c>
      <c r="P10" s="102" t="str">
        <f t="shared" ref="P10:P41" si="12">IF(M9="","",IF(W10="P",HA10,""))</f>
        <v>B</v>
      </c>
      <c r="Q10" s="103" t="str">
        <f t="shared" ref="Q10:Q41" si="13">IF(M9="","",IF(W10="B",HA10,""))</f>
        <v/>
      </c>
      <c r="R10" s="59" t="str">
        <f t="shared" ref="R10:R41" si="14">IF(M10="","",IF(M10=W10,"W","L"))</f>
        <v>L</v>
      </c>
      <c r="S10" s="59">
        <f t="shared" ref="S10:S41" si="15">IF(M10="","",IF(R10="",IF(GC10="S",0,S9),IF(R10="W",IF(GC10="S",0,S9)+IF(OR(J10="B",J10="XB"),1,INT(RIGHT(J10))),IF(GC10="S",0,S9)-IF(OR(J10="B",J10="XB"),1,INT(RIGHT(J10))))))</f>
        <v>-1</v>
      </c>
      <c r="T10" s="105" t="str">
        <f>IF(M9="","",IF(GC10="S","",IF(OR(AND(S10&gt;=0,HE10="F"),AND(HE10="L",R10="L")),S10,IF(GK10="R",S10,""))))</f>
        <v/>
      </c>
      <c r="U10" s="59">
        <f>IF(M10="","",IF(T10="",SUM($T$5:$T10)+S10,SUM($T$5:$T10)))</f>
        <v>-1</v>
      </c>
      <c r="V10" s="126" t="str">
        <f t="shared" si="0"/>
        <v/>
      </c>
      <c r="W10" s="59" t="str">
        <f>IF(Y10="","",Y10)</f>
        <v>P</v>
      </c>
      <c r="X10" s="58">
        <f t="shared" ref="X10:X41" si="16">IF(M10="","",IF(X9+GB10&gt;=10,10,IF(X9+GB10&lt;=-10,-10,X9+GB10)))</f>
        <v>-1</v>
      </c>
      <c r="Y10" s="60" t="str">
        <f t="shared" ref="Y10:Y41" si="17">IF(M9="","",GT10)</f>
        <v>P</v>
      </c>
      <c r="Z10" s="59" t="str">
        <f t="shared" ref="Z10:Z41" si="18">IF(M10="","",IF(M10=Y10,"Y","N"))</f>
        <v>N</v>
      </c>
      <c r="AA10" s="58">
        <f t="shared" ref="AA10:AA41" si="19">IF(M10="","",IF(FI9+FJ10&gt;=10,10,IF(FI9+FJ10&lt;=-10,-10,FI9+FJ10)))</f>
        <v>-1</v>
      </c>
      <c r="AB10" s="57" t="str">
        <f t="shared" ref="AB10:AB41" si="20">IF(M9="","",IF(GT10="B","P","B"))</f>
        <v>B</v>
      </c>
      <c r="AC10" s="59" t="str">
        <f t="shared" ref="AC10:AC41" si="21">IF(M10="","",IF(M10=AB10,"Y","N"))</f>
        <v>Y</v>
      </c>
      <c r="AD10" s="58">
        <f t="shared" ref="AD10:AD41" si="22">IF(M10="","",IF(AD9+FK10&gt;=10,10,IF(AD9+FK10&lt;=-10,-10,AD9+FK10)))</f>
        <v>1</v>
      </c>
      <c r="AE10" s="57" t="str">
        <f t="shared" ref="AE10:AE41" si="23">IF(M9="","",GU10)</f>
        <v>B</v>
      </c>
      <c r="AF10" s="59" t="str">
        <f t="shared" ref="AF10:AF41" si="24">IF(M10="","",IF(M10=AE10,"Y","N"))</f>
        <v>Y</v>
      </c>
      <c r="AG10" s="58">
        <f t="shared" ref="AG10:AG41" si="25">IF(M10="","",IF(AG9+FL10&gt;=10,10,IF(AG9+FL10&lt;=-10,-10,AG9+FL10)))</f>
        <v>1</v>
      </c>
      <c r="AH10" s="57" t="str">
        <f t="shared" ref="AH10:AH41" si="26">IF(M9="","",IF(GU10="B","P","B"))</f>
        <v>P</v>
      </c>
      <c r="AI10" s="59" t="str">
        <f t="shared" ref="AI10:AI41" si="27">IF(M10="","",IF(M10=AH10,"Y","N"))</f>
        <v>N</v>
      </c>
      <c r="AJ10" s="58">
        <f t="shared" ref="AJ10:AJ41" si="28">IF(M10="","",IF(AJ9+FM10&gt;=10,10,IF(AJ9+FM10&lt;=-10,-10,AJ9+FM10)))</f>
        <v>-1</v>
      </c>
      <c r="AK10" s="57" t="str">
        <f>IF(M9="","",IF(GT10="B","P","B"))</f>
        <v>B</v>
      </c>
      <c r="AL10" s="59" t="str">
        <f t="shared" ref="AL10:AL41" si="29">IF(M10="","",IF(M10=AK10,"Y","N"))</f>
        <v>Y</v>
      </c>
      <c r="AM10" s="58">
        <f t="shared" ref="AM10:AM41" si="30">IF(M10="","",IF(AM9+FN10&gt;=10,10,IF(AM9+FN10&lt;=-10,-10,AM9+FN10)))</f>
        <v>1</v>
      </c>
      <c r="AN10" s="57" t="str">
        <f t="shared" ref="AN10:AN41" si="31">IF(M9="","",IF(M8="P","P","B"))</f>
        <v>B</v>
      </c>
      <c r="AO10" s="59" t="str">
        <f t="shared" ref="AO10:AO41" si="32">IF(M10="","",IF(M10=AN10,"Y","N"))</f>
        <v>Y</v>
      </c>
      <c r="AP10" s="58">
        <f t="shared" ref="AP10:AP41" si="33">IF(M10="","",IF(AP9+FO10&gt;=10,10,IF(AP9+FO10&lt;=-10,-10,AP9+FO10)))</f>
        <v>1</v>
      </c>
      <c r="AQ10" s="57" t="str">
        <f t="shared" ref="AQ10:AQ41" si="34">IF(M9="","",IF(M8="P","B","P"))</f>
        <v>P</v>
      </c>
      <c r="AR10" s="59" t="str">
        <f t="shared" ref="AR10:AR41" si="35">IF(M10="","",IF(M10=AQ10,"Y","N"))</f>
        <v>N</v>
      </c>
      <c r="AS10" s="61">
        <f t="shared" ref="AS10:AS41" si="36">IF(M10="","",IF(AS9+FP10&gt;=10,10,IF(AS9+FP10&lt;=-10,-10,AS9+FP10)))</f>
        <v>-1</v>
      </c>
      <c r="AT10" s="57" t="str">
        <f>IF(M9="","",IF(AK10="B","P","B"))</f>
        <v>P</v>
      </c>
      <c r="AU10" s="59" t="str">
        <f t="shared" ref="AU10:AU41" si="37">IF(M10="","",IF(M10=AT10,"Y","N"))</f>
        <v>N</v>
      </c>
      <c r="AV10" s="61">
        <f t="shared" ref="AV10:AV41" si="38">IF(M10="","",IF(AV9+FQ10&gt;=10,10,IF(AV9+FQ10&lt;=-10,-10,AV9+FQ10)))</f>
        <v>-1</v>
      </c>
      <c r="AW10" s="57" t="str">
        <f>IF(M9="","",IF(BX10="B","P","B"))</f>
        <v>P</v>
      </c>
      <c r="AX10" s="59" t="str">
        <f t="shared" ref="AX10:AX73" si="39">IF(M10="","",IF(M10=AW10,"Y","N"))</f>
        <v>N</v>
      </c>
      <c r="AY10" s="58">
        <f>IF(M10="","",IF(AY9+FR10&gt;=10,10,IF(AY9+FR10&lt;=-10,-10,AY9+FR10)))</f>
        <v>-1</v>
      </c>
      <c r="AZ10" s="60" t="str">
        <f t="shared" ref="AZ10:AZ41" si="40">IF(M9="","",M9)</f>
        <v>B</v>
      </c>
      <c r="BA10" s="59" t="str">
        <f t="shared" ref="BA10:BA41" si="41">IF(M10="","",IF(M10=AZ10,"Y","N"))</f>
        <v>Y</v>
      </c>
      <c r="BB10" s="58">
        <f t="shared" ref="BB10:BB41" si="42">IF(M10="","",IF(BB9+FS10&gt;=10,10,IF(BB9+FS10&lt;=-10,-10,BB9+FS10)))</f>
        <v>1</v>
      </c>
      <c r="BC10" s="57" t="str">
        <f t="shared" ref="BC10:BC41" si="43">IF(M9="","",IF(M9="P","B","P"))</f>
        <v>P</v>
      </c>
      <c r="BD10" s="59" t="str">
        <f t="shared" ref="BD10:BD41" si="44">IF(M10="","",IF(BC10=M10,"Y","N"))</f>
        <v>N</v>
      </c>
      <c r="BE10" s="58">
        <f t="shared" ref="BE10:BE41" si="45">IF(M10="","",IF(BE9+FT10&gt;=10,10,IF(BE9+FT10&lt;=-10,-10,BE9+FT10)))</f>
        <v>-1</v>
      </c>
      <c r="BF10" s="57" t="str">
        <f t="shared" ref="BF10:BF41" si="46">IF(M9="","",M7)</f>
        <v>P</v>
      </c>
      <c r="BG10" s="59" t="str">
        <f t="shared" ref="BG10:BG41" si="47">IF(M10="","",IF(M10=BF10,"Y","N"))</f>
        <v>N</v>
      </c>
      <c r="BH10" s="58">
        <f t="shared" ref="BH10:BH41" si="48">IF(M10="","",IF(BH9+FU10&gt;=10,10,IF(BH9+FU10&lt;=-10,-10,BH9+FU10)))</f>
        <v>-1</v>
      </c>
      <c r="BI10" s="57" t="str">
        <f t="shared" ref="BI10:BI41" si="49">IF(M9="","",IF(M7="P","B","P"))</f>
        <v>B</v>
      </c>
      <c r="BJ10" s="59" t="str">
        <f t="shared" ref="BJ10:BJ41" si="50">IF(M10="","",IF(M10=BI10,"Y","N"))</f>
        <v>Y</v>
      </c>
      <c r="BK10" s="58">
        <f t="shared" ref="BK10:BK41" si="51">IF(M10="","",IF(BK9+FV10&gt;=10,10,IF(BK9+FV10&lt;=-10,-10,BK9+FV10)))</f>
        <v>1</v>
      </c>
      <c r="BL10" s="57" t="str">
        <f t="shared" ref="BL10:BL41" si="52">IF(M9="","",M6)</f>
        <v>P</v>
      </c>
      <c r="BM10" s="59" t="str">
        <f t="shared" ref="BM10:BM41" si="53">IF(M10="","",IF(M10=BL10,"Y","N"))</f>
        <v>N</v>
      </c>
      <c r="BN10" s="58">
        <f t="shared" ref="BN10:BN41" si="54">IF(M10="","",IF(BN9+FW10&gt;=10,10,IF(BN9+FW10&lt;=-10,-10,BN9+FW10)))</f>
        <v>-1</v>
      </c>
      <c r="BO10" s="57" t="str">
        <f t="shared" ref="BO10:BO41" si="55">IF(M9="","",IF(M6="P","B","P"))</f>
        <v>B</v>
      </c>
      <c r="BP10" s="59" t="str">
        <f t="shared" ref="BP10:BP41" si="56">IF(M10="","",IF(M10=BO10,"Y","N"))</f>
        <v>Y</v>
      </c>
      <c r="BQ10" s="58">
        <f t="shared" ref="BQ10:BQ41" si="57">IF(M10="","",IF(BQ9+FX10&gt;=10,10,IF(BQ9+FX10&lt;=-10,-10,BQ9+FX10)))</f>
        <v>1</v>
      </c>
      <c r="BR10" s="57" t="str">
        <f t="shared" ref="BR10:BR41" si="58">IF(M9="","",M5)</f>
        <v>P</v>
      </c>
      <c r="BS10" s="59" t="str">
        <f t="shared" ref="BS10:BS41" si="59">IF(M10="","",IF(M10=BR10,"Y","N"))</f>
        <v>N</v>
      </c>
      <c r="BT10" s="58">
        <f t="shared" ref="BT10:BT41" si="60">IF(M10="","",IF(BT9+FY10&gt;=10,10,IF(BT9+FY10&lt;=-10,-10,BT9+FY10)))</f>
        <v>-1</v>
      </c>
      <c r="BU10" s="57" t="str">
        <f t="shared" ref="BU10:BU41" si="61">IF(M9="","",IF(M5="P","B","P"))</f>
        <v>B</v>
      </c>
      <c r="BV10" s="59" t="str">
        <f t="shared" ref="BV10:BV41" si="62">IF(M10="","",IF(M10=BU10,"Y","N"))</f>
        <v>Y</v>
      </c>
      <c r="BW10" s="61">
        <f t="shared" ref="BW10:BW41" si="63">IF(M10="","",IF(BW9+FZ10&gt;=10,10,IF(BW9+FZ10&lt;=-10,-10,BW9+FZ10)))</f>
        <v>1</v>
      </c>
      <c r="BX10" s="57" t="str">
        <f t="shared" ref="BX10:BX41" si="64">IF(M9="","",IF(HK10=2,"B","P"))</f>
        <v>B</v>
      </c>
      <c r="BY10" s="59" t="str">
        <f>IF(M10="","",IF(M10=BX10,"Y","N"))</f>
        <v>Y</v>
      </c>
      <c r="BZ10" s="58">
        <f t="shared" ref="BZ10:BZ41" si="65">IF(M10="","",IF(BZ9+GA10&gt;=10,10,IF(BZ9+GA10&lt;=-10,-10,BZ9+GA10)))</f>
        <v>1</v>
      </c>
      <c r="CA10" s="106">
        <f>MAX(AA10,AD10,AG10,AJ10,AM10,AP10,AS10,AV10,AY10,BB10,BE10,BH10,BK10,BN10,BQ10,BT10,BW10,BZ10)</f>
        <v>1</v>
      </c>
      <c r="CB10" s="107">
        <f>COUNTIF(CD10:CU10,CA10)</f>
        <v>9</v>
      </c>
      <c r="CC10" s="108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252">
        <f>AVERAGE(CV7:CV10)</f>
        <v>-1</v>
      </c>
      <c r="CE10" s="252">
        <f>AVERAGE(CW7:CW10)</f>
        <v>1</v>
      </c>
      <c r="CF10" s="252">
        <f t="shared" ref="CF10:CU10" si="66">AVERAGE(CX7:CX10)</f>
        <v>1</v>
      </c>
      <c r="CG10" s="252">
        <f t="shared" si="66"/>
        <v>-1</v>
      </c>
      <c r="CH10" s="252">
        <f t="shared" si="66"/>
        <v>1</v>
      </c>
      <c r="CI10" s="252">
        <f t="shared" si="66"/>
        <v>1</v>
      </c>
      <c r="CJ10" s="252">
        <f t="shared" si="66"/>
        <v>-1</v>
      </c>
      <c r="CK10" s="252">
        <f t="shared" si="66"/>
        <v>-1</v>
      </c>
      <c r="CL10" s="252">
        <f t="shared" si="66"/>
        <v>-1</v>
      </c>
      <c r="CM10" s="252">
        <f t="shared" si="66"/>
        <v>1</v>
      </c>
      <c r="CN10" s="252">
        <f t="shared" si="66"/>
        <v>-1</v>
      </c>
      <c r="CO10" s="252">
        <f t="shared" si="66"/>
        <v>-1</v>
      </c>
      <c r="CP10" s="252">
        <f t="shared" si="66"/>
        <v>1</v>
      </c>
      <c r="CQ10" s="252">
        <f t="shared" si="66"/>
        <v>-1</v>
      </c>
      <c r="CR10" s="252">
        <f t="shared" si="66"/>
        <v>1</v>
      </c>
      <c r="CS10" s="252">
        <f t="shared" si="66"/>
        <v>-1</v>
      </c>
      <c r="CT10" s="252">
        <f t="shared" si="66"/>
        <v>1</v>
      </c>
      <c r="CU10" s="252">
        <f t="shared" si="66"/>
        <v>1</v>
      </c>
      <c r="CV10" s="156">
        <f>AA10</f>
        <v>-1</v>
      </c>
      <c r="CW10" s="157">
        <f>AD10</f>
        <v>1</v>
      </c>
      <c r="CX10" s="157">
        <f>AG10</f>
        <v>1</v>
      </c>
      <c r="CY10" s="157">
        <f>AJ10</f>
        <v>-1</v>
      </c>
      <c r="CZ10" s="157">
        <f>AM10</f>
        <v>1</v>
      </c>
      <c r="DA10" s="157">
        <f>AP10</f>
        <v>1</v>
      </c>
      <c r="DB10" s="157">
        <f>AS10</f>
        <v>-1</v>
      </c>
      <c r="DC10" s="157">
        <f>AV10</f>
        <v>-1</v>
      </c>
      <c r="DD10" s="157">
        <f>AY10</f>
        <v>-1</v>
      </c>
      <c r="DE10" s="157">
        <f>BB10</f>
        <v>1</v>
      </c>
      <c r="DF10" s="157">
        <f>BE10</f>
        <v>-1</v>
      </c>
      <c r="DG10" s="157">
        <f>BH10</f>
        <v>-1</v>
      </c>
      <c r="DH10" s="157">
        <f>BK10</f>
        <v>1</v>
      </c>
      <c r="DI10" s="157">
        <f>BN10</f>
        <v>-1</v>
      </c>
      <c r="DJ10" s="157">
        <f>BQ10</f>
        <v>1</v>
      </c>
      <c r="DK10" s="157">
        <f>BT10</f>
        <v>-1</v>
      </c>
      <c r="DL10" s="157">
        <f>BW10</f>
        <v>1</v>
      </c>
      <c r="DM10" s="158">
        <f>BZ10</f>
        <v>1</v>
      </c>
      <c r="DN10" s="113">
        <v>10</v>
      </c>
      <c r="DO10" s="110">
        <f>DN10</f>
        <v>10</v>
      </c>
      <c r="DP10" s="109" t="str" cm="1">
        <f t="array" ref="DP10">IFERROR(INDEX($CD$4:$CU$4,_xlfn.AGGREGATE(15,6,COLUMN($CD$4:$CU$4)-COLUMN($CC$1)/($CD$10:$CU$10=MAX($CD$10:$CU$10)),COLUMNS($CU$4:CU4))),"")</f>
        <v>AB</v>
      </c>
      <c r="DQ10" s="111" t="str" cm="1">
        <f t="array" ref="DQ10">IFERROR(INDEX($CD$4:$CU$4,_xlfn.AGGREGATE(15,6,COLUMN($CD$4:$CU$4)-COLUMN($CC$1)/($CD$10:$CU$10=MAX($CD$10:$CU$10)),COLUMNS($CU$4:DN4))),"")</f>
        <v/>
      </c>
      <c r="DR10" s="111" t="str" cm="1">
        <f t="array" ref="DR10">IFERROR(INDEX($CD$4:$CU$4,_xlfn.AGGREGATE(15,6,COLUMN($CD$4:$CU$4)-COLUMN($CC$1)/($CD$10:$CU$10=MAX($CD$10:$CU$10)),COLUMNS($CU$4:DO4))),"")</f>
        <v/>
      </c>
      <c r="DS10" s="111" t="str" cm="1">
        <f t="array" ref="DS10">IFERROR(INDEX($CD$4:$CU$4,_xlfn.AGGREGATE(15,6,COLUMN($CD$4:$CU$4)-COLUMN($CC$1)/($CD$10:$CU$10=MAX($CD$10:$CU$10)),COLUMNS($CU$4:DP4))),"")</f>
        <v/>
      </c>
      <c r="DT10" s="111" t="str" cm="1">
        <f t="array" ref="DT10">IFERROR(INDEX($CD$4:$CU$4,_xlfn.AGGREGATE(15,6,COLUMN($CD$4:$CU$4)-COLUMN($CC$1)/($CD$10:$CU$10=MAX($CD$10:$CU$10)),COLUMNS($CU$4:DQ4))),"")</f>
        <v/>
      </c>
      <c r="DU10" s="112" t="str" cm="1">
        <f t="array" ref="DU10">IFERROR(INDEX($CD$4:$CU$4,_xlfn.AGGREGATE(15,6,COLUMN($CD$4:$CU$4)-COLUMN($CC$1)/($CD$10:$CU$10=MAX($CD$10:$CU$10)),COLUMNS($CU$4:DR4))),"")</f>
        <v/>
      </c>
      <c r="DV10" s="113" t="str">
        <f ca="1">IF(EM10="",EL10,ET10)</f>
        <v>AB</v>
      </c>
      <c r="DW10" s="111"/>
      <c r="DX10" s="111"/>
      <c r="DY10" s="79">
        <f ca="1">IF(DY9=6,1,IF(DY9+1&gt;ER10,ER10,DY9+1))</f>
        <v>1</v>
      </c>
      <c r="DZ10" s="109" t="str">
        <f>IFERROR(VLOOKUP(DP10,General!R:S,2,FALSE),"")</f>
        <v>AC</v>
      </c>
      <c r="EA10" s="111" t="str">
        <f>IFERROR(VLOOKUP(DQ10,General!R:S,2,FALSE),"")</f>
        <v/>
      </c>
      <c r="EB10" s="111" t="str">
        <f>IFERROR(VLOOKUP(DR10,General!R:S,2,FALSE),"")</f>
        <v/>
      </c>
      <c r="EC10" s="111" t="str">
        <f>IFERROR(VLOOKUP(DS10,General!R:S,2,FALSE),"")</f>
        <v/>
      </c>
      <c r="ED10" s="111" t="str">
        <f>IFERROR(VLOOKUP(DT10,General!R:S,2,FALSE),"")</f>
        <v/>
      </c>
      <c r="EE10" s="112" t="str">
        <f>IFERROR(VLOOKUP(DU10,General!R:S,2,FALSE),"")</f>
        <v/>
      </c>
      <c r="EF10" s="113">
        <f ca="1">IF(DP10="",-1,COUNTIF(INDIRECT(DZ10&amp;$DN$10):INDIRECT(DZ10&amp;DN10),"Y"))</f>
        <v>1</v>
      </c>
      <c r="EG10" s="111">
        <f ca="1">IF(DQ10="",-1,COUNTIF(INDIRECT(EA10&amp;$DN$10):INDIRECT(EA10&amp;DN10),"Y"))</f>
        <v>-1</v>
      </c>
      <c r="EH10" s="111">
        <f ca="1">IF(DR10="",-1,COUNTIF(INDIRECT(EB10&amp;$DN$10):INDIRECT(EB10&amp;DN10),"Y"))</f>
        <v>-1</v>
      </c>
      <c r="EI10" s="110">
        <f ca="1">IF(DS10="",-1,COUNTIF(INDIRECT(EC10&amp;$DN$10):INDIRECT(EC10&amp;DN10),"Y"))</f>
        <v>-1</v>
      </c>
      <c r="EJ10" s="114">
        <f ca="1">IF(DT10="",-1,COUNTIF(INDIRECT(ED10&amp;$DN$10):INDIRECT(ED10&amp;DN10),"Y"))</f>
        <v>-1</v>
      </c>
      <c r="EK10" s="114">
        <f ca="1">IF(DU10="",-1,COUNTIF(INDIRECT(EE10&amp;$DN$10):INDIRECT(EE10&amp;DN10),"Y"))</f>
        <v>-1</v>
      </c>
      <c r="EL10" s="57" t="str" cm="1">
        <f t="array" aca="1" ref="EL10" ca="1">IFERROR(INDEX($DP$10:$DU$10,_xlfn.AGGREGATE(15,6,COLUMN($DP$10:$DU$10)-COLUMN($DO$10)/($EF$10:$EK$10=MAX($EF$10:$EK$10)),COLUMNS($DP10:DP10))),"")</f>
        <v>AB</v>
      </c>
      <c r="EM10" s="59" t="str" cm="1">
        <f t="array" aca="1" ref="EM10" ca="1">IFERROR(INDEX($DP$10:$DU$10,_xlfn.AGGREGATE(15,6,COLUMN($DP$10:$DU$10)-COLUMN($DO$10)/($EF$10:$EK$10=MAX($EF$10:$EK$10)),COLUMNS($DP10:DQ10))),"")</f>
        <v/>
      </c>
      <c r="EN10" s="59" t="str" cm="1">
        <f t="array" aca="1" ref="EN10" ca="1">IFERROR(INDEX($DP$10:$DU$10,_xlfn.AGGREGATE(15,6,COLUMN($DP$10:$DU$10)-COLUMN($DO$10)/($EF$10:$EK$10=MAX($EF$10:$EK$10)),COLUMNS($DP10:DR10))),"")</f>
        <v/>
      </c>
      <c r="EO10" s="59" t="str" cm="1">
        <f t="array" aca="1" ref="EO10" ca="1">IFERROR(INDEX($DP$10:$DU$10,_xlfn.AGGREGATE(15,6,COLUMN($DP$10:$DU$10)-COLUMN($DO$10)/($EF$10:$EK$10=MAX($EF$10:$EK$10)),COLUMNS($DP10:DS10))),"")</f>
        <v/>
      </c>
      <c r="EP10" s="59" t="str" cm="1">
        <f t="array" aca="1" ref="EP10" ca="1">IFERROR(INDEX($DP$10:$DU$10,_xlfn.AGGREGATE(15,6,COLUMN($DP$10:$DU$10)-COLUMN($DO$10)/($EF$10:$EK$10=MAX($EF$10:$EK$10)),COLUMNS($DP10:DT10))),"")</f>
        <v/>
      </c>
      <c r="EQ10" s="58" t="str" cm="1">
        <f t="array" aca="1" ref="EQ10" ca="1">IFERROR(INDEX($DP$10:$DU$10,_xlfn.AGGREGATE(15,6,COLUMN($DP$10:$DU$10)-COLUMN($DO$10)/($EF$10:$EK$10=MAX($EF$10:$EK$10)),COLUMNS($DP10:DU10))),"")</f>
        <v/>
      </c>
      <c r="ER10" s="9">
        <f ca="1">COUNTIF(EF10:EK10,MAX(EF10:EK10))</f>
        <v>1</v>
      </c>
      <c r="ES10" s="110">
        <f ca="1">IF(ER10=1,1,DY10)</f>
        <v>1</v>
      </c>
      <c r="ET10" s="112" t="str" cm="1">
        <f t="array" aca="1" ref="ET10" ca="1">INDEX(EL10:EQ10,1,ES10)</f>
        <v>AB</v>
      </c>
      <c r="EU10" s="42" t="str">
        <f t="shared" si="7"/>
        <v>B</v>
      </c>
      <c r="EV10" s="65" t="str">
        <f t="shared" si="8"/>
        <v>T</v>
      </c>
      <c r="EW10" s="65" t="str">
        <f t="shared" si="9"/>
        <v>C</v>
      </c>
      <c r="EX10" s="65" t="str">
        <f t="shared" si="3"/>
        <v/>
      </c>
      <c r="EY10" s="65" t="str">
        <f t="shared" si="4"/>
        <v/>
      </c>
      <c r="EZ10" s="65" t="str">
        <f t="shared" si="5"/>
        <v>W</v>
      </c>
      <c r="FA10" s="9" t="str">
        <f t="shared" ref="FA10:FA41" si="67">IF(M9="","",IF(EU10="B",IF(M9="P",GW10,""),IF(M8="B",GW10,"")))</f>
        <v/>
      </c>
      <c r="FB10" s="9" t="str">
        <f t="shared" ref="FB10:FB41" si="68">IF(M9="","",IF(EU10="B",IF(M9="B",GW10,""),IF(M8="P",GW10,"")))</f>
        <v>B</v>
      </c>
      <c r="FC10" s="9" t="str">
        <f t="shared" ref="FC10:FC41" si="69">IF(M9="","",IF(EV10="C",IF(M9="B",GY10,""),IF(M8="B",GY10,"")))</f>
        <v>B</v>
      </c>
      <c r="FD10" s="9" t="str">
        <f t="shared" ref="FD10:FD41" si="70">IF(M9="","",IF(EV10="C",IF(M9="P",GY10,""),IF(M8="P",GY10,"")))</f>
        <v/>
      </c>
      <c r="FE10" s="9" t="str">
        <f t="shared" ref="FE10:FE41" si="71">IF(M9="","",IF(AND(FA10="L5",FD10="L5",GM10=""),"L0",GL10))</f>
        <v>B</v>
      </c>
      <c r="FF10" s="9" t="str">
        <f t="shared" ref="FF10:FF41" si="72">IF(M9="","",IF(AND(FB10="L5",FD10="L5",GL10=""),"L0",GM10))</f>
        <v/>
      </c>
      <c r="FG10" s="9">
        <f t="shared" ref="FG10:FG41" si="73">IF(D10="",0,IF(OR(D10="B",D10="XB"),1,INT(RIGHT(D10))))+IF(I10="",0,IF(OR(I10="B",I10="XB"),1,INT(RIGHT(I10))))+IF(P10="",0,IF(OR(P10="B",P10="XB"),1,INT(RIGHT(P10))))</f>
        <v>2</v>
      </c>
      <c r="FH10" s="9">
        <f t="shared" ref="FH10:FH41" si="74">IF(E10="",0,IF(OR(E10="B",E10="XB"),1,INT(RIGHT(E10))))+IF(J10="",0,IF(OR(J10="B",J10="XB"),1,INT(RIGHT(J10))))+IF(Q10="",0,IF(OR(Q10="B",Q10="XB"),1,INT(RIGHT(Q10))))</f>
        <v>2</v>
      </c>
      <c r="FI10" s="42">
        <f t="shared" si="6"/>
        <v>-1</v>
      </c>
      <c r="FJ10" s="65">
        <f>IF(Z10="",0,IFERROR(VLOOKUP(Z5&amp;Z6&amp;Z7&amp;Z8&amp;Z9&amp;Z10,General!I:J,2,FALSE),0))</f>
        <v>-1</v>
      </c>
      <c r="FK10" s="65">
        <f>IF(AC10="",0,IFERROR(VLOOKUP(AC5&amp;AC6&amp;AC7&amp;AC8&amp;AC9&amp;AC10,General!I:J,2,FALSE),0))</f>
        <v>1</v>
      </c>
      <c r="FL10" s="65">
        <f>IF(AF10="",0,IFERROR(VLOOKUP(AF5&amp;AF6&amp;AF7&amp;AF8&amp;AF9&amp;AF10,General!I:J,2,FALSE),0))</f>
        <v>1</v>
      </c>
      <c r="FM10" s="65">
        <f>IF(AI10="",0,IFERROR(VLOOKUP(AI5&amp;AI6&amp;AI7&amp;AI8&amp;AI9&amp;AI10,General!I:J,2,FALSE),0))</f>
        <v>-1</v>
      </c>
      <c r="FN10" s="65">
        <f>IF(AL10="",0,IFERROR(VLOOKUP(AL5&amp;AL6&amp;AL7&amp;AL8&amp;AL9&amp;AL10,General!I:J,2,FALSE),0))</f>
        <v>1</v>
      </c>
      <c r="FO10" s="65">
        <f>IF(AO10="",0,IFERROR(VLOOKUP(AO5&amp;AO6&amp;AO7&amp;AO8&amp;AO9&amp;AO10,General!I:J,2,FALSE),0))</f>
        <v>1</v>
      </c>
      <c r="FP10" s="65">
        <f>IF(AR10="",0,IFERROR(VLOOKUP(AR5&amp;AR6&amp;AR7&amp;AR8&amp;AR9&amp;AR10,General!I:J,2,FALSE),0))</f>
        <v>-1</v>
      </c>
      <c r="FQ10" s="65">
        <f>IF(AU10="",0,IFERROR(VLOOKUP(AU5&amp;AU6&amp;AU7&amp;AU8&amp;AU9&amp;AU10,General!I:J,2,FALSE),0))</f>
        <v>-1</v>
      </c>
      <c r="FR10" s="65">
        <f>IF(AX10="",0,IFERROR(VLOOKUP(AX5&amp;AX6&amp;AX7&amp;AX8&amp;AX9&amp;AX10,General!I:J,2,FALSE),0))</f>
        <v>-1</v>
      </c>
      <c r="FS10" s="65">
        <f>IF(BA10="",0,IFERROR(VLOOKUP(BA5&amp;BA6&amp;BA7&amp;BA8&amp;BA9&amp;BA10,General!I:J,2,FALSE),0))</f>
        <v>1</v>
      </c>
      <c r="FT10" s="65">
        <f>IF(BD10="",0,IFERROR(VLOOKUP(BD5&amp;BD6&amp;BD7&amp;BD8&amp;BD9&amp;BD10,General!I:J,2,FALSE),0))</f>
        <v>-1</v>
      </c>
      <c r="FU10" s="65">
        <f>IF(BG10="",0,IFERROR(VLOOKUP(BG5&amp;BG6&amp;BG7&amp;BG8&amp;BG9&amp;BG10,General!I:J,2,FALSE),0))</f>
        <v>-1</v>
      </c>
      <c r="FV10" s="65">
        <f>IF(BJ10="",0,IFERROR(VLOOKUP(BJ5&amp;BJ6&amp;BJ7&amp;BJ8&amp;BJ9&amp;BJ10,General!I:J,2,FALSE),0))</f>
        <v>1</v>
      </c>
      <c r="FW10" s="65">
        <f>IF(BM10="",0,IFERROR(VLOOKUP(BM5&amp;BM6&amp;BM7&amp;BM8&amp;BM9&amp;BM10,General!I:J,2,FALSE),0))</f>
        <v>-1</v>
      </c>
      <c r="FX10" s="65">
        <f>IF(BP10="",0,IFERROR(VLOOKUP(BP5&amp;BP6&amp;BP7&amp;BP8&amp;BP9&amp;BP10,General!I:J,2,FALSE),0))</f>
        <v>1</v>
      </c>
      <c r="FY10" s="65">
        <f>IF(BS10="",0,IFERROR(VLOOKUP(BS5&amp;BS6&amp;BS7&amp;BS8&amp;BS9&amp;BS10,General!I:J,2,FALSE),0))</f>
        <v>-1</v>
      </c>
      <c r="FZ10" s="66">
        <f>IF(BV10="",0,IFERROR(VLOOKUP(BV5&amp;BV6&amp;BV7&amp;BV8&amp;BV9&amp;BV10,General!I:J,2,FALSE),0))</f>
        <v>1</v>
      </c>
      <c r="GA10" s="66">
        <f>IF(BY10="",0,IFERROR(VLOOKUP(BY5&amp;BY6&amp;BY7&amp;BY8&amp;BY9&amp;BY10,General!I:J,2,FALSE),0))</f>
        <v>1</v>
      </c>
      <c r="GB10" s="66">
        <f>IF(R10="",0,IFERROR(VLOOKUP(R5&amp;R6&amp;R7&amp;R8&amp;R9&amp;R10,General!F:G,2,FALSE),0))</f>
        <v>-1</v>
      </c>
      <c r="GC10" s="9" t="s">
        <v>33</v>
      </c>
      <c r="GD10" s="9" t="str">
        <f t="shared" ref="GD10:GD41" si="75">IF(OR(F6&amp;F7&amp;F8="WLW",F7&amp;F8="WW"),"Y","N")</f>
        <v>N</v>
      </c>
      <c r="GE10" s="9" t="str">
        <f t="shared" ref="GE10:GE41" si="76">IF(OR(K6&amp;K7&amp;K8="WLW",K7&amp;K8="WW"),"Y","N")</f>
        <v>N</v>
      </c>
      <c r="GF10" s="9" t="str">
        <f t="shared" ref="GF10:GF41" si="77">IF(OR(R6&amp;R7&amp;R8="WLW",R7&amp;R8="WW"),"Y","N")</f>
        <v>N</v>
      </c>
      <c r="GG10" s="9">
        <f t="shared" ref="GG10:GG41" si="78">IF(M9="","",IF(GC10="S",1,GG9+1))</f>
        <v>1</v>
      </c>
      <c r="GH10" s="10" t="str">
        <f t="shared" ref="GH10:GH41" si="79">IF(GH9="Y","N",IF(M9="","",(IF(AND(F9&amp;F10="WW",OR(GC9&amp;GC10="SC",GC9&amp;GC10="CC")),"Y",IF(AND(F8&amp;F9&amp;F10="WLW",GW10&lt;&gt;"B",OR(GC8&amp;GC9&amp;GC10="SCC",GC8&amp;GC9&amp;GC10="CCC")),"Y","N")))))</f>
        <v>N</v>
      </c>
      <c r="GI10" s="9" t="str">
        <f t="shared" ref="GI10:GI41" si="80">IF(GI9="Y","N",IF(M9="","",IF(AND(K9&amp;K10="WW",OR(GC9&amp;GC10="SC",GC9&amp;GC10="CC")),"Y",IF(AND(K8&amp;K9&amp;K10="WLW",GY10&lt;&gt;"B",OR(GC8&amp;GC9&amp;GC10="SCC",GC8&amp;GC9&amp;GC10="CCC")),"Y","N"))))</f>
        <v>N</v>
      </c>
      <c r="GJ10" s="9" t="str">
        <f t="shared" ref="GJ10:GJ41" si="81">IF(GJ9="Y","N",IF(M9="","",IF(AND(R9&amp;R10="WW",OR(GC9&amp;GC10="SC",GC9&amp;GC10="CC")),"Y",IF(AND(R8&amp;R9&amp;R10="WLW",HA10&lt;&gt;"B",OR(GC8&amp;GC9&amp;GC10="SCC",GC8&amp;GC9&amp;GC10="CCC")),"Y","N"))))</f>
        <v>N</v>
      </c>
      <c r="GK10" s="9" t="str">
        <f t="shared" ref="GK10:GK41" si="82">IF(M9="","",IF(AND(S10&lt;0,GG10&gt;2,S10&gt;=(2-GG10)),"R","N"))</f>
        <v>N</v>
      </c>
      <c r="GL10" s="9" t="str">
        <f t="shared" ref="GL10:GL41" si="83">IF(M9="","",IF(EW10="B",IF(M9="P",HA10,""),IF(M9="B",HA10,"")))</f>
        <v>B</v>
      </c>
      <c r="GM10" s="9" t="str">
        <f t="shared" ref="GM10:GM41" si="84">IF(M9="","",IF(EW10="B",IF(M9="B",HA10,""),IF(M9="P",HA10,"")))</f>
        <v/>
      </c>
      <c r="GN10" s="9" t="str">
        <f t="shared" si="1"/>
        <v/>
      </c>
      <c r="GO10" s="9">
        <f t="shared" si="2"/>
        <v>3</v>
      </c>
      <c r="GP10" s="9" t="str">
        <f t="shared" ref="GP10:GQ25" si="85">IF(GN5="",0,GN5)&amp;IF(GN6="",0,GN6)&amp;IF(GN7="",0,GN7)&amp;IF(GN8="",0,GN8)&amp;IF(GN9="",0,GN9)</f>
        <v>12300</v>
      </c>
      <c r="GQ10" s="9" t="str">
        <f t="shared" si="85"/>
        <v>00012</v>
      </c>
      <c r="GT10" s="9" t="str">
        <f>IF(COUNTBLANK(GN5:GN9)&gt;2,"B","P")</f>
        <v>P</v>
      </c>
      <c r="GU10" s="9" t="str">
        <f>IF(COUNTBLANK(GN7:GN9)&gt;1,"B","P")</f>
        <v>B</v>
      </c>
      <c r="GV10" s="9" t="str">
        <f t="shared" ref="GV10:GV41" si="86">IF(FA9="",FB9,FA9)&amp;F9</f>
        <v/>
      </c>
      <c r="GW10" s="9" t="str">
        <f t="shared" ref="GW10:GW41" si="87">IF(OR(GC10="S",AND(GH9="Y",GD10="N",GW9&lt;&gt;"B")),"B",IFERROR(VLOOKUP(GV10,HI:HJ,2,FALSE),""))</f>
        <v>B</v>
      </c>
      <c r="GX10" s="9" t="str">
        <f t="shared" ref="GX10:GX41" si="88">IF(FC9="",FD9,FC9)&amp;K9</f>
        <v/>
      </c>
      <c r="GY10" s="9" t="str">
        <f t="shared" ref="GY10:GY41" si="89">IF(OR(GC10="S",AND(GI9="Y",GE10="N",GY9&lt;&gt;"B")),"B",IFERROR(VLOOKUP(GX10,HI:HJ,2,FALSE),""))</f>
        <v>B</v>
      </c>
      <c r="GZ10" s="9" t="str">
        <f t="shared" ref="GZ10:GZ41" si="90">IF(FE9="",FF9,FE9)&amp;R9</f>
        <v>W</v>
      </c>
      <c r="HA10" s="9" t="str">
        <f t="shared" ref="HA10:HA41" si="91">IF(OR(GC10="S",AND(GJ9="Y",GF10="N",HA9&lt;&gt;"B")),"B",IFERROR(VLOOKUP(GZ10,HI:HJ,2,FALSE),""))</f>
        <v>B</v>
      </c>
      <c r="HB10" s="9">
        <f>IF(GW10="","",IF(OR(GW10="B",GW10="XB"),1,RIGHT(GW10)))</f>
        <v>1</v>
      </c>
      <c r="HC10" s="9">
        <f>IF(GY10="","",IF(OR(GY10="B",GY10="XB"),1,RIGHT(GY10)))</f>
        <v>1</v>
      </c>
      <c r="HD10" s="9">
        <f>IF(HA10="","",IF(OR(HA10="B",HA10="XB"),1,RIGHT(HA10)))</f>
        <v>1</v>
      </c>
      <c r="HE10" s="9" t="str">
        <f t="shared" ref="HE10:HE41" si="92">IF(M9="","",IF(LEN(HA10)=1,"B",IF(LEN(HA10)=2,LEFT(HA10),MID(HA10,2,1))))</f>
        <v>B</v>
      </c>
      <c r="HG10" s="9" t="str">
        <f>General!A8</f>
        <v>F3</v>
      </c>
      <c r="HH10" s="9" t="str">
        <f>General!B8</f>
        <v>W</v>
      </c>
      <c r="HI10" s="9" t="str">
        <f>General!C8</f>
        <v>F3W</v>
      </c>
      <c r="HJ10" s="9" t="str">
        <f>General!D8</f>
        <v>F2</v>
      </c>
      <c r="HK10" s="9">
        <v>2</v>
      </c>
      <c r="HL10" s="57">
        <f ca="1">RANDBETWEEN(1,2)</f>
        <v>2</v>
      </c>
      <c r="HM10" s="9" t="str">
        <f>General!F8</f>
        <v>LLW</v>
      </c>
      <c r="HN10" s="9">
        <f>General!G8</f>
        <v>1</v>
      </c>
    </row>
    <row r="11" spans="1:223" ht="13.5" thickBot="1">
      <c r="A11" s="9">
        <v>2</v>
      </c>
      <c r="B11" s="42" t="str">
        <f t="shared" ca="1" si="10"/>
        <v>B2</v>
      </c>
      <c r="C11" s="115" t="str">
        <f t="shared" ref="C11:C42" si="93">IF(EU11=EU10,"",EU11)</f>
        <v/>
      </c>
      <c r="D11" s="116" t="str">
        <f t="shared" ref="D11:D74" si="94">FA11</f>
        <v/>
      </c>
      <c r="E11" s="117" t="str">
        <f t="shared" ref="E11:E74" si="95">FB11</f>
        <v>L4</v>
      </c>
      <c r="F11" s="66" t="str">
        <f t="shared" si="11"/>
        <v>L</v>
      </c>
      <c r="G11" s="9">
        <v>2</v>
      </c>
      <c r="H11" s="133"/>
      <c r="I11" s="152" t="str">
        <f t="shared" ref="I11:I74" ca="1" si="96">IF(M10="","",IF(Q11="","P"&amp;(IF(OR(P11="B",P11="XB"),1,RIGHT(P11))),"B"&amp;(IF(OR(Q11="B",Q11="XB"),1,RIGHT(Q11)))))</f>
        <v>P2</v>
      </c>
      <c r="J11" s="115" t="str">
        <f t="shared" ref="J11:J74" ca="1" si="97">IF(M10="","",IF(P11="",IF(Q11="B","B1",Q11),IF(P11="B","P1",P11)))</f>
        <v>F2</v>
      </c>
      <c r="K11" s="66">
        <f>IF(M10="","",CA10)</f>
        <v>1</v>
      </c>
      <c r="L11" s="141"/>
      <c r="M11" s="136" t="s">
        <v>5</v>
      </c>
      <c r="N11" s="10"/>
      <c r="O11" s="42" t="str">
        <f ca="1">IF(M10="","",VLOOKUP(DX11,General!U:V,2,FALSE))</f>
        <v xml:space="preserve">F5 </v>
      </c>
      <c r="P11" s="116" t="str">
        <f t="shared" ca="1" si="12"/>
        <v>F2</v>
      </c>
      <c r="Q11" s="117" t="str">
        <f t="shared" ca="1" si="13"/>
        <v/>
      </c>
      <c r="R11" s="65" t="str">
        <f t="shared" ca="1" si="14"/>
        <v>W</v>
      </c>
      <c r="S11" s="65">
        <f t="shared" ca="1" si="15"/>
        <v>1</v>
      </c>
      <c r="T11" s="119">
        <f t="shared" ref="T11:T42" ca="1" si="98">IF(M10="","",IF(GC11="S","",IF(OR(AND(S11&gt;=0,HE11="F"),AND(HE11="L",HE10="L",R11="L")),S11,IF(GK11="R",S11,""))))</f>
        <v>1</v>
      </c>
      <c r="U11" s="65">
        <f ca="1">IF(M11="","",IF(T11="",SUM($T$5:$T11)+S11,SUM($T$5:$T11)))</f>
        <v>1</v>
      </c>
      <c r="V11" s="125" t="str">
        <f t="shared" ca="1" si="0"/>
        <v/>
      </c>
      <c r="W11" s="65" t="str" cm="1">
        <f t="array" aca="1" ref="W11" ca="1">IF(M10="","",INDIRECT(DX11&amp; DN11))</f>
        <v>P</v>
      </c>
      <c r="X11" s="66">
        <f t="shared" ca="1" si="16"/>
        <v>0</v>
      </c>
      <c r="Y11" s="78" t="str">
        <f t="shared" si="17"/>
        <v>B</v>
      </c>
      <c r="Z11" s="65" t="str">
        <f t="shared" si="18"/>
        <v>N</v>
      </c>
      <c r="AA11" s="66">
        <f t="shared" si="19"/>
        <v>-4</v>
      </c>
      <c r="AB11" s="42" t="str">
        <f t="shared" si="20"/>
        <v>P</v>
      </c>
      <c r="AC11" s="65" t="str">
        <f t="shared" si="21"/>
        <v>Y</v>
      </c>
      <c r="AD11" s="66">
        <f t="shared" si="22"/>
        <v>4</v>
      </c>
      <c r="AE11" s="42" t="str">
        <f t="shared" si="23"/>
        <v>B</v>
      </c>
      <c r="AF11" s="65" t="str">
        <f t="shared" si="24"/>
        <v>N</v>
      </c>
      <c r="AG11" s="66">
        <f t="shared" si="25"/>
        <v>0</v>
      </c>
      <c r="AH11" s="42" t="str">
        <f t="shared" si="26"/>
        <v>P</v>
      </c>
      <c r="AI11" s="65" t="str">
        <f t="shared" si="27"/>
        <v>Y</v>
      </c>
      <c r="AJ11" s="66">
        <f t="shared" si="28"/>
        <v>0</v>
      </c>
      <c r="AK11" s="42" t="str">
        <f t="shared" ref="AK11:AK42" si="99">IF(M10="","",IF(AK10="P","B","P"))</f>
        <v>P</v>
      </c>
      <c r="AL11" s="65" t="str">
        <f t="shared" si="29"/>
        <v>Y</v>
      </c>
      <c r="AM11" s="66">
        <f t="shared" si="30"/>
        <v>4</v>
      </c>
      <c r="AN11" s="42" t="str">
        <f t="shared" si="31"/>
        <v>B</v>
      </c>
      <c r="AO11" s="65" t="str">
        <f t="shared" si="32"/>
        <v>N</v>
      </c>
      <c r="AP11" s="66">
        <f t="shared" si="33"/>
        <v>0</v>
      </c>
      <c r="AQ11" s="42" t="str">
        <f t="shared" si="34"/>
        <v>P</v>
      </c>
      <c r="AR11" s="65" t="str">
        <f t="shared" si="35"/>
        <v>Y</v>
      </c>
      <c r="AS11" s="79">
        <f t="shared" si="36"/>
        <v>0</v>
      </c>
      <c r="AT11" s="42" t="str">
        <f t="shared" ref="AT11:AT74" si="100">IF(M10="","",IF(AK11="B","P","B"))</f>
        <v>B</v>
      </c>
      <c r="AU11" s="65" t="str">
        <f t="shared" si="37"/>
        <v>N</v>
      </c>
      <c r="AV11" s="79">
        <f t="shared" si="38"/>
        <v>-4</v>
      </c>
      <c r="AW11" s="42" t="str">
        <f t="shared" ref="AW11:AW74" si="101">IF(M10="","",IF(BX11="B","P","B"))</f>
        <v>P</v>
      </c>
      <c r="AX11" s="65" t="str">
        <f t="shared" si="39"/>
        <v>Y</v>
      </c>
      <c r="AY11" s="66">
        <f t="shared" ref="AY11:AY74" si="102">IF(M11="","",IF(AY10+FR11&gt;=10,10,IF(AY10+FR11&lt;=-10,-10,AY10+FR11)))</f>
        <v>0</v>
      </c>
      <c r="AZ11" s="78" t="str">
        <f t="shared" si="40"/>
        <v>B</v>
      </c>
      <c r="BA11" s="65" t="str">
        <f t="shared" si="41"/>
        <v>N</v>
      </c>
      <c r="BB11" s="66">
        <f t="shared" si="42"/>
        <v>0</v>
      </c>
      <c r="BC11" s="42" t="str">
        <f t="shared" si="43"/>
        <v>P</v>
      </c>
      <c r="BD11" s="65" t="str">
        <f t="shared" si="44"/>
        <v>Y</v>
      </c>
      <c r="BE11" s="66">
        <f t="shared" si="45"/>
        <v>0</v>
      </c>
      <c r="BF11" s="42" t="str">
        <f t="shared" si="46"/>
        <v>B</v>
      </c>
      <c r="BG11" s="65" t="str">
        <f t="shared" si="47"/>
        <v>N</v>
      </c>
      <c r="BH11" s="66">
        <f t="shared" si="48"/>
        <v>-4</v>
      </c>
      <c r="BI11" s="42" t="str">
        <f t="shared" si="49"/>
        <v>P</v>
      </c>
      <c r="BJ11" s="65" t="str">
        <f t="shared" si="50"/>
        <v>Y</v>
      </c>
      <c r="BK11" s="66">
        <f t="shared" si="51"/>
        <v>4</v>
      </c>
      <c r="BL11" s="42" t="str">
        <f t="shared" si="52"/>
        <v>P</v>
      </c>
      <c r="BM11" s="65" t="str">
        <f t="shared" si="53"/>
        <v>Y</v>
      </c>
      <c r="BN11" s="66">
        <f t="shared" si="54"/>
        <v>0</v>
      </c>
      <c r="BO11" s="42" t="str">
        <f t="shared" si="55"/>
        <v>B</v>
      </c>
      <c r="BP11" s="65" t="str">
        <f t="shared" si="56"/>
        <v>N</v>
      </c>
      <c r="BQ11" s="66">
        <f t="shared" si="57"/>
        <v>0</v>
      </c>
      <c r="BR11" s="42" t="str">
        <f t="shared" si="58"/>
        <v>P</v>
      </c>
      <c r="BS11" s="65" t="str">
        <f t="shared" si="59"/>
        <v>Y</v>
      </c>
      <c r="BT11" s="66">
        <f t="shared" si="60"/>
        <v>0</v>
      </c>
      <c r="BU11" s="42" t="str">
        <f t="shared" si="61"/>
        <v>B</v>
      </c>
      <c r="BV11" s="65" t="str">
        <f t="shared" si="62"/>
        <v>N</v>
      </c>
      <c r="BW11" s="79">
        <f t="shared" si="63"/>
        <v>0</v>
      </c>
      <c r="BX11" s="42" t="str">
        <f t="shared" si="64"/>
        <v>B</v>
      </c>
      <c r="BY11" s="65" t="str">
        <f t="shared" ref="BY11:BY74" si="103">IF(M11="","",IF(M11=BX11,"Y","N"))</f>
        <v>N</v>
      </c>
      <c r="BZ11" s="66">
        <f t="shared" si="65"/>
        <v>0</v>
      </c>
      <c r="CA11" s="106">
        <f t="shared" ref="CA11:CA74" si="104">MAX(AA11,AD11,AG11,AJ11,AM11,AP11,AS11,AV11,AY11,BB11,BE11,BH11,BK11,BN11,BQ11,BT11,BW11,BZ11)</f>
        <v>4</v>
      </c>
      <c r="CB11" s="107">
        <f t="shared" ref="CB11:CB74" si="105">COUNTIF(CD11:CU11,CA11)</f>
        <v>0</v>
      </c>
      <c r="CC11" s="108" t="str">
        <f t="shared" ref="CC11:CC74" ca="1" si="106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252">
        <f t="shared" ref="CD11:CE11" si="107">AVERAGE(CV8:CV11)</f>
        <v>-2.5</v>
      </c>
      <c r="CE11" s="252">
        <f t="shared" si="107"/>
        <v>2.5</v>
      </c>
      <c r="CF11" s="252">
        <f t="shared" ref="CF11:CF74" si="108">AVERAGE(CX8:CX11)</f>
        <v>0.5</v>
      </c>
      <c r="CG11" s="252">
        <f t="shared" ref="CG11:CG74" si="109">AVERAGE(CY8:CY11)</f>
        <v>-0.5</v>
      </c>
      <c r="CH11" s="252">
        <f t="shared" ref="CH11:CH74" si="110">AVERAGE(CZ8:CZ11)</f>
        <v>2.5</v>
      </c>
      <c r="CI11" s="252">
        <f t="shared" ref="CI11:CI74" si="111">AVERAGE(DA8:DA11)</f>
        <v>0.5</v>
      </c>
      <c r="CJ11" s="252">
        <f t="shared" ref="CJ11:CJ74" si="112">AVERAGE(DB8:DB11)</f>
        <v>-0.5</v>
      </c>
      <c r="CK11" s="252">
        <f t="shared" ref="CK11:CK74" si="113">AVERAGE(DC8:DC11)</f>
        <v>-2.5</v>
      </c>
      <c r="CL11" s="252">
        <f t="shared" ref="CL11:CL74" si="114">AVERAGE(DD8:DD11)</f>
        <v>-0.5</v>
      </c>
      <c r="CM11" s="252">
        <f t="shared" ref="CM11:CM74" si="115">AVERAGE(DE8:DE11)</f>
        <v>0.5</v>
      </c>
      <c r="CN11" s="252">
        <f t="shared" ref="CN11:CN74" si="116">AVERAGE(DF8:DF11)</f>
        <v>-0.5</v>
      </c>
      <c r="CO11" s="252">
        <f t="shared" ref="CO11:CO74" si="117">AVERAGE(DG8:DG11)</f>
        <v>-2.5</v>
      </c>
      <c r="CP11" s="252">
        <f t="shared" ref="CP11:CP74" si="118">AVERAGE(DH8:DH11)</f>
        <v>2.5</v>
      </c>
      <c r="CQ11" s="252">
        <f t="shared" ref="CQ11:CQ74" si="119">AVERAGE(DI8:DI11)</f>
        <v>-0.5</v>
      </c>
      <c r="CR11" s="252">
        <f t="shared" ref="CR11:CR74" si="120">AVERAGE(DJ8:DJ11)</f>
        <v>0.5</v>
      </c>
      <c r="CS11" s="252">
        <f t="shared" ref="CS11:CS74" si="121">AVERAGE(DK8:DK11)</f>
        <v>-0.5</v>
      </c>
      <c r="CT11" s="252">
        <f t="shared" ref="CT11:CT74" si="122">AVERAGE(DL8:DL11)</f>
        <v>0.5</v>
      </c>
      <c r="CU11" s="252">
        <f t="shared" ref="CU11:CU74" si="123">AVERAGE(DM8:DM11)</f>
        <v>0.5</v>
      </c>
      <c r="CV11" s="156">
        <f t="shared" ref="CV11:CV74" si="124">AA11</f>
        <v>-4</v>
      </c>
      <c r="CW11" s="157">
        <f t="shared" ref="CW11:CW74" si="125">AD11</f>
        <v>4</v>
      </c>
      <c r="CX11" s="157">
        <f t="shared" ref="CX11:CX74" si="126">AG11</f>
        <v>0</v>
      </c>
      <c r="CY11" s="157">
        <f t="shared" ref="CY11:CY74" si="127">AJ11</f>
        <v>0</v>
      </c>
      <c r="CZ11" s="157">
        <f t="shared" ref="CZ11:CZ74" si="128">AM11</f>
        <v>4</v>
      </c>
      <c r="DA11" s="157">
        <f t="shared" ref="DA11:DA74" si="129">AP11</f>
        <v>0</v>
      </c>
      <c r="DB11" s="157">
        <f t="shared" ref="DB11:DB74" si="130">AS11</f>
        <v>0</v>
      </c>
      <c r="DC11" s="157">
        <f t="shared" ref="DC11:DC74" si="131">AV11</f>
        <v>-4</v>
      </c>
      <c r="DD11" s="157">
        <f t="shared" ref="DD11:DD74" si="132">AY11</f>
        <v>0</v>
      </c>
      <c r="DE11" s="157">
        <f t="shared" ref="DE11:DE74" si="133">BB11</f>
        <v>0</v>
      </c>
      <c r="DF11" s="157">
        <f t="shared" ref="DF11:DF74" si="134">BE11</f>
        <v>0</v>
      </c>
      <c r="DG11" s="157">
        <f t="shared" ref="DG11:DG74" si="135">BH11</f>
        <v>-4</v>
      </c>
      <c r="DH11" s="157">
        <f t="shared" ref="DH11:DH74" si="136">BK11</f>
        <v>4</v>
      </c>
      <c r="DI11" s="157">
        <f t="shared" ref="DI11:DI74" si="137">BN11</f>
        <v>0</v>
      </c>
      <c r="DJ11" s="157">
        <f t="shared" ref="DJ11:DJ74" si="138">BQ11</f>
        <v>0</v>
      </c>
      <c r="DK11" s="157">
        <f t="shared" ref="DK11:DK74" si="139">BT11</f>
        <v>0</v>
      </c>
      <c r="DL11" s="157">
        <f t="shared" ref="DL11:DL74" si="140">BW11</f>
        <v>0</v>
      </c>
      <c r="DM11" s="158">
        <f t="shared" ref="DM11:DM74" si="141">BZ11</f>
        <v>0</v>
      </c>
      <c r="DN11" s="78">
        <v>11</v>
      </c>
      <c r="DO11" s="79">
        <f t="shared" ref="DO11:DO14" si="142">DN11</f>
        <v>11</v>
      </c>
      <c r="DP11" s="42" t="str" cm="1">
        <f t="array" ref="DP11">IFERROR(INDEX($CD$4:$CU$4,_xlfn.AGGREGATE(15,6,COLUMN($CD$4:$CU$4)-COLUMN($CC$1)/($CD$11:$CU$11=MAX($CD$11:$CU$11)),COLUMNS(CU$4:$CU4))),"")</f>
        <v>AB</v>
      </c>
      <c r="DQ11" s="65" t="str" cm="1">
        <f t="array" ref="DQ11">IFERROR(INDEX($CD$4:$CU$4,_xlfn.AGGREGATE(15,6,COLUMN($CD$4:$CU$4)-COLUMN($CC$1)/($CD$11:$CU$11=MAX($CD$11:$CU$11)),COLUMNS($CU$4:DN4))),"")</f>
        <v/>
      </c>
      <c r="DR11" s="65" t="str" cm="1">
        <f t="array" ref="DR11">IFERROR(INDEX($CD$4:$CU$4,_xlfn.AGGREGATE(15,6,COLUMN($CD$4:$CU$4)-COLUMN($CC$1)/($CD$11:$CU$11=MAX($CD$11:$CU$11)),COLUMNS($CU$4:DO4))),"")</f>
        <v/>
      </c>
      <c r="DS11" s="65" t="str" cm="1">
        <f t="array" ref="DS11">IFERROR(INDEX($CD$4:$CU$4,_xlfn.AGGREGATE(15,6,COLUMN($CD$4:$CU$4)-COLUMN($CC$1)/($CD$11:$CU$11=MAX($CD$11:$CU$11)),COLUMNS($CU$4:DP4))),"")</f>
        <v/>
      </c>
      <c r="DT11" s="65" t="str" cm="1">
        <f t="array" ref="DT11">IFERROR(INDEX($CD$4:$CU$4,_xlfn.AGGREGATE(15,6,COLUMN($CD$4:$CU$4)-COLUMN($CC$1)/($CD$11:$CU$11=MAX($CD$11:$CU$11)),COLUMNS($CU$4:DQ4))),"")</f>
        <v/>
      </c>
      <c r="DU11" s="66" t="str" cm="1">
        <f t="array" ref="DU11">IFERROR(INDEX($CD$4:$CU$4,_xlfn.AGGREGATE(15,6,COLUMN($CD$4:$CU$4)-COLUMN($CC$1)/($CD$11:$CU$11=MAX($CD$11:$CU$11)),COLUMNS($CU$4:DR4))),"")</f>
        <v/>
      </c>
      <c r="DV11" s="78" t="str">
        <f ca="1">IF(EM11="",EL11,ET11)</f>
        <v>AB</v>
      </c>
      <c r="DW11" s="65" t="str">
        <f ca="1">IF(ER10&gt;1,"R","N")</f>
        <v>N</v>
      </c>
      <c r="DX11" s="65" t="str">
        <f t="shared" ref="DX11:DX42" ca="1" si="143">DV10</f>
        <v>AB</v>
      </c>
      <c r="DY11" s="79">
        <f ca="1">IF(DY10=6,1,IF(DY10+1&gt;ER11,ER11,DY10+1))</f>
        <v>1</v>
      </c>
      <c r="DZ11" s="42" t="str">
        <f>IFERROR(VLOOKUP(DP11,General!R:S,2,FALSE),"")</f>
        <v>AC</v>
      </c>
      <c r="EA11" s="65" t="str">
        <f>IFERROR(VLOOKUP(DQ11,General!R:S,2,FALSE),"")</f>
        <v/>
      </c>
      <c r="EB11" s="65" t="str">
        <f>IFERROR(VLOOKUP(DR11,General!R:S,2,FALSE),"")</f>
        <v/>
      </c>
      <c r="EC11" s="65" t="str">
        <f>IFERROR(VLOOKUP(DS11,General!R:S,2,FALSE),"")</f>
        <v/>
      </c>
      <c r="ED11" s="65" t="str">
        <f>IFERROR(VLOOKUP(DT11,General!R:S,2,FALSE),"")</f>
        <v/>
      </c>
      <c r="EE11" s="66" t="str">
        <f>IFERROR(VLOOKUP(DU11,General!R:S,2,FALSE),"")</f>
        <v/>
      </c>
      <c r="EF11" s="113">
        <f ca="1">IF(DP11="",-1,COUNTIF(INDIRECT(DZ11&amp;$DN$10):INDIRECT(DZ11&amp;DN11),"Y"))</f>
        <v>2</v>
      </c>
      <c r="EG11" s="111">
        <f ca="1">IF(DQ11="",-1,COUNTIF(INDIRECT(EA11&amp;$DN$10):INDIRECT(EA11&amp;DN11),"Y"))</f>
        <v>-1</v>
      </c>
      <c r="EH11" s="111">
        <f ca="1">IF(DR11="",-1,COUNTIF(INDIRECT(EB11&amp;$DN$10):INDIRECT(EB11&amp;DN11),"Y"))</f>
        <v>-1</v>
      </c>
      <c r="EI11" s="110">
        <f ca="1">IF(DS11="",-1,COUNTIF(INDIRECT(EC11&amp;$DN$10):INDIRECT(EC11&amp;DN11),"Y"))</f>
        <v>-1</v>
      </c>
      <c r="EJ11" s="114">
        <f ca="1">IF(DT11="",-1,COUNTIF(INDIRECT(ED11&amp;$DN$10):INDIRECT(ED11&amp;DN11),"Y"))</f>
        <v>-1</v>
      </c>
      <c r="EK11" s="114">
        <f ca="1">IF(DU11="",-1,COUNTIF(INDIRECT(EE11&amp;$DN$10):INDIRECT(EE11&amp;DN11),"Y"))</f>
        <v>-1</v>
      </c>
      <c r="EL11" s="42" t="str" cm="1">
        <f t="array" aca="1" ref="EL11" ca="1">IFERROR(INDEX($DP$11:$DU$11,_xlfn.AGGREGATE(15,6,COLUMN($DP$11:$DU$11)-COLUMN($DO$11)/($EF$11:$EK$11=MAX($EF$11:$EK$11)),COLUMNS($DP$11:DP11))),"")</f>
        <v>AB</v>
      </c>
      <c r="EM11" s="65" t="str" cm="1">
        <f t="array" aca="1" ref="EM11" ca="1">IFERROR(INDEX($DP$11:$DU$11,_xlfn.AGGREGATE(15,6,COLUMN($DP$11:$DU$11)-COLUMN($DO$11)/($EF$11:$EK$11=MAX($EF$11:$EK$11)),COLUMNS($DP$11:DQ11))),"")</f>
        <v/>
      </c>
      <c r="EN11" s="65" t="str" cm="1">
        <f t="array" aca="1" ref="EN11" ca="1">IFERROR(INDEX($DP$11:$DU$11,_xlfn.AGGREGATE(15,6,COLUMN($DP$11:$DU$11)-COLUMN($DO$11)/($EF$11:$EK$11=MAX($EF$11:$EK$11)),COLUMNS($DP$11:DR11))),"")</f>
        <v/>
      </c>
      <c r="EO11" s="65" t="str" cm="1">
        <f t="array" aca="1" ref="EO11" ca="1">IFERROR(INDEX($DP$11:$DU$11,_xlfn.AGGREGATE(15,6,COLUMN($DP$11:$DU$11)-COLUMN($DO$11)/($EF$11:$EK$11=MAX($EF$11:$EK$11)),COLUMNS($DP$11:DS11))),"")</f>
        <v/>
      </c>
      <c r="EP11" s="65" t="str" cm="1">
        <f t="array" aca="1" ref="EP11" ca="1">IFERROR(INDEX($DP$11:$DU$11,_xlfn.AGGREGATE(15,6,COLUMN($DP$11:$DU$11)-COLUMN($DO$11)/($EF$11:$EK$11=MAX($EF$11:$EK$11)),COLUMNS($DP$11:DT11))),"")</f>
        <v/>
      </c>
      <c r="EQ11" s="66" t="str" cm="1">
        <f t="array" aca="1" ref="EQ11" ca="1">IFERROR(INDEX($DP$11:$DU$11,_xlfn.AGGREGATE(15,6,COLUMN($DP$11:$DU$11)-COLUMN($DO$11)/($EF$11:$EK$11=MAX($EF$11:$EK$11)),COLUMNS($DP$11:DU11))),"")</f>
        <v/>
      </c>
      <c r="ER11" s="9">
        <f t="shared" ref="ER11:ER74" ca="1" si="144">COUNTIF(EF11:EK11,MAX(EF11:EK11))</f>
        <v>1</v>
      </c>
      <c r="ES11" s="79">
        <f ca="1">IF(ER11=1,1,DY11)</f>
        <v>1</v>
      </c>
      <c r="ET11" s="112" t="str" cm="1">
        <f t="array" aca="1" ref="ET11" ca="1">INDEX(EL11:EQ11,1,ES11)</f>
        <v>AB</v>
      </c>
      <c r="EU11" s="42" t="str">
        <f t="shared" si="7"/>
        <v>B</v>
      </c>
      <c r="EV11" s="65" t="str">
        <f t="shared" si="8"/>
        <v>T</v>
      </c>
      <c r="EW11" s="65" t="str">
        <f t="shared" si="9"/>
        <v>C</v>
      </c>
      <c r="EX11" s="65" t="str">
        <f t="shared" si="3"/>
        <v>W</v>
      </c>
      <c r="EY11" s="65" t="str">
        <f t="shared" si="4"/>
        <v/>
      </c>
      <c r="EZ11" s="65" t="str">
        <f t="shared" si="5"/>
        <v>WL</v>
      </c>
      <c r="FA11" s="9" t="str">
        <f t="shared" si="67"/>
        <v/>
      </c>
      <c r="FB11" s="9" t="str">
        <f t="shared" si="68"/>
        <v>L4</v>
      </c>
      <c r="FC11" s="9" t="str">
        <f t="shared" si="69"/>
        <v/>
      </c>
      <c r="FD11" s="9" t="str">
        <f t="shared" si="70"/>
        <v/>
      </c>
      <c r="FE11" s="9" t="str">
        <f t="shared" si="71"/>
        <v>F2</v>
      </c>
      <c r="FF11" s="9" t="str">
        <f t="shared" si="72"/>
        <v/>
      </c>
      <c r="FG11" s="9">
        <f t="shared" ca="1" si="73"/>
        <v>4</v>
      </c>
      <c r="FH11" s="9">
        <f t="shared" ca="1" si="74"/>
        <v>6</v>
      </c>
      <c r="FI11" s="42">
        <f t="shared" si="6"/>
        <v>-4</v>
      </c>
      <c r="FJ11" s="65">
        <f>IF(Z11="",0,IFERROR(VLOOKUP(Z6&amp;Z7&amp;Z8&amp;Z9&amp;Z10&amp;Z11,General!I:J,2,FALSE),0))</f>
        <v>-3</v>
      </c>
      <c r="FK11" s="65">
        <f>IF(AC11="",0,IFERROR(VLOOKUP(AC6&amp;AC7&amp;AC8&amp;AC9&amp;AC10&amp;AC11,General!I:J,2,FALSE),0))</f>
        <v>3</v>
      </c>
      <c r="FL11" s="65">
        <f>IF(AF11="",0,IFERROR(VLOOKUP(AF6&amp;AF7&amp;AF8&amp;AF9&amp;AF10&amp;AF11,General!I:J,2,FALSE),0))</f>
        <v>-1</v>
      </c>
      <c r="FM11" s="65">
        <f>IF(AI11="",0,IFERROR(VLOOKUP(AI6&amp;AI7&amp;AI8&amp;AI9&amp;AI10&amp;AI11,General!I:J,2,FALSE),0))</f>
        <v>1</v>
      </c>
      <c r="FN11" s="65">
        <f>IF(AL11="",0,IFERROR(VLOOKUP(AL6&amp;AL7&amp;AL8&amp;AL9&amp;AL10&amp;AL11,General!I:J,2,FALSE),0))</f>
        <v>3</v>
      </c>
      <c r="FO11" s="65">
        <f>IF(AO11="",0,IFERROR(VLOOKUP(AO6&amp;AO7&amp;AO8&amp;AO9&amp;AO10&amp;AO11,General!I:J,2,FALSE),0))</f>
        <v>-1</v>
      </c>
      <c r="FP11" s="65">
        <f>IF(AR11="",0,IFERROR(VLOOKUP(AR6&amp;AR7&amp;AR8&amp;AR9&amp;AR10&amp;AR11,General!I:J,2,FALSE),0))</f>
        <v>1</v>
      </c>
      <c r="FQ11" s="65">
        <f>IF(AU11="",0,IFERROR(VLOOKUP(AU6&amp;AU7&amp;AU8&amp;AU9&amp;AU10&amp;AU11,General!I:J,2,FALSE),0))</f>
        <v>-3</v>
      </c>
      <c r="FR11" s="65">
        <f>IF(AX11="",0,IFERROR(VLOOKUP(AX6&amp;AX7&amp;AX8&amp;AX9&amp;AX10&amp;AX11,General!I:J,2,FALSE),0))</f>
        <v>1</v>
      </c>
      <c r="FS11" s="65">
        <f>IF(BA11="",0,IFERROR(VLOOKUP(BA6&amp;BA7&amp;BA8&amp;BA9&amp;BA10&amp;BA11,General!I:J,2,FALSE),0))</f>
        <v>-1</v>
      </c>
      <c r="FT11" s="65">
        <f>IF(BD11="",0,IFERROR(VLOOKUP(BD6&amp;BD7&amp;BD8&amp;BD9&amp;BD10&amp;BD11,General!I:J,2,FALSE),0))</f>
        <v>1</v>
      </c>
      <c r="FU11" s="65">
        <f>IF(BG11="",0,IFERROR(VLOOKUP(BG6&amp;BG7&amp;BG8&amp;BG9&amp;BG10&amp;BG11,General!I:J,2,FALSE),0))</f>
        <v>-3</v>
      </c>
      <c r="FV11" s="65">
        <f>IF(BJ11="",0,IFERROR(VLOOKUP(BJ6&amp;BJ7&amp;BJ8&amp;BJ9&amp;BJ10&amp;BJ11,General!I:J,2,FALSE),0))</f>
        <v>3</v>
      </c>
      <c r="FW11" s="65">
        <f>IF(BM11="",0,IFERROR(VLOOKUP(BM6&amp;BM7&amp;BM8&amp;BM9&amp;BM10&amp;BM11,General!I:J,2,FALSE),0))</f>
        <v>1</v>
      </c>
      <c r="FX11" s="65">
        <f>IF(BP11="",0,IFERROR(VLOOKUP(BP6&amp;BP7&amp;BP8&amp;BP9&amp;BP10&amp;BP11,General!I:J,2,FALSE),0))</f>
        <v>-1</v>
      </c>
      <c r="FY11" s="65">
        <f>IF(BS11="",0,IFERROR(VLOOKUP(BS6&amp;BS7&amp;BS8&amp;BS9&amp;BS10&amp;BS11,General!I:J,2,FALSE),0))</f>
        <v>1</v>
      </c>
      <c r="FZ11" s="66">
        <f>IF(BV11="",0,IFERROR(VLOOKUP(BV6&amp;BV7&amp;BV8&amp;BV9&amp;BV10&amp;BV11,General!I:J,2,FALSE),0))</f>
        <v>-1</v>
      </c>
      <c r="GA11" s="66">
        <f>IF(BY11="",0,IFERROR(VLOOKUP(BY6&amp;BY7&amp;BY8&amp;BY9&amp;BY10&amp;BY11,General!I:J,2,FALSE),0))</f>
        <v>-1</v>
      </c>
      <c r="GB11" s="66">
        <f ca="1">IF(R11="",0,IFERROR(VLOOKUP(R6&amp;R7&amp;R8&amp;R9&amp;R10&amp;R11,General!F:G,2,FALSE),0))</f>
        <v>1</v>
      </c>
      <c r="GC11" s="9" t="str">
        <f t="shared" ref="GC11:GC42" si="145">IF(M10="","",IF(GK10="R","S",IF(GC10="S","C",IF(OR(AND(S10&gt;=0,HE10="F"),AND(HE10="L",HE9="L",R10="L")),"S","C"))))</f>
        <v>C</v>
      </c>
      <c r="GD11" s="9" t="str">
        <f t="shared" si="75"/>
        <v>N</v>
      </c>
      <c r="GE11" s="9" t="str">
        <f t="shared" si="76"/>
        <v>N</v>
      </c>
      <c r="GF11" s="9" t="str">
        <f t="shared" si="77"/>
        <v>N</v>
      </c>
      <c r="GG11" s="9">
        <f t="shared" si="78"/>
        <v>2</v>
      </c>
      <c r="GH11" s="10" t="str">
        <f t="shared" si="79"/>
        <v>N</v>
      </c>
      <c r="GI11" s="9" t="str">
        <f t="shared" si="80"/>
        <v>N</v>
      </c>
      <c r="GJ11" s="9" t="str">
        <f t="shared" ca="1" si="81"/>
        <v>N</v>
      </c>
      <c r="GK11" s="9" t="str">
        <f t="shared" ca="1" si="82"/>
        <v>N</v>
      </c>
      <c r="GL11" s="9" t="str">
        <f t="shared" si="83"/>
        <v>F2</v>
      </c>
      <c r="GM11" s="9" t="str">
        <f t="shared" si="84"/>
        <v/>
      </c>
      <c r="GN11" s="9">
        <f t="shared" si="1"/>
        <v>1</v>
      </c>
      <c r="GO11" s="9" t="str">
        <f t="shared" si="2"/>
        <v/>
      </c>
      <c r="GP11" s="9" t="str">
        <f t="shared" si="85"/>
        <v>23000</v>
      </c>
      <c r="GQ11" s="9" t="str">
        <f t="shared" si="85"/>
        <v>00123</v>
      </c>
      <c r="GR11" s="9" t="str">
        <f t="shared" ref="GR11:GR45" si="146">IF(GN5="",0,GN5)&amp;IF(GN6="",0,GN6)&amp;IF(GN7="",0,GN7)&amp;IF(GN8="",0,GN8)&amp;IF(GN9="",0,GN9)&amp;IF(GN10="",0,GN10)</f>
        <v>123000</v>
      </c>
      <c r="GS11" s="9" t="str">
        <f t="shared" ref="GS11:GS45" si="147">IF(GO5="",0,GO5)&amp;IF(GO6="",0,GO6)&amp;IF(GO7="",0,GO7)&amp;IF(GO8="",0,GO8)&amp;IF(GO9="",0,GO9)&amp;IF(GO10="",0,GO10)</f>
        <v>000123</v>
      </c>
      <c r="GT11" s="9" t="str">
        <f t="shared" ref="GT11:GT45" si="148">IF(COUNTBLANK(GN6:GN10)&gt;2,"B","P")</f>
        <v>B</v>
      </c>
      <c r="GU11" s="9" t="str">
        <f t="shared" ref="GU11:GU74" si="149">IF(COUNTBLANK(GN8:GN10)&gt;1,"B","P")</f>
        <v>B</v>
      </c>
      <c r="GV11" s="9" t="str">
        <f t="shared" si="86"/>
        <v>BW</v>
      </c>
      <c r="GW11" s="9" t="str">
        <f t="shared" si="87"/>
        <v>L4</v>
      </c>
      <c r="GX11" s="9" t="str">
        <f t="shared" si="88"/>
        <v>B</v>
      </c>
      <c r="GY11" s="9" t="str">
        <f t="shared" si="89"/>
        <v/>
      </c>
      <c r="GZ11" s="9" t="str">
        <f t="shared" si="90"/>
        <v>BL</v>
      </c>
      <c r="HA11" s="9" t="str">
        <f t="shared" si="91"/>
        <v>F2</v>
      </c>
      <c r="HB11" s="9" t="str">
        <f t="shared" ref="HB11:HB74" si="150">IF(GW11="","",IF(OR(GW11="B",GW11="XB"),1,RIGHT(GW11)))</f>
        <v>4</v>
      </c>
      <c r="HC11" s="9" t="str">
        <f t="shared" ref="HC11:HC74" si="151">IF(GY11="","",IF(OR(GY11="B",GY11="XB"),1,RIGHT(GY11)))</f>
        <v/>
      </c>
      <c r="HD11" s="9" t="str">
        <f t="shared" ref="HD11:HD74" si="152">IF(HA11="","",IF(OR(HA11="B",HA11="XB"),1,RIGHT(HA11)))</f>
        <v>2</v>
      </c>
      <c r="HE11" s="9" t="str">
        <f t="shared" si="92"/>
        <v>F</v>
      </c>
      <c r="HG11" s="9" t="str">
        <f>General!A9</f>
        <v>XF2</v>
      </c>
      <c r="HH11" s="9" t="str">
        <f>General!B9</f>
        <v>W</v>
      </c>
      <c r="HI11" s="9" t="str">
        <f>General!C9</f>
        <v>XF2W</v>
      </c>
      <c r="HJ11" s="9" t="str">
        <f>General!D9</f>
        <v>F3</v>
      </c>
      <c r="HK11" s="9">
        <v>2</v>
      </c>
      <c r="HL11" s="57">
        <f t="shared" ref="HL11:HL74" ca="1" si="153">RANDBETWEEN(1,2)</f>
        <v>1</v>
      </c>
      <c r="HM11" s="9" t="str">
        <f>General!F9</f>
        <v>LWL</v>
      </c>
      <c r="HN11" s="9">
        <f>General!G9</f>
        <v>-1</v>
      </c>
    </row>
    <row r="12" spans="1:223" ht="13.5" thickBot="1">
      <c r="A12" s="9">
        <v>3</v>
      </c>
      <c r="B12" s="42" t="str">
        <f t="shared" ca="1" si="10"/>
        <v>P2</v>
      </c>
      <c r="C12" s="115" t="str">
        <f t="shared" si="93"/>
        <v/>
      </c>
      <c r="D12" s="116" t="str">
        <f t="shared" ca="1" si="94"/>
        <v>B</v>
      </c>
      <c r="E12" s="117" t="str">
        <f t="shared" si="95"/>
        <v/>
      </c>
      <c r="F12" s="66" t="str">
        <f t="shared" si="11"/>
        <v>L</v>
      </c>
      <c r="G12" s="9">
        <v>3</v>
      </c>
      <c r="H12" s="133"/>
      <c r="I12" s="152" t="str">
        <f t="shared" ca="1" si="96"/>
        <v>P1</v>
      </c>
      <c r="J12" s="115" t="str">
        <f t="shared" ca="1" si="97"/>
        <v>P1</v>
      </c>
      <c r="K12" s="66">
        <f t="shared" ref="K12:K75" si="154">IF(M11="","",CA11)</f>
        <v>4</v>
      </c>
      <c r="L12" s="141"/>
      <c r="M12" s="136" t="s">
        <v>6</v>
      </c>
      <c r="N12" s="10"/>
      <c r="O12" s="42" t="str">
        <f ca="1">IF(M11="","",VLOOKUP(DX12,General!U:V,2,FALSE))</f>
        <v xml:space="preserve">F5 </v>
      </c>
      <c r="P12" s="116" t="str">
        <f t="shared" ca="1" si="12"/>
        <v>B</v>
      </c>
      <c r="Q12" s="117" t="str">
        <f t="shared" ca="1" si="13"/>
        <v/>
      </c>
      <c r="R12" s="65" t="str">
        <f t="shared" ca="1" si="14"/>
        <v>L</v>
      </c>
      <c r="S12" s="65">
        <f t="shared" ca="1" si="15"/>
        <v>-1</v>
      </c>
      <c r="T12" s="119" t="str">
        <f t="shared" ca="1" si="98"/>
        <v/>
      </c>
      <c r="U12" s="65">
        <f ca="1">IF(M12="","",IF(T12="",SUM($T$5:$T12)+S12,SUM($T$5:$T12)))</f>
        <v>0</v>
      </c>
      <c r="V12" s="125" t="str">
        <f t="shared" ca="1" si="0"/>
        <v/>
      </c>
      <c r="W12" s="65" t="str" cm="1">
        <f t="array" aca="1" ref="W12" ca="1">IF(M11="","",INDIRECT(DX12&amp; DN12))</f>
        <v>P</v>
      </c>
      <c r="X12" s="66">
        <f t="shared" ca="1" si="16"/>
        <v>-1</v>
      </c>
      <c r="Y12" s="78" t="str">
        <f t="shared" si="17"/>
        <v>B</v>
      </c>
      <c r="Z12" s="65" t="str">
        <f t="shared" si="18"/>
        <v>Y</v>
      </c>
      <c r="AA12" s="66">
        <f t="shared" si="19"/>
        <v>-3</v>
      </c>
      <c r="AB12" s="42" t="str">
        <f t="shared" si="20"/>
        <v>P</v>
      </c>
      <c r="AC12" s="65" t="str">
        <f t="shared" si="21"/>
        <v>N</v>
      </c>
      <c r="AD12" s="66">
        <f t="shared" si="22"/>
        <v>3</v>
      </c>
      <c r="AE12" s="42" t="str">
        <f t="shared" si="23"/>
        <v>B</v>
      </c>
      <c r="AF12" s="65" t="str">
        <f t="shared" si="24"/>
        <v>Y</v>
      </c>
      <c r="AG12" s="66">
        <f t="shared" si="25"/>
        <v>1</v>
      </c>
      <c r="AH12" s="42" t="str">
        <f t="shared" si="26"/>
        <v>P</v>
      </c>
      <c r="AI12" s="65" t="str">
        <f t="shared" si="27"/>
        <v>N</v>
      </c>
      <c r="AJ12" s="66">
        <f t="shared" si="28"/>
        <v>-1</v>
      </c>
      <c r="AK12" s="42" t="str">
        <f t="shared" si="99"/>
        <v>B</v>
      </c>
      <c r="AL12" s="65" t="str">
        <f t="shared" si="29"/>
        <v>Y</v>
      </c>
      <c r="AM12" s="66">
        <f t="shared" si="30"/>
        <v>10</v>
      </c>
      <c r="AN12" s="42" t="str">
        <f t="shared" si="31"/>
        <v>B</v>
      </c>
      <c r="AO12" s="65" t="str">
        <f t="shared" si="32"/>
        <v>Y</v>
      </c>
      <c r="AP12" s="66">
        <f t="shared" si="33"/>
        <v>1</v>
      </c>
      <c r="AQ12" s="42" t="str">
        <f t="shared" si="34"/>
        <v>P</v>
      </c>
      <c r="AR12" s="65" t="str">
        <f t="shared" si="35"/>
        <v>N</v>
      </c>
      <c r="AS12" s="79">
        <f t="shared" si="36"/>
        <v>-1</v>
      </c>
      <c r="AT12" s="42" t="str">
        <f t="shared" si="100"/>
        <v>P</v>
      </c>
      <c r="AU12" s="65" t="str">
        <f t="shared" si="37"/>
        <v>N</v>
      </c>
      <c r="AV12" s="79">
        <f t="shared" si="38"/>
        <v>-10</v>
      </c>
      <c r="AW12" s="42" t="str">
        <f t="shared" si="101"/>
        <v>P</v>
      </c>
      <c r="AX12" s="65" t="str">
        <f t="shared" si="39"/>
        <v>N</v>
      </c>
      <c r="AY12" s="66">
        <f t="shared" si="102"/>
        <v>-1</v>
      </c>
      <c r="AZ12" s="78" t="str">
        <f t="shared" si="40"/>
        <v>P</v>
      </c>
      <c r="BA12" s="65" t="str">
        <f t="shared" si="41"/>
        <v>N</v>
      </c>
      <c r="BB12" s="66">
        <f t="shared" si="42"/>
        <v>-3</v>
      </c>
      <c r="BC12" s="42" t="str">
        <f t="shared" si="43"/>
        <v>B</v>
      </c>
      <c r="BD12" s="65" t="str">
        <f t="shared" si="44"/>
        <v>Y</v>
      </c>
      <c r="BE12" s="66">
        <f t="shared" si="45"/>
        <v>3</v>
      </c>
      <c r="BF12" s="42" t="str">
        <f t="shared" si="46"/>
        <v>B</v>
      </c>
      <c r="BG12" s="65" t="str">
        <f t="shared" si="47"/>
        <v>Y</v>
      </c>
      <c r="BH12" s="66">
        <f t="shared" si="48"/>
        <v>-3</v>
      </c>
      <c r="BI12" s="42" t="str">
        <f t="shared" si="49"/>
        <v>P</v>
      </c>
      <c r="BJ12" s="65" t="str">
        <f t="shared" si="50"/>
        <v>N</v>
      </c>
      <c r="BK12" s="66">
        <f t="shared" si="51"/>
        <v>3</v>
      </c>
      <c r="BL12" s="42" t="str">
        <f t="shared" si="52"/>
        <v>B</v>
      </c>
      <c r="BM12" s="65" t="str">
        <f t="shared" si="53"/>
        <v>Y</v>
      </c>
      <c r="BN12" s="66">
        <f t="shared" si="54"/>
        <v>3</v>
      </c>
      <c r="BO12" s="42" t="str">
        <f t="shared" si="55"/>
        <v>P</v>
      </c>
      <c r="BP12" s="65" t="str">
        <f t="shared" si="56"/>
        <v>N</v>
      </c>
      <c r="BQ12" s="66">
        <f t="shared" si="57"/>
        <v>-3</v>
      </c>
      <c r="BR12" s="42" t="str">
        <f t="shared" si="58"/>
        <v>P</v>
      </c>
      <c r="BS12" s="65" t="str">
        <f t="shared" si="59"/>
        <v>N</v>
      </c>
      <c r="BT12" s="66">
        <f t="shared" si="60"/>
        <v>-1</v>
      </c>
      <c r="BU12" s="42" t="str">
        <f t="shared" si="61"/>
        <v>B</v>
      </c>
      <c r="BV12" s="65" t="str">
        <f t="shared" si="62"/>
        <v>Y</v>
      </c>
      <c r="BW12" s="79">
        <f t="shared" si="63"/>
        <v>1</v>
      </c>
      <c r="BX12" s="42" t="str">
        <f t="shared" si="64"/>
        <v>B</v>
      </c>
      <c r="BY12" s="65" t="str">
        <f t="shared" si="103"/>
        <v>Y</v>
      </c>
      <c r="BZ12" s="66">
        <f t="shared" si="65"/>
        <v>1</v>
      </c>
      <c r="CA12" s="106">
        <f t="shared" si="104"/>
        <v>10</v>
      </c>
      <c r="CB12" s="107">
        <f t="shared" si="105"/>
        <v>0</v>
      </c>
      <c r="CC12" s="108" t="str">
        <f t="shared" ca="1" si="106"/>
        <v/>
      </c>
      <c r="CD12" s="252">
        <f t="shared" ref="CD12:CE12" si="155">AVERAGE(CV9:CV12)</f>
        <v>-2.6666666666666665</v>
      </c>
      <c r="CE12" s="252">
        <f t="shared" si="155"/>
        <v>2.6666666666666665</v>
      </c>
      <c r="CF12" s="252">
        <f t="shared" si="108"/>
        <v>0.66666666666666663</v>
      </c>
      <c r="CG12" s="252">
        <f t="shared" si="109"/>
        <v>-0.66666666666666663</v>
      </c>
      <c r="CH12" s="252">
        <f t="shared" si="110"/>
        <v>5</v>
      </c>
      <c r="CI12" s="252">
        <f t="shared" si="111"/>
        <v>0.66666666666666663</v>
      </c>
      <c r="CJ12" s="252">
        <f t="shared" si="112"/>
        <v>-0.66666666666666663</v>
      </c>
      <c r="CK12" s="252">
        <f t="shared" si="113"/>
        <v>-5</v>
      </c>
      <c r="CL12" s="252">
        <f t="shared" si="114"/>
        <v>-0.66666666666666663</v>
      </c>
      <c r="CM12" s="252">
        <f t="shared" si="115"/>
        <v>-0.66666666666666663</v>
      </c>
      <c r="CN12" s="252">
        <f t="shared" si="116"/>
        <v>0.66666666666666663</v>
      </c>
      <c r="CO12" s="252">
        <f t="shared" si="117"/>
        <v>-2.6666666666666665</v>
      </c>
      <c r="CP12" s="252">
        <f t="shared" si="118"/>
        <v>2.6666666666666665</v>
      </c>
      <c r="CQ12" s="252">
        <f t="shared" si="119"/>
        <v>0.66666666666666663</v>
      </c>
      <c r="CR12" s="252">
        <f t="shared" si="120"/>
        <v>-0.66666666666666663</v>
      </c>
      <c r="CS12" s="252">
        <f t="shared" si="121"/>
        <v>-0.66666666666666663</v>
      </c>
      <c r="CT12" s="252">
        <f t="shared" si="122"/>
        <v>0.66666666666666663</v>
      </c>
      <c r="CU12" s="252">
        <f t="shared" si="123"/>
        <v>0.66666666666666663</v>
      </c>
      <c r="CV12" s="156">
        <f t="shared" si="124"/>
        <v>-3</v>
      </c>
      <c r="CW12" s="157">
        <f t="shared" si="125"/>
        <v>3</v>
      </c>
      <c r="CX12" s="157">
        <f t="shared" si="126"/>
        <v>1</v>
      </c>
      <c r="CY12" s="157">
        <f t="shared" si="127"/>
        <v>-1</v>
      </c>
      <c r="CZ12" s="157">
        <f t="shared" si="128"/>
        <v>10</v>
      </c>
      <c r="DA12" s="157">
        <f t="shared" si="129"/>
        <v>1</v>
      </c>
      <c r="DB12" s="157">
        <f t="shared" si="130"/>
        <v>-1</v>
      </c>
      <c r="DC12" s="157">
        <f t="shared" si="131"/>
        <v>-10</v>
      </c>
      <c r="DD12" s="157">
        <f t="shared" si="132"/>
        <v>-1</v>
      </c>
      <c r="DE12" s="157">
        <f t="shared" si="133"/>
        <v>-3</v>
      </c>
      <c r="DF12" s="157">
        <f t="shared" si="134"/>
        <v>3</v>
      </c>
      <c r="DG12" s="157">
        <f t="shared" si="135"/>
        <v>-3</v>
      </c>
      <c r="DH12" s="157">
        <f t="shared" si="136"/>
        <v>3</v>
      </c>
      <c r="DI12" s="157">
        <f t="shared" si="137"/>
        <v>3</v>
      </c>
      <c r="DJ12" s="157">
        <f t="shared" si="138"/>
        <v>-3</v>
      </c>
      <c r="DK12" s="157">
        <f t="shared" si="139"/>
        <v>-1</v>
      </c>
      <c r="DL12" s="157">
        <f t="shared" si="140"/>
        <v>1</v>
      </c>
      <c r="DM12" s="158">
        <f t="shared" si="141"/>
        <v>1</v>
      </c>
      <c r="DN12" s="78">
        <v>12</v>
      </c>
      <c r="DO12" s="79">
        <f t="shared" si="142"/>
        <v>12</v>
      </c>
      <c r="DP12" s="42" t="str" cm="1">
        <f t="array" ref="DP12">IFERROR(INDEX($CD$4:$CU$4,_xlfn.AGGREGATE(15,6,COLUMN($CD$4:$CU$4)-COLUMN($CC$1)/($CD$12:$CU$12=MAX($CD$12:$CU$12)),COLUMNS(CU$4:$CU4))),"")</f>
        <v>AK</v>
      </c>
      <c r="DQ12" s="65" t="str" cm="1">
        <f t="array" ref="DQ12">IFERROR(INDEX($CD$4:$CU$4,_xlfn.AGGREGATE(15,6,COLUMN($CD$4:$CU$4)-COLUMN($CC$1)/($CD$12:$CU$12=MAX($CD$12:$CU$12)),COLUMNS($CU$4:DN4))),"")</f>
        <v/>
      </c>
      <c r="DR12" s="65" t="str" cm="1">
        <f t="array" ref="DR12">IFERROR(INDEX($CD$4:$CU$4,_xlfn.AGGREGATE(15,6,COLUMN($CD$4:$CU$4)-COLUMN($CC$1)/($CD$12:$CU$12=MAX($CD$12:$CU$12)),COLUMNS($CU$4:DO4))),"")</f>
        <v/>
      </c>
      <c r="DS12" s="65" t="str" cm="1">
        <f t="array" ref="DS12">IFERROR(INDEX($CD$4:$CU$4,_xlfn.AGGREGATE(15,6,COLUMN($CD$4:$CU$4)-COLUMN($CC$1)/($CD$12:$CU$12=MAX($CD$12:$CU$12)),COLUMNS($CU$4:DP4))),"")</f>
        <v/>
      </c>
      <c r="DT12" s="65" t="str" cm="1">
        <f t="array" ref="DT12">IFERROR(INDEX($CD$4:$CU$4,_xlfn.AGGREGATE(15,6,COLUMN($CD$4:$CU$4)-COLUMN($CC$1)/($CD$12:$CU$12=MAX($CD$12:$CU$12)),COLUMNS($CU$4:DQ4))),"")</f>
        <v/>
      </c>
      <c r="DU12" s="66" t="str" cm="1">
        <f t="array" ref="DU12">IFERROR(INDEX($CD$4:$CU$4,_xlfn.AGGREGATE(15,6,COLUMN($CD$4:$CU$4)-COLUMN($CC$1)/($CD$12:$CU$12=MAX($CD$12:$CU$12)),COLUMNS($CU$4:DR4))),"")</f>
        <v/>
      </c>
      <c r="DV12" s="78" t="str">
        <f t="shared" ref="DV12:DV75" ca="1" si="156">IF(EM12="",EL12,ET12)</f>
        <v>AK</v>
      </c>
      <c r="DW12" s="65" t="str">
        <f t="shared" ref="DW12:DW75" ca="1" si="157">IF(ER11&gt;1,"R","N")</f>
        <v>N</v>
      </c>
      <c r="DX12" s="65" t="str" cm="1">
        <f t="array" aca="1" ref="DX12" ca="1">IF(INDIRECT(VLOOKUP(DX11,General!R:T,3,FALSE)&amp;DN11)&gt;0,DX11,DV11)</f>
        <v>AB</v>
      </c>
      <c r="DY12" s="79">
        <f t="shared" ref="DY12:DY75" ca="1" si="158">IF(DY11=6,1,IF(DY11+1&gt;ER12,ER12,DY11+1))</f>
        <v>1</v>
      </c>
      <c r="DZ12" s="42" t="str">
        <f>IFERROR(VLOOKUP(DP12,General!R:S,2,FALSE),"")</f>
        <v>AL</v>
      </c>
      <c r="EA12" s="65" t="str">
        <f>IFERROR(VLOOKUP(DQ12,General!R:S,2,FALSE),"")</f>
        <v/>
      </c>
      <c r="EB12" s="65" t="str">
        <f>IFERROR(VLOOKUP(DR12,General!R:S,2,FALSE),"")</f>
        <v/>
      </c>
      <c r="EC12" s="65" t="str">
        <f>IFERROR(VLOOKUP(DS12,General!R:S,2,FALSE),"")</f>
        <v/>
      </c>
      <c r="ED12" s="65" t="str">
        <f>IFERROR(VLOOKUP(DT12,General!R:S,2,FALSE),"")</f>
        <v/>
      </c>
      <c r="EE12" s="66" t="str">
        <f>IFERROR(VLOOKUP(DU12,General!R:S,2,FALSE),"")</f>
        <v/>
      </c>
      <c r="EF12" s="113">
        <f ca="1">IF(DP12="",-1,COUNTIF(INDIRECT(DZ12&amp;$DN$10):INDIRECT(DZ12&amp;DN12),"Y"))</f>
        <v>3</v>
      </c>
      <c r="EG12" s="111">
        <f ca="1">IF(DQ12="",-1,COUNTIF(INDIRECT(EA12&amp;$DN$10):INDIRECT(EA12&amp;DN12),"Y"))</f>
        <v>-1</v>
      </c>
      <c r="EH12" s="111">
        <f ca="1">IF(DR12="",-1,COUNTIF(INDIRECT(EB12&amp;$DN$10):INDIRECT(EB12&amp;DN12),"Y"))</f>
        <v>-1</v>
      </c>
      <c r="EI12" s="110">
        <f ca="1">IF(DS12="",-1,COUNTIF(INDIRECT(EC12&amp;$DN$10):INDIRECT(EC12&amp;DN12),"Y"))</f>
        <v>-1</v>
      </c>
      <c r="EJ12" s="114">
        <f ca="1">IF(DT12="",-1,COUNTIF(INDIRECT(ED12&amp;$DN$10):INDIRECT(ED12&amp;DN12),"Y"))</f>
        <v>-1</v>
      </c>
      <c r="EK12" s="114">
        <f ca="1">IF(DU12="",-1,COUNTIF(INDIRECT(EE12&amp;$DN$10):INDIRECT(EE12&amp;DN12),"Y"))</f>
        <v>-1</v>
      </c>
      <c r="EL12" s="42" t="str" cm="1">
        <f t="array" aca="1" ref="EL12" ca="1">IFERROR(INDEX($DP$12:$DU$12,_xlfn.AGGREGATE(15,6,COLUMN($DP$12:$DU$12)-COLUMN($DO$12)/($EF$12:$EK$12=MAX($EF$12:$EK$12)),COLUMNS($DP$12:DP12))),"")</f>
        <v>AK</v>
      </c>
      <c r="EM12" s="65" t="str" cm="1">
        <f t="array" aca="1" ref="EM12" ca="1">IFERROR(INDEX($DP$12:$DU$12,_xlfn.AGGREGATE(15,6,COLUMN($DP$12:$DU$12)-COLUMN($DO$12)/($EF$12:$EK$12=MAX($EF$12:$EK$12)),COLUMNS($DP$12:DQ12))),"")</f>
        <v/>
      </c>
      <c r="EN12" s="65" t="str" cm="1">
        <f t="array" aca="1" ref="EN12" ca="1">IFERROR(INDEX($DP$12:$DU$12,_xlfn.AGGREGATE(15,6,COLUMN($DP$12:$DU$12)-COLUMN($DO$12)/($EF$12:$EK$12=MAX($EF$12:$EK$12)),COLUMNS($DP$12:DR12))),"")</f>
        <v/>
      </c>
      <c r="EO12" s="65" t="str" cm="1">
        <f t="array" aca="1" ref="EO12" ca="1">IFERROR(INDEX($DP$12:$DU$12,_xlfn.AGGREGATE(15,6,COLUMN($DP$12:$DU$12)-COLUMN($DO$12)/($EF$12:$EK$12=MAX($EF$12:$EK$12)),COLUMNS($DP$12:DS12))),"")</f>
        <v/>
      </c>
      <c r="EP12" s="65" t="str" cm="1">
        <f t="array" aca="1" ref="EP12" ca="1">IFERROR(INDEX($DP$12:$DU$12,_xlfn.AGGREGATE(15,6,COLUMN($DP$12:$DU$12)-COLUMN($DO$12)/($EF$12:$EK$12=MAX($EF$12:$EK$12)),COLUMNS($DP$12:DT12))),"")</f>
        <v/>
      </c>
      <c r="EQ12" s="66" t="str" cm="1">
        <f t="array" aca="1" ref="EQ12" ca="1">IFERROR(INDEX($DP$12:$DU$12,_xlfn.AGGREGATE(15,6,COLUMN($DP$12:$DU$12)-COLUMN($DO$12)/($EF$12:$EK$12=MAX($EF$12:$EK$12)),COLUMNS($DP$12:DU12))),"")</f>
        <v/>
      </c>
      <c r="ER12" s="9">
        <f t="shared" ca="1" si="144"/>
        <v>1</v>
      </c>
      <c r="ES12" s="79">
        <f t="shared" ref="ES12:ES75" ca="1" si="159">IF(ER12=1,1,DY12)</f>
        <v>1</v>
      </c>
      <c r="ET12" s="112" t="str" cm="1">
        <f t="array" aca="1" ref="ET12" ca="1">INDEX(EL12:EQ12,1,ES12)</f>
        <v>AK</v>
      </c>
      <c r="EU12" s="42" t="str">
        <f t="shared" si="7"/>
        <v>B</v>
      </c>
      <c r="EV12" s="65" t="str">
        <f t="shared" si="8"/>
        <v>T</v>
      </c>
      <c r="EW12" s="65" t="str">
        <f t="shared" ca="1" si="9"/>
        <v>C</v>
      </c>
      <c r="EX12" s="65" t="str">
        <f t="shared" si="3"/>
        <v>WL</v>
      </c>
      <c r="EY12" s="65" t="str">
        <f t="shared" si="4"/>
        <v>1</v>
      </c>
      <c r="EZ12" s="65" t="str">
        <f t="shared" ca="1" si="5"/>
        <v>LW</v>
      </c>
      <c r="FA12" s="9" t="str">
        <f t="shared" ca="1" si="67"/>
        <v>B</v>
      </c>
      <c r="FB12" s="9" t="str">
        <f t="shared" si="68"/>
        <v/>
      </c>
      <c r="FC12" s="9" t="str">
        <f t="shared" ca="1" si="69"/>
        <v>B</v>
      </c>
      <c r="FD12" s="9" t="str">
        <f t="shared" si="70"/>
        <v/>
      </c>
      <c r="FE12" s="9" t="str">
        <f t="shared" ca="1" si="71"/>
        <v/>
      </c>
      <c r="FF12" s="9" t="str">
        <f t="shared" ca="1" si="72"/>
        <v>B</v>
      </c>
      <c r="FG12" s="9">
        <f t="shared" ca="1" si="73"/>
        <v>3</v>
      </c>
      <c r="FH12" s="9">
        <f t="shared" ca="1" si="74"/>
        <v>1</v>
      </c>
      <c r="FI12" s="42">
        <f t="shared" si="6"/>
        <v>-3</v>
      </c>
      <c r="FJ12" s="65">
        <f>IF(Z12="",0,IFERROR(VLOOKUP(Z7&amp;Z8&amp;Z9&amp;Z10&amp;Z11&amp;Z12,General!I:J,2,FALSE),0))</f>
        <v>1</v>
      </c>
      <c r="FK12" s="65">
        <f>IF(AC12="",0,IFERROR(VLOOKUP(AC7&amp;AC8&amp;AC9&amp;AC10&amp;AC11&amp;AC12,General!I:J,2,FALSE),0))</f>
        <v>-1</v>
      </c>
      <c r="FL12" s="65">
        <f>IF(AF12="",0,IFERROR(VLOOKUP(AF7&amp;AF8&amp;AF9&amp;AF10&amp;AF11&amp;AF12,General!I:J,2,FALSE),0))</f>
        <v>1</v>
      </c>
      <c r="FM12" s="65">
        <f>IF(AI12="",0,IFERROR(VLOOKUP(AI7&amp;AI8&amp;AI9&amp;AI10&amp;AI11&amp;AI12,General!I:J,2,FALSE),0))</f>
        <v>-1</v>
      </c>
      <c r="FN12" s="65">
        <f>IF(AL12="",0,IFERROR(VLOOKUP(AL7&amp;AL8&amp;AL9&amp;AL10&amp;AL11&amp;AL12,General!I:J,2,FALSE),0))</f>
        <v>6</v>
      </c>
      <c r="FO12" s="65">
        <f>IF(AO12="",0,IFERROR(VLOOKUP(AO7&amp;AO8&amp;AO9&amp;AO10&amp;AO11&amp;AO12,General!I:J,2,FALSE),0))</f>
        <v>1</v>
      </c>
      <c r="FP12" s="65">
        <f>IF(AR12="",0,IFERROR(VLOOKUP(AR7&amp;AR8&amp;AR9&amp;AR10&amp;AR11&amp;AR12,General!I:J,2,FALSE),0))</f>
        <v>-1</v>
      </c>
      <c r="FQ12" s="65">
        <f>IF(AU12="",0,IFERROR(VLOOKUP(AU7&amp;AU8&amp;AU9&amp;AU10&amp;AU11&amp;AU12,General!I:J,2,FALSE),0))</f>
        <v>-6</v>
      </c>
      <c r="FR12" s="65">
        <f>IF(AX12="",0,IFERROR(VLOOKUP(AX7&amp;AX8&amp;AX9&amp;AX10&amp;AX11&amp;AX12,General!I:J,2,FALSE),0))</f>
        <v>-1</v>
      </c>
      <c r="FS12" s="65">
        <f>IF(BA12="",0,IFERROR(VLOOKUP(BA7&amp;BA8&amp;BA9&amp;BA10&amp;BA11&amp;BA12,General!I:J,2,FALSE),0))</f>
        <v>-3</v>
      </c>
      <c r="FT12" s="65">
        <f>IF(BD12="",0,IFERROR(VLOOKUP(BD7&amp;BD8&amp;BD9&amp;BD10&amp;BD11&amp;BD12,General!I:J,2,FALSE),0))</f>
        <v>3</v>
      </c>
      <c r="FU12" s="65">
        <f>IF(BG12="",0,IFERROR(VLOOKUP(BG7&amp;BG8&amp;BG9&amp;BG10&amp;BG11&amp;BG12,General!I:J,2,FALSE),0))</f>
        <v>1</v>
      </c>
      <c r="FV12" s="65">
        <f>IF(BJ12="",0,IFERROR(VLOOKUP(BJ7&amp;BJ8&amp;BJ9&amp;BJ10&amp;BJ11&amp;BJ12,General!I:J,2,FALSE),0))</f>
        <v>-1</v>
      </c>
      <c r="FW12" s="65">
        <f>IF(BM12="",0,IFERROR(VLOOKUP(BM7&amp;BM8&amp;BM9&amp;BM10&amp;BM11&amp;BM12,General!I:J,2,FALSE),0))</f>
        <v>3</v>
      </c>
      <c r="FX12" s="65">
        <f>IF(BP12="",0,IFERROR(VLOOKUP(BP7&amp;BP8&amp;BP9&amp;BP10&amp;BP11&amp;BP12,General!I:J,2,FALSE),0))</f>
        <v>-3</v>
      </c>
      <c r="FY12" s="65">
        <f>IF(BS12="",0,IFERROR(VLOOKUP(BS7&amp;BS8&amp;BS9&amp;BS10&amp;BS11&amp;BS12,General!I:J,2,FALSE),0))</f>
        <v>-1</v>
      </c>
      <c r="FZ12" s="66">
        <f>IF(BV12="",0,IFERROR(VLOOKUP(BV7&amp;BV8&amp;BV9&amp;BV10&amp;BV11&amp;BV12,General!I:J,2,FALSE),0))</f>
        <v>1</v>
      </c>
      <c r="GA12" s="66">
        <f>IF(BY12="",0,IFERROR(VLOOKUP(BY7&amp;BY8&amp;BY9&amp;BY10&amp;BY11&amp;BY12,General!I:J,2,FALSE),0))</f>
        <v>1</v>
      </c>
      <c r="GB12" s="66">
        <f ca="1">IF(R12="",0,IFERROR(VLOOKUP(R7&amp;R8&amp;R9&amp;R10&amp;R11&amp;R12,General!F:G,2,FALSE),0))</f>
        <v>-1</v>
      </c>
      <c r="GC12" s="9" t="str">
        <f t="shared" ca="1" si="145"/>
        <v>S</v>
      </c>
      <c r="GD12" s="9" t="str">
        <f t="shared" si="75"/>
        <v>N</v>
      </c>
      <c r="GE12" s="9" t="str">
        <f t="shared" si="76"/>
        <v>N</v>
      </c>
      <c r="GF12" s="9" t="str">
        <f t="shared" si="77"/>
        <v>N</v>
      </c>
      <c r="GG12" s="9">
        <f t="shared" ca="1" si="78"/>
        <v>1</v>
      </c>
      <c r="GH12" s="10" t="str">
        <f t="shared" ca="1" si="79"/>
        <v>N</v>
      </c>
      <c r="GI12" s="9" t="str">
        <f t="shared" ca="1" si="80"/>
        <v>N</v>
      </c>
      <c r="GJ12" s="9" t="str">
        <f t="shared" ca="1" si="81"/>
        <v>N</v>
      </c>
      <c r="GK12" s="9" t="str">
        <f t="shared" ca="1" si="82"/>
        <v>N</v>
      </c>
      <c r="GL12" s="9" t="str">
        <f t="shared" ca="1" si="83"/>
        <v/>
      </c>
      <c r="GM12" s="9" t="str">
        <f t="shared" ca="1" si="84"/>
        <v>B</v>
      </c>
      <c r="GN12" s="9" t="str">
        <f t="shared" si="1"/>
        <v/>
      </c>
      <c r="GO12" s="9">
        <f t="shared" si="2"/>
        <v>1</v>
      </c>
      <c r="GP12" s="9" t="str">
        <f t="shared" si="85"/>
        <v>30001</v>
      </c>
      <c r="GQ12" s="9" t="str">
        <f t="shared" si="85"/>
        <v>01230</v>
      </c>
      <c r="GR12" s="9" t="str">
        <f t="shared" si="146"/>
        <v>230001</v>
      </c>
      <c r="GS12" s="9" t="str">
        <f t="shared" si="147"/>
        <v>001230</v>
      </c>
      <c r="GT12" s="9" t="str">
        <f t="shared" si="148"/>
        <v>B</v>
      </c>
      <c r="GU12" s="9" t="str">
        <f t="shared" si="149"/>
        <v>B</v>
      </c>
      <c r="GV12" s="9" t="str">
        <f t="shared" si="86"/>
        <v>L4L</v>
      </c>
      <c r="GW12" s="9" t="str">
        <f t="shared" ca="1" si="87"/>
        <v>B</v>
      </c>
      <c r="GX12" s="9" t="str">
        <f t="shared" si="88"/>
        <v>1</v>
      </c>
      <c r="GY12" s="9" t="str">
        <f t="shared" ca="1" si="89"/>
        <v>B</v>
      </c>
      <c r="GZ12" s="9" t="str">
        <f t="shared" ca="1" si="90"/>
        <v>F2W</v>
      </c>
      <c r="HA12" s="9" t="str">
        <f t="shared" ca="1" si="91"/>
        <v>B</v>
      </c>
      <c r="HB12" s="9">
        <f t="shared" ca="1" si="150"/>
        <v>1</v>
      </c>
      <c r="HC12" s="9">
        <f t="shared" ca="1" si="151"/>
        <v>1</v>
      </c>
      <c r="HD12" s="9">
        <f t="shared" ca="1" si="152"/>
        <v>1</v>
      </c>
      <c r="HE12" s="9" t="str">
        <f t="shared" ca="1" si="92"/>
        <v>B</v>
      </c>
      <c r="HG12" s="9" t="str">
        <f>General!A10</f>
        <v>XB</v>
      </c>
      <c r="HH12" s="9" t="str">
        <f>General!B10</f>
        <v>W</v>
      </c>
      <c r="HI12" s="9" t="str">
        <f>General!C10</f>
        <v>XBW</v>
      </c>
      <c r="HJ12" s="9" t="str">
        <f>General!D10</f>
        <v>XF2</v>
      </c>
      <c r="HK12" s="9">
        <v>2</v>
      </c>
      <c r="HL12" s="57">
        <f t="shared" ca="1" si="153"/>
        <v>1</v>
      </c>
      <c r="HM12" s="9" t="str">
        <f>General!F10</f>
        <v>LWW</v>
      </c>
      <c r="HN12" s="9">
        <f>General!G10</f>
        <v>3</v>
      </c>
      <c r="HO12" s="9" cm="1">
        <f t="array" aca="1" ref="HO12" ca="1">INDIRECT(VLOOKUP(DX11,General!R:T,3,FALSE)&amp;DN11)</f>
        <v>4</v>
      </c>
    </row>
    <row r="13" spans="1:223" ht="13.5" thickBot="1">
      <c r="A13" s="9">
        <v>4</v>
      </c>
      <c r="B13" s="42" t="str">
        <f t="shared" ca="1" si="10"/>
        <v>NB</v>
      </c>
      <c r="C13" s="115" t="str">
        <f t="shared" si="93"/>
        <v>T</v>
      </c>
      <c r="D13" s="116" t="str">
        <f t="shared" si="94"/>
        <v/>
      </c>
      <c r="E13" s="117" t="str">
        <f t="shared" ca="1" si="95"/>
        <v>F2</v>
      </c>
      <c r="F13" s="66" t="str">
        <f t="shared" si="11"/>
        <v>L</v>
      </c>
      <c r="G13" s="9">
        <v>4</v>
      </c>
      <c r="H13" s="133"/>
      <c r="I13" s="152" t="str">
        <f t="shared" ca="1" si="96"/>
        <v>P2</v>
      </c>
      <c r="J13" s="115" t="str">
        <f t="shared" ca="1" si="97"/>
        <v>F2</v>
      </c>
      <c r="K13" s="66">
        <f t="shared" si="154"/>
        <v>10</v>
      </c>
      <c r="L13" s="141"/>
      <c r="M13" s="136" t="s">
        <v>5</v>
      </c>
      <c r="N13" s="10"/>
      <c r="O13" s="42" t="str">
        <f ca="1">IF(M12="","",VLOOKUP(DX13,General!U:V,2,FALSE))</f>
        <v xml:space="preserve">F5 </v>
      </c>
      <c r="P13" s="116" t="str">
        <f t="shared" ca="1" si="12"/>
        <v>F2</v>
      </c>
      <c r="Q13" s="117" t="str">
        <f t="shared" ca="1" si="13"/>
        <v/>
      </c>
      <c r="R13" s="65" t="str">
        <f t="shared" ca="1" si="14"/>
        <v>W</v>
      </c>
      <c r="S13" s="65">
        <f t="shared" ca="1" si="15"/>
        <v>1</v>
      </c>
      <c r="T13" s="119">
        <f t="shared" ca="1" si="98"/>
        <v>1</v>
      </c>
      <c r="U13" s="65">
        <f ca="1">IF(M13="","",IF(T13="",SUM($T$5:$T13)+S13,SUM($T$5:$T13)))</f>
        <v>2</v>
      </c>
      <c r="V13" s="125" t="str">
        <f t="shared" ca="1" si="0"/>
        <v/>
      </c>
      <c r="W13" s="65" t="str" cm="1">
        <f t="array" aca="1" ref="W13" ca="1">IF(M12="","",INDIRECT(DX13&amp; DN13))</f>
        <v>P</v>
      </c>
      <c r="X13" s="66">
        <f t="shared" ca="1" si="16"/>
        <v>0</v>
      </c>
      <c r="Y13" s="78" t="str">
        <f t="shared" si="17"/>
        <v>B</v>
      </c>
      <c r="Z13" s="65" t="str">
        <f t="shared" si="18"/>
        <v>N</v>
      </c>
      <c r="AA13" s="66">
        <f t="shared" si="19"/>
        <v>-4</v>
      </c>
      <c r="AB13" s="42" t="str">
        <f t="shared" si="20"/>
        <v>P</v>
      </c>
      <c r="AC13" s="65" t="str">
        <f t="shared" si="21"/>
        <v>Y</v>
      </c>
      <c r="AD13" s="66">
        <f t="shared" si="22"/>
        <v>4</v>
      </c>
      <c r="AE13" s="42" t="str">
        <f t="shared" si="23"/>
        <v>B</v>
      </c>
      <c r="AF13" s="65" t="str">
        <f t="shared" si="24"/>
        <v>N</v>
      </c>
      <c r="AG13" s="66">
        <f t="shared" si="25"/>
        <v>0</v>
      </c>
      <c r="AH13" s="42" t="str">
        <f t="shared" si="26"/>
        <v>P</v>
      </c>
      <c r="AI13" s="65" t="str">
        <f t="shared" si="27"/>
        <v>Y</v>
      </c>
      <c r="AJ13" s="66">
        <f t="shared" si="28"/>
        <v>0</v>
      </c>
      <c r="AK13" s="42" t="str">
        <f t="shared" si="99"/>
        <v>P</v>
      </c>
      <c r="AL13" s="65" t="str">
        <f t="shared" si="29"/>
        <v>Y</v>
      </c>
      <c r="AM13" s="66">
        <f t="shared" si="30"/>
        <v>10</v>
      </c>
      <c r="AN13" s="42" t="str">
        <f t="shared" si="31"/>
        <v>P</v>
      </c>
      <c r="AO13" s="65" t="str">
        <f t="shared" si="32"/>
        <v>Y</v>
      </c>
      <c r="AP13" s="66">
        <f t="shared" si="33"/>
        <v>4</v>
      </c>
      <c r="AQ13" s="42" t="str">
        <f t="shared" si="34"/>
        <v>B</v>
      </c>
      <c r="AR13" s="65" t="str">
        <f t="shared" si="35"/>
        <v>N</v>
      </c>
      <c r="AS13" s="79">
        <f t="shared" si="36"/>
        <v>-4</v>
      </c>
      <c r="AT13" s="42" t="str">
        <f t="shared" si="100"/>
        <v>B</v>
      </c>
      <c r="AU13" s="65" t="str">
        <f t="shared" si="37"/>
        <v>N</v>
      </c>
      <c r="AV13" s="79">
        <f t="shared" si="38"/>
        <v>-10</v>
      </c>
      <c r="AW13" s="42" t="str">
        <f t="shared" si="101"/>
        <v>P</v>
      </c>
      <c r="AX13" s="65" t="str">
        <f t="shared" si="39"/>
        <v>Y</v>
      </c>
      <c r="AY13" s="66">
        <f t="shared" si="102"/>
        <v>0</v>
      </c>
      <c r="AZ13" s="78" t="str">
        <f t="shared" si="40"/>
        <v>B</v>
      </c>
      <c r="BA13" s="65" t="str">
        <f t="shared" si="41"/>
        <v>N</v>
      </c>
      <c r="BB13" s="66">
        <f t="shared" si="42"/>
        <v>-9</v>
      </c>
      <c r="BC13" s="42" t="str">
        <f t="shared" si="43"/>
        <v>P</v>
      </c>
      <c r="BD13" s="65" t="str">
        <f t="shared" si="44"/>
        <v>Y</v>
      </c>
      <c r="BE13" s="66">
        <f t="shared" si="45"/>
        <v>9</v>
      </c>
      <c r="BF13" s="42" t="str">
        <f t="shared" si="46"/>
        <v>B</v>
      </c>
      <c r="BG13" s="65" t="str">
        <f t="shared" si="47"/>
        <v>N</v>
      </c>
      <c r="BH13" s="66">
        <f t="shared" si="48"/>
        <v>-4</v>
      </c>
      <c r="BI13" s="42" t="str">
        <f t="shared" si="49"/>
        <v>P</v>
      </c>
      <c r="BJ13" s="65" t="str">
        <f t="shared" si="50"/>
        <v>Y</v>
      </c>
      <c r="BK13" s="66">
        <f t="shared" si="51"/>
        <v>4</v>
      </c>
      <c r="BL13" s="42" t="str">
        <f t="shared" si="52"/>
        <v>B</v>
      </c>
      <c r="BM13" s="65" t="str">
        <f t="shared" si="53"/>
        <v>N</v>
      </c>
      <c r="BN13" s="66">
        <f t="shared" si="54"/>
        <v>2</v>
      </c>
      <c r="BO13" s="42" t="str">
        <f t="shared" si="55"/>
        <v>P</v>
      </c>
      <c r="BP13" s="65" t="str">
        <f t="shared" si="56"/>
        <v>Y</v>
      </c>
      <c r="BQ13" s="66">
        <f t="shared" si="57"/>
        <v>-2</v>
      </c>
      <c r="BR13" s="42" t="str">
        <f t="shared" si="58"/>
        <v>B</v>
      </c>
      <c r="BS13" s="65" t="str">
        <f t="shared" si="59"/>
        <v>N</v>
      </c>
      <c r="BT13" s="66">
        <f t="shared" si="60"/>
        <v>-4</v>
      </c>
      <c r="BU13" s="42" t="str">
        <f t="shared" si="61"/>
        <v>P</v>
      </c>
      <c r="BV13" s="65" t="str">
        <f t="shared" si="62"/>
        <v>Y</v>
      </c>
      <c r="BW13" s="79">
        <f t="shared" si="63"/>
        <v>4</v>
      </c>
      <c r="BX13" s="42" t="str">
        <f t="shared" si="64"/>
        <v>B</v>
      </c>
      <c r="BY13" s="65" t="str">
        <f t="shared" si="103"/>
        <v>N</v>
      </c>
      <c r="BZ13" s="66">
        <f t="shared" si="65"/>
        <v>0</v>
      </c>
      <c r="CA13" s="106">
        <f t="shared" si="104"/>
        <v>10</v>
      </c>
      <c r="CB13" s="107">
        <f t="shared" si="105"/>
        <v>0</v>
      </c>
      <c r="CC13" s="108" t="str">
        <f t="shared" ca="1" si="106"/>
        <v/>
      </c>
      <c r="CD13" s="252">
        <f t="shared" ref="CD13:CE13" si="160">AVERAGE(CV10:CV13)</f>
        <v>-3</v>
      </c>
      <c r="CE13" s="252">
        <f t="shared" si="160"/>
        <v>3</v>
      </c>
      <c r="CF13" s="252">
        <f t="shared" si="108"/>
        <v>0.5</v>
      </c>
      <c r="CG13" s="252">
        <f t="shared" si="109"/>
        <v>-0.5</v>
      </c>
      <c r="CH13" s="252">
        <f t="shared" si="110"/>
        <v>6.25</v>
      </c>
      <c r="CI13" s="252">
        <f t="shared" si="111"/>
        <v>1.5</v>
      </c>
      <c r="CJ13" s="252">
        <f t="shared" si="112"/>
        <v>-1.5</v>
      </c>
      <c r="CK13" s="252">
        <f t="shared" si="113"/>
        <v>-6.25</v>
      </c>
      <c r="CL13" s="252">
        <f t="shared" si="114"/>
        <v>-0.5</v>
      </c>
      <c r="CM13" s="252">
        <f t="shared" si="115"/>
        <v>-2.75</v>
      </c>
      <c r="CN13" s="252">
        <f t="shared" si="116"/>
        <v>2.75</v>
      </c>
      <c r="CO13" s="252">
        <f t="shared" si="117"/>
        <v>-3</v>
      </c>
      <c r="CP13" s="252">
        <f t="shared" si="118"/>
        <v>3</v>
      </c>
      <c r="CQ13" s="252">
        <f t="shared" si="119"/>
        <v>1</v>
      </c>
      <c r="CR13" s="252">
        <f t="shared" si="120"/>
        <v>-1</v>
      </c>
      <c r="CS13" s="252">
        <f t="shared" si="121"/>
        <v>-1.5</v>
      </c>
      <c r="CT13" s="252">
        <f t="shared" si="122"/>
        <v>1.5</v>
      </c>
      <c r="CU13" s="252">
        <f t="shared" si="123"/>
        <v>0.5</v>
      </c>
      <c r="CV13" s="156">
        <f t="shared" si="124"/>
        <v>-4</v>
      </c>
      <c r="CW13" s="157">
        <f t="shared" si="125"/>
        <v>4</v>
      </c>
      <c r="CX13" s="157">
        <f t="shared" si="126"/>
        <v>0</v>
      </c>
      <c r="CY13" s="157">
        <f t="shared" si="127"/>
        <v>0</v>
      </c>
      <c r="CZ13" s="157">
        <f t="shared" si="128"/>
        <v>10</v>
      </c>
      <c r="DA13" s="157">
        <f t="shared" si="129"/>
        <v>4</v>
      </c>
      <c r="DB13" s="157">
        <f t="shared" si="130"/>
        <v>-4</v>
      </c>
      <c r="DC13" s="157">
        <f t="shared" si="131"/>
        <v>-10</v>
      </c>
      <c r="DD13" s="157">
        <f t="shared" si="132"/>
        <v>0</v>
      </c>
      <c r="DE13" s="157">
        <f t="shared" si="133"/>
        <v>-9</v>
      </c>
      <c r="DF13" s="157">
        <f t="shared" si="134"/>
        <v>9</v>
      </c>
      <c r="DG13" s="157">
        <f t="shared" si="135"/>
        <v>-4</v>
      </c>
      <c r="DH13" s="157">
        <f t="shared" si="136"/>
        <v>4</v>
      </c>
      <c r="DI13" s="157">
        <f t="shared" si="137"/>
        <v>2</v>
      </c>
      <c r="DJ13" s="157">
        <f t="shared" si="138"/>
        <v>-2</v>
      </c>
      <c r="DK13" s="157">
        <f t="shared" si="139"/>
        <v>-4</v>
      </c>
      <c r="DL13" s="157">
        <f t="shared" si="140"/>
        <v>4</v>
      </c>
      <c r="DM13" s="158">
        <f t="shared" si="141"/>
        <v>0</v>
      </c>
      <c r="DN13" s="78">
        <v>13</v>
      </c>
      <c r="DO13" s="79">
        <f t="shared" si="142"/>
        <v>13</v>
      </c>
      <c r="DP13" s="42" t="str" cm="1">
        <f t="array" ref="DP13">IFERROR(INDEX($CD$4:$CU$4,_xlfn.AGGREGATE(15,6,COLUMN($CD$4:$CU$4)-COLUMN($CC$1)/($CD$13:$CU$13=MAX($CD$13:$CU$13)),COLUMNS(CU$4:$CU4))),"")</f>
        <v>AK</v>
      </c>
      <c r="DQ13" s="65" t="str" cm="1">
        <f t="array" ref="DQ13">IFERROR(INDEX($CD$4:$CU$4,_xlfn.AGGREGATE(15,6,COLUMN($CD$4:$CU$4)-COLUMN($CC$1)/($CD$13:$CU$13=MAX($CD$13:$CU$13)),COLUMNS($CU$4:DN4))),"")</f>
        <v/>
      </c>
      <c r="DR13" s="65" t="str" cm="1">
        <f t="array" ref="DR13">IFERROR(INDEX($CD$4:$CU$4,_xlfn.AGGREGATE(15,6,COLUMN($CD$4:$CU$4)-COLUMN($CC$1)/($CD$13:$CU$13=MAX($CD$13:$CU$13)),COLUMNS($CU$4:DO4))),"")</f>
        <v/>
      </c>
      <c r="DS13" s="65" t="str" cm="1">
        <f t="array" ref="DS13">IFERROR(INDEX($CD$4:$CU$4,_xlfn.AGGREGATE(15,6,COLUMN($CD$4:$CU$4)-COLUMN($CC$1)/($CD$13:$CU$13=MAX($CD$13:$CU$13)),COLUMNS($CU$4:DP4))),"")</f>
        <v/>
      </c>
      <c r="DT13" s="65" t="str" cm="1">
        <f t="array" ref="DT13">IFERROR(INDEX($CD$4:$CU$4,_xlfn.AGGREGATE(15,6,COLUMN($CD$4:$CU$4)-COLUMN($CC$1)/($CD$13:$CU$13=MAX($CD$13:$CU$13)),COLUMNS($CU$4:DQ4))),"")</f>
        <v/>
      </c>
      <c r="DU13" s="66" t="str" cm="1">
        <f t="array" ref="DU13">IFERROR(INDEX($CD$4:$CU$4,_xlfn.AGGREGATE(15,6,COLUMN($CD$4:$CU$4)-COLUMN($CC$1)/($CD$13:$CU$13=MAX($CD$13:$CU$13)),COLUMNS($CU$4:DR4))),"")</f>
        <v/>
      </c>
      <c r="DV13" s="78" t="str">
        <f t="shared" ca="1" si="156"/>
        <v>AK</v>
      </c>
      <c r="DW13" s="65" t="str">
        <f t="shared" ca="1" si="157"/>
        <v>N</v>
      </c>
      <c r="DX13" s="65" t="str" cm="1">
        <f t="array" aca="1" ref="DX13" ca="1">IF(INDIRECT(VLOOKUP(DX12,General!R:T,3,FALSE)&amp;DN12)&gt;0,DX12,DV12)</f>
        <v>AB</v>
      </c>
      <c r="DY13" s="79">
        <f t="shared" ca="1" si="158"/>
        <v>1</v>
      </c>
      <c r="DZ13" s="42" t="str">
        <f>IFERROR(VLOOKUP(DP13,General!R:S,2,FALSE),"")</f>
        <v>AL</v>
      </c>
      <c r="EA13" s="65" t="str">
        <f>IFERROR(VLOOKUP(DQ13,General!R:S,2,FALSE),"")</f>
        <v/>
      </c>
      <c r="EB13" s="65" t="str">
        <f>IFERROR(VLOOKUP(DR13,General!R:S,2,FALSE),"")</f>
        <v/>
      </c>
      <c r="EC13" s="65" t="str">
        <f>IFERROR(VLOOKUP(DS13,General!R:S,2,FALSE),"")</f>
        <v/>
      </c>
      <c r="ED13" s="65" t="str">
        <f>IFERROR(VLOOKUP(DT13,General!R:S,2,FALSE),"")</f>
        <v/>
      </c>
      <c r="EE13" s="66" t="str">
        <f>IFERROR(VLOOKUP(DU13,General!R:S,2,FALSE),"")</f>
        <v/>
      </c>
      <c r="EF13" s="113">
        <f ca="1">IF(DP13="",-1,COUNTIF(INDIRECT(DZ13&amp;$DN$10):INDIRECT(DZ13&amp;DN13),"Y"))</f>
        <v>4</v>
      </c>
      <c r="EG13" s="111">
        <f ca="1">IF(DQ13="",-1,COUNTIF(INDIRECT(EA13&amp;$DN$10):INDIRECT(EA13&amp;DN13),"Y"))</f>
        <v>-1</v>
      </c>
      <c r="EH13" s="111">
        <f ca="1">IF(DR13="",-1,COUNTIF(INDIRECT(EB13&amp;$DN$10):INDIRECT(EB13&amp;DN13),"Y"))</f>
        <v>-1</v>
      </c>
      <c r="EI13" s="110">
        <f ca="1">IF(DS13="",-1,COUNTIF(INDIRECT(EC13&amp;$DN$10):INDIRECT(EC13&amp;DN13),"Y"))</f>
        <v>-1</v>
      </c>
      <c r="EJ13" s="114">
        <f ca="1">IF(DT13="",-1,COUNTIF(INDIRECT(ED13&amp;$DN$10):INDIRECT(ED13&amp;DN13),"Y"))</f>
        <v>-1</v>
      </c>
      <c r="EK13" s="114">
        <f ca="1">IF(DU13="",-1,COUNTIF(INDIRECT(EE13&amp;$DN$10):INDIRECT(EE13&amp;DN13),"Y"))</f>
        <v>-1</v>
      </c>
      <c r="EL13" s="42" t="str" cm="1">
        <f t="array" aca="1" ref="EL13" ca="1">IFERROR(INDEX($DP$13:$DU$13,_xlfn.AGGREGATE(15,6,COLUMN($DP$13:$DU$13)-COLUMN($DO$13)/($EF$13:$EK$13=MAX($EF$13:$EK$13)),COLUMNS($DP$13:DP13))),"")</f>
        <v>AK</v>
      </c>
      <c r="EM13" s="65" t="str" cm="1">
        <f t="array" aca="1" ref="EM13" ca="1">IFERROR(INDEX($DP$13:$DU$13,_xlfn.AGGREGATE(15,6,COLUMN($DP$13:$DU$13)-COLUMN($DO$13)/($EF$13:$EK$13=MAX($EF$13:$EK$13)),COLUMNS($DP$13:DQ13))),"")</f>
        <v/>
      </c>
      <c r="EN13" s="65" t="str" cm="1">
        <f t="array" aca="1" ref="EN13" ca="1">IFERROR(INDEX($DP$13:$DU$13,_xlfn.AGGREGATE(15,6,COLUMN($DP$13:$DU$13)-COLUMN($DO$13)/($EF$13:$EK$13=MAX($EF$13:$EK$13)),COLUMNS($DP$13:DR13))),"")</f>
        <v/>
      </c>
      <c r="EO13" s="65" t="str" cm="1">
        <f t="array" aca="1" ref="EO13" ca="1">IFERROR(INDEX($DP$13:$DU$13,_xlfn.AGGREGATE(15,6,COLUMN($DP$13:$DU$13)-COLUMN($DO$13)/($EF$13:$EK$13=MAX($EF$13:$EK$13)),COLUMNS($DP$13:DS13))),"")</f>
        <v/>
      </c>
      <c r="EP13" s="65" t="str" cm="1">
        <f t="array" aca="1" ref="EP13" ca="1">IFERROR(INDEX($DP$13:$DU$13,_xlfn.AGGREGATE(15,6,COLUMN($DP$13:$DU$13)-COLUMN($DO$13)/($EF$13:$EK$13=MAX($EF$13:$EK$13)),COLUMNS($DP$13:DT13))),"")</f>
        <v/>
      </c>
      <c r="EQ13" s="66" t="str" cm="1">
        <f t="array" aca="1" ref="EQ13" ca="1">IFERROR(INDEX($DP$13:$DU$13,_xlfn.AGGREGATE(15,6,COLUMN($DP$13:$DU$13)-COLUMN($DO$13)/($EF$13:$EK$13=MAX($EF$13:$EK$13)),COLUMNS($DP$13:DU13))),"")</f>
        <v/>
      </c>
      <c r="ER13" s="9">
        <f t="shared" ca="1" si="144"/>
        <v>1</v>
      </c>
      <c r="ES13" s="79">
        <f t="shared" ca="1" si="159"/>
        <v>1</v>
      </c>
      <c r="ET13" s="112" t="str" cm="1">
        <f t="array" aca="1" ref="ET13" ca="1">INDEX(EL13:EQ13,1,ES13)</f>
        <v>AK</v>
      </c>
      <c r="EU13" s="42" t="str">
        <f t="shared" si="7"/>
        <v>T</v>
      </c>
      <c r="EV13" s="65" t="str">
        <f t="shared" si="8"/>
        <v>T</v>
      </c>
      <c r="EW13" s="65" t="str">
        <f t="shared" ca="1" si="9"/>
        <v>C</v>
      </c>
      <c r="EX13" s="65" t="str">
        <f t="shared" si="3"/>
        <v>LL</v>
      </c>
      <c r="EY13" s="65" t="str">
        <f t="shared" si="4"/>
        <v>14</v>
      </c>
      <c r="EZ13" s="65" t="str">
        <f t="shared" ca="1" si="5"/>
        <v>WL</v>
      </c>
      <c r="FA13" s="9" t="str">
        <f t="shared" si="67"/>
        <v/>
      </c>
      <c r="FB13" s="9" t="str">
        <f t="shared" ca="1" si="68"/>
        <v>F2</v>
      </c>
      <c r="FC13" s="9" t="str">
        <f t="shared" si="69"/>
        <v/>
      </c>
      <c r="FD13" s="9" t="str">
        <f t="shared" ca="1" si="70"/>
        <v/>
      </c>
      <c r="FE13" s="9" t="str">
        <f t="shared" ca="1" si="71"/>
        <v>F2</v>
      </c>
      <c r="FF13" s="9" t="str">
        <f t="shared" ca="1" si="72"/>
        <v/>
      </c>
      <c r="FG13" s="9">
        <f t="shared" ca="1" si="73"/>
        <v>4</v>
      </c>
      <c r="FH13" s="9">
        <f t="shared" ca="1" si="74"/>
        <v>4</v>
      </c>
      <c r="FI13" s="42">
        <f t="shared" si="6"/>
        <v>-4</v>
      </c>
      <c r="FJ13" s="65">
        <f>IF(Z13="",0,IFERROR(VLOOKUP(Z8&amp;Z9&amp;Z10&amp;Z11&amp;Z12&amp;Z13,General!I:J,2,FALSE),0))</f>
        <v>-1</v>
      </c>
      <c r="FK13" s="65">
        <f>IF(AC13="",0,IFERROR(VLOOKUP(AC8&amp;AC9&amp;AC10&amp;AC11&amp;AC12&amp;AC13,General!I:J,2,FALSE),0))</f>
        <v>1</v>
      </c>
      <c r="FL13" s="65">
        <f>IF(AF13="",0,IFERROR(VLOOKUP(AF8&amp;AF9&amp;AF10&amp;AF11&amp;AF12&amp;AF13,General!I:J,2,FALSE),0))</f>
        <v>-1</v>
      </c>
      <c r="FM13" s="65">
        <f>IF(AI13="",0,IFERROR(VLOOKUP(AI8&amp;AI9&amp;AI10&amp;AI11&amp;AI12&amp;AI13,General!I:J,2,FALSE),0))</f>
        <v>1</v>
      </c>
      <c r="FN13" s="65">
        <f>IF(AL13="",0,IFERROR(VLOOKUP(AL8&amp;AL9&amp;AL10&amp;AL11&amp;AL12&amp;AL13,General!I:J,2,FALSE),0))</f>
        <v>6</v>
      </c>
      <c r="FO13" s="65">
        <f>IF(AO13="",0,IFERROR(VLOOKUP(AO8&amp;AO9&amp;AO10&amp;AO11&amp;AO12&amp;AO13,General!I:J,2,FALSE),0))</f>
        <v>3</v>
      </c>
      <c r="FP13" s="65">
        <f>IF(AR13="",0,IFERROR(VLOOKUP(AR8&amp;AR9&amp;AR10&amp;AR11&amp;AR12&amp;AR13,General!I:J,2,FALSE),0))</f>
        <v>-3</v>
      </c>
      <c r="FQ13" s="65">
        <f>IF(AU13="",0,IFERROR(VLOOKUP(AU8&amp;AU9&amp;AU10&amp;AU11&amp;AU12&amp;AU13,General!I:J,2,FALSE),0))</f>
        <v>-6</v>
      </c>
      <c r="FR13" s="65">
        <f>IF(AX13="",0,IFERROR(VLOOKUP(AX8&amp;AX9&amp;AX10&amp;AX11&amp;AX12&amp;AX13,General!I:J,2,FALSE),0))</f>
        <v>1</v>
      </c>
      <c r="FS13" s="65">
        <f>IF(BA13="",0,IFERROR(VLOOKUP(BA8&amp;BA9&amp;BA10&amp;BA11&amp;BA12&amp;BA13,General!I:J,2,FALSE),0))</f>
        <v>-6</v>
      </c>
      <c r="FT13" s="65">
        <f>IF(BD13="",0,IFERROR(VLOOKUP(BD8&amp;BD9&amp;BD10&amp;BD11&amp;BD12&amp;BD13,General!I:J,2,FALSE),0))</f>
        <v>6</v>
      </c>
      <c r="FU13" s="65">
        <f>IF(BG13="",0,IFERROR(VLOOKUP(BG8&amp;BG9&amp;BG10&amp;BG11&amp;BG12&amp;BG13,General!I:J,2,FALSE),0))</f>
        <v>-1</v>
      </c>
      <c r="FV13" s="65">
        <f>IF(BJ13="",0,IFERROR(VLOOKUP(BJ8&amp;BJ9&amp;BJ10&amp;BJ11&amp;BJ12&amp;BJ13,General!I:J,2,FALSE),0))</f>
        <v>1</v>
      </c>
      <c r="FW13" s="65">
        <f>IF(BM13="",0,IFERROR(VLOOKUP(BM8&amp;BM9&amp;BM10&amp;BM11&amp;BM12&amp;BM13,General!I:J,2,FALSE),0))</f>
        <v>-1</v>
      </c>
      <c r="FX13" s="65">
        <f>IF(BP13="",0,IFERROR(VLOOKUP(BP8&amp;BP9&amp;BP10&amp;BP11&amp;BP12&amp;BP13,General!I:J,2,FALSE),0))</f>
        <v>1</v>
      </c>
      <c r="FY13" s="65">
        <f>IF(BS13="",0,IFERROR(VLOOKUP(BS8&amp;BS9&amp;BS10&amp;BS11&amp;BS12&amp;BS13,General!I:J,2,FALSE),0))</f>
        <v>-3</v>
      </c>
      <c r="FZ13" s="66">
        <f>IF(BV13="",0,IFERROR(VLOOKUP(BV8&amp;BV9&amp;BV10&amp;BV11&amp;BV12&amp;BV13,General!I:J,2,FALSE),0))</f>
        <v>3</v>
      </c>
      <c r="GA13" s="66">
        <f>IF(BY13="",0,IFERROR(VLOOKUP(BY8&amp;BY9&amp;BY10&amp;BY11&amp;BY12&amp;BY13,General!I:J,2,FALSE),0))</f>
        <v>-1</v>
      </c>
      <c r="GB13" s="66">
        <f ca="1">IF(R13="",0,IFERROR(VLOOKUP(R8&amp;R9&amp;R10&amp;R11&amp;R12&amp;R13,General!F:G,2,FALSE),0))</f>
        <v>1</v>
      </c>
      <c r="GC13" s="9" t="str">
        <f t="shared" ca="1" si="145"/>
        <v>C</v>
      </c>
      <c r="GD13" s="9" t="str">
        <f t="shared" si="75"/>
        <v>N</v>
      </c>
      <c r="GE13" s="9" t="str">
        <f t="shared" si="76"/>
        <v>N</v>
      </c>
      <c r="GF13" s="9" t="str">
        <f t="shared" ca="1" si="77"/>
        <v>Y</v>
      </c>
      <c r="GG13" s="9">
        <f t="shared" ca="1" si="78"/>
        <v>2</v>
      </c>
      <c r="GH13" s="10" t="str">
        <f t="shared" ca="1" si="79"/>
        <v>N</v>
      </c>
      <c r="GI13" s="9" t="str">
        <f t="shared" ca="1" si="80"/>
        <v>N</v>
      </c>
      <c r="GJ13" s="9" t="str">
        <f t="shared" ca="1" si="81"/>
        <v>N</v>
      </c>
      <c r="GK13" s="9" t="str">
        <f t="shared" ca="1" si="82"/>
        <v>N</v>
      </c>
      <c r="GL13" s="9" t="str">
        <f t="shared" ca="1" si="83"/>
        <v>F2</v>
      </c>
      <c r="GM13" s="9" t="str">
        <f t="shared" ca="1" si="84"/>
        <v/>
      </c>
      <c r="GN13" s="9">
        <f t="shared" si="1"/>
        <v>1</v>
      </c>
      <c r="GO13" s="9" t="str">
        <f t="shared" si="2"/>
        <v/>
      </c>
      <c r="GP13" s="9" t="str">
        <f t="shared" si="85"/>
        <v>00010</v>
      </c>
      <c r="GQ13" s="9" t="str">
        <f t="shared" si="85"/>
        <v>12301</v>
      </c>
      <c r="GR13" s="9" t="str">
        <f t="shared" si="146"/>
        <v>300010</v>
      </c>
      <c r="GS13" s="9" t="str">
        <f t="shared" si="147"/>
        <v>012301</v>
      </c>
      <c r="GT13" s="9" t="str">
        <f t="shared" si="148"/>
        <v>B</v>
      </c>
      <c r="GU13" s="9" t="str">
        <f t="shared" si="149"/>
        <v>B</v>
      </c>
      <c r="GV13" s="9" t="str">
        <f t="shared" ca="1" si="86"/>
        <v>BL</v>
      </c>
      <c r="GW13" s="9" t="str">
        <f t="shared" ca="1" si="87"/>
        <v>F2</v>
      </c>
      <c r="GX13" s="9" t="str">
        <f t="shared" ca="1" si="88"/>
        <v>B4</v>
      </c>
      <c r="GY13" s="9" t="str">
        <f t="shared" ca="1" si="89"/>
        <v/>
      </c>
      <c r="GZ13" s="9" t="str">
        <f t="shared" ca="1" si="90"/>
        <v>BL</v>
      </c>
      <c r="HA13" s="9" t="str">
        <f t="shared" ca="1" si="91"/>
        <v>F2</v>
      </c>
      <c r="HB13" s="9" t="str">
        <f t="shared" ca="1" si="150"/>
        <v>2</v>
      </c>
      <c r="HC13" s="9" t="str">
        <f t="shared" ca="1" si="151"/>
        <v/>
      </c>
      <c r="HD13" s="9" t="str">
        <f t="shared" ca="1" si="152"/>
        <v>2</v>
      </c>
      <c r="HE13" s="9" t="str">
        <f t="shared" ca="1" si="92"/>
        <v>F</v>
      </c>
      <c r="HG13" s="9" t="str">
        <f>General!A11</f>
        <v>B</v>
      </c>
      <c r="HH13" s="9" t="str">
        <f>General!B11</f>
        <v>W</v>
      </c>
      <c r="HI13" s="9" t="str">
        <f>General!C11</f>
        <v>BW</v>
      </c>
      <c r="HJ13" s="9" t="str">
        <f>General!D11</f>
        <v>L4</v>
      </c>
      <c r="HK13" s="9">
        <v>2</v>
      </c>
      <c r="HL13" s="57">
        <f t="shared" ca="1" si="153"/>
        <v>1</v>
      </c>
      <c r="HM13" s="9" t="str">
        <f>General!F11</f>
        <v>WLL</v>
      </c>
      <c r="HN13" s="9">
        <f>General!G11</f>
        <v>-3</v>
      </c>
    </row>
    <row r="14" spans="1:223" ht="13.5" thickBot="1">
      <c r="A14" s="9">
        <v>5</v>
      </c>
      <c r="B14" s="91" t="str">
        <f t="shared" ca="1" si="10"/>
        <v>P2</v>
      </c>
      <c r="C14" s="120" t="str">
        <f t="shared" si="93"/>
        <v/>
      </c>
      <c r="D14" s="121" t="str">
        <f t="shared" ca="1" si="94"/>
        <v>B</v>
      </c>
      <c r="E14" s="122" t="str">
        <f t="shared" si="95"/>
        <v/>
      </c>
      <c r="F14" s="92" t="str">
        <f t="shared" si="11"/>
        <v>L</v>
      </c>
      <c r="G14" s="9">
        <v>5</v>
      </c>
      <c r="H14" s="134"/>
      <c r="I14" s="153" t="str">
        <f t="shared" ca="1" si="96"/>
        <v>P1</v>
      </c>
      <c r="J14" s="120" t="str">
        <f t="shared" ca="1" si="97"/>
        <v>P1</v>
      </c>
      <c r="K14" s="92">
        <f t="shared" si="154"/>
        <v>10</v>
      </c>
      <c r="L14" s="141"/>
      <c r="M14" s="137" t="s">
        <v>6</v>
      </c>
      <c r="N14" s="10"/>
      <c r="O14" s="91" t="str">
        <f ca="1">IF(M13="","",VLOOKUP(DX14,General!U:V,2,FALSE))</f>
        <v xml:space="preserve">F5 </v>
      </c>
      <c r="P14" s="121" t="str">
        <f t="shared" ca="1" si="12"/>
        <v>B</v>
      </c>
      <c r="Q14" s="122" t="str">
        <f t="shared" ca="1" si="13"/>
        <v/>
      </c>
      <c r="R14" s="93" t="str">
        <f t="shared" ca="1" si="14"/>
        <v>L</v>
      </c>
      <c r="S14" s="93">
        <f t="shared" ca="1" si="15"/>
        <v>-1</v>
      </c>
      <c r="T14" s="124" t="str">
        <f t="shared" ca="1" si="98"/>
        <v/>
      </c>
      <c r="U14" s="93">
        <f ca="1">IF(M14="","",IF(T14="",SUM($T$5:$T14)+S14,SUM($T$5:$T14)))</f>
        <v>1</v>
      </c>
      <c r="V14" s="127" t="str">
        <f t="shared" ca="1" si="0"/>
        <v/>
      </c>
      <c r="W14" s="93" t="str" cm="1">
        <f t="array" aca="1" ref="W14" ca="1">IF(M13="","",INDIRECT(DX14&amp; DN14))</f>
        <v>P</v>
      </c>
      <c r="X14" s="92">
        <f t="shared" ca="1" si="16"/>
        <v>-1</v>
      </c>
      <c r="Y14" s="94" t="str">
        <f t="shared" si="17"/>
        <v>B</v>
      </c>
      <c r="Z14" s="93" t="str">
        <f t="shared" si="18"/>
        <v>Y</v>
      </c>
      <c r="AA14" s="92">
        <f t="shared" si="19"/>
        <v>-3</v>
      </c>
      <c r="AB14" s="91" t="str">
        <f t="shared" si="20"/>
        <v>P</v>
      </c>
      <c r="AC14" s="93" t="str">
        <f t="shared" si="21"/>
        <v>N</v>
      </c>
      <c r="AD14" s="92">
        <f t="shared" si="22"/>
        <v>3</v>
      </c>
      <c r="AE14" s="91" t="str">
        <f t="shared" si="23"/>
        <v>P</v>
      </c>
      <c r="AF14" s="93" t="str">
        <f t="shared" si="24"/>
        <v>N</v>
      </c>
      <c r="AG14" s="92">
        <f t="shared" si="25"/>
        <v>-3</v>
      </c>
      <c r="AH14" s="91" t="str">
        <f t="shared" si="26"/>
        <v>B</v>
      </c>
      <c r="AI14" s="93" t="str">
        <f t="shared" si="27"/>
        <v>Y</v>
      </c>
      <c r="AJ14" s="92">
        <f t="shared" si="28"/>
        <v>3</v>
      </c>
      <c r="AK14" s="91" t="str">
        <f t="shared" si="99"/>
        <v>B</v>
      </c>
      <c r="AL14" s="93" t="str">
        <f t="shared" si="29"/>
        <v>Y</v>
      </c>
      <c r="AM14" s="92">
        <f t="shared" si="30"/>
        <v>10</v>
      </c>
      <c r="AN14" s="91" t="str">
        <f t="shared" si="31"/>
        <v>B</v>
      </c>
      <c r="AO14" s="93" t="str">
        <f t="shared" si="32"/>
        <v>Y</v>
      </c>
      <c r="AP14" s="92">
        <f t="shared" si="33"/>
        <v>10</v>
      </c>
      <c r="AQ14" s="91" t="str">
        <f t="shared" si="34"/>
        <v>P</v>
      </c>
      <c r="AR14" s="93" t="str">
        <f t="shared" si="35"/>
        <v>N</v>
      </c>
      <c r="AS14" s="95">
        <f t="shared" si="36"/>
        <v>-10</v>
      </c>
      <c r="AT14" s="91" t="str">
        <f t="shared" si="100"/>
        <v>P</v>
      </c>
      <c r="AU14" s="93" t="str">
        <f t="shared" si="37"/>
        <v>N</v>
      </c>
      <c r="AV14" s="95">
        <f t="shared" si="38"/>
        <v>-10</v>
      </c>
      <c r="AW14" s="91" t="str">
        <f t="shared" si="101"/>
        <v>B</v>
      </c>
      <c r="AX14" s="93" t="str">
        <f t="shared" si="39"/>
        <v>Y</v>
      </c>
      <c r="AY14" s="92">
        <f t="shared" si="102"/>
        <v>3</v>
      </c>
      <c r="AZ14" s="94" t="str">
        <f t="shared" si="40"/>
        <v>P</v>
      </c>
      <c r="BA14" s="93" t="str">
        <f t="shared" si="41"/>
        <v>N</v>
      </c>
      <c r="BB14" s="92">
        <f t="shared" si="42"/>
        <v>-10</v>
      </c>
      <c r="BC14" s="91" t="str">
        <f t="shared" si="43"/>
        <v>B</v>
      </c>
      <c r="BD14" s="93" t="str">
        <f t="shared" si="44"/>
        <v>Y</v>
      </c>
      <c r="BE14" s="92">
        <f t="shared" si="45"/>
        <v>10</v>
      </c>
      <c r="BF14" s="91" t="str">
        <f t="shared" si="46"/>
        <v>P</v>
      </c>
      <c r="BG14" s="93" t="str">
        <f t="shared" si="47"/>
        <v>N</v>
      </c>
      <c r="BH14" s="92">
        <f t="shared" si="48"/>
        <v>-7</v>
      </c>
      <c r="BI14" s="91" t="str">
        <f t="shared" si="49"/>
        <v>B</v>
      </c>
      <c r="BJ14" s="93" t="str">
        <f t="shared" si="50"/>
        <v>Y</v>
      </c>
      <c r="BK14" s="92">
        <f t="shared" si="51"/>
        <v>7</v>
      </c>
      <c r="BL14" s="91" t="str">
        <f t="shared" si="52"/>
        <v>B</v>
      </c>
      <c r="BM14" s="93" t="str">
        <f t="shared" si="53"/>
        <v>Y</v>
      </c>
      <c r="BN14" s="92">
        <f t="shared" si="54"/>
        <v>3</v>
      </c>
      <c r="BO14" s="91" t="str">
        <f t="shared" si="55"/>
        <v>P</v>
      </c>
      <c r="BP14" s="93" t="str">
        <f t="shared" si="56"/>
        <v>N</v>
      </c>
      <c r="BQ14" s="92">
        <f t="shared" si="57"/>
        <v>-3</v>
      </c>
      <c r="BR14" s="91" t="str">
        <f t="shared" si="58"/>
        <v>B</v>
      </c>
      <c r="BS14" s="93" t="str">
        <f t="shared" si="59"/>
        <v>Y</v>
      </c>
      <c r="BT14" s="92">
        <f t="shared" si="60"/>
        <v>-3</v>
      </c>
      <c r="BU14" s="91" t="str">
        <f t="shared" si="61"/>
        <v>P</v>
      </c>
      <c r="BV14" s="93" t="str">
        <f t="shared" si="62"/>
        <v>N</v>
      </c>
      <c r="BW14" s="95">
        <f t="shared" si="63"/>
        <v>3</v>
      </c>
      <c r="BX14" s="91" t="str">
        <f t="shared" si="64"/>
        <v>P</v>
      </c>
      <c r="BY14" s="93" t="str">
        <f t="shared" si="103"/>
        <v>N</v>
      </c>
      <c r="BZ14" s="92">
        <f t="shared" si="65"/>
        <v>-3</v>
      </c>
      <c r="CA14" s="106">
        <f t="shared" si="104"/>
        <v>10</v>
      </c>
      <c r="CB14" s="107">
        <f t="shared" si="105"/>
        <v>0</v>
      </c>
      <c r="CC14" s="108" t="str">
        <f t="shared" ca="1" si="106"/>
        <v/>
      </c>
      <c r="CD14" s="252">
        <f t="shared" ref="CD14:CE14" si="161">AVERAGE(CV11:CV14)</f>
        <v>-3.5</v>
      </c>
      <c r="CE14" s="252">
        <f t="shared" si="161"/>
        <v>3.5</v>
      </c>
      <c r="CF14" s="252">
        <f t="shared" si="108"/>
        <v>-0.5</v>
      </c>
      <c r="CG14" s="252">
        <f t="shared" si="109"/>
        <v>0.5</v>
      </c>
      <c r="CH14" s="252">
        <f t="shared" si="110"/>
        <v>8.5</v>
      </c>
      <c r="CI14" s="252">
        <f t="shared" si="111"/>
        <v>3.75</v>
      </c>
      <c r="CJ14" s="252">
        <f t="shared" si="112"/>
        <v>-3.75</v>
      </c>
      <c r="CK14" s="252">
        <f t="shared" si="113"/>
        <v>-8.5</v>
      </c>
      <c r="CL14" s="252">
        <f t="shared" si="114"/>
        <v>0.5</v>
      </c>
      <c r="CM14" s="252">
        <f t="shared" si="115"/>
        <v>-5.5</v>
      </c>
      <c r="CN14" s="252">
        <f t="shared" si="116"/>
        <v>5.5</v>
      </c>
      <c r="CO14" s="252">
        <f t="shared" si="117"/>
        <v>-4.5</v>
      </c>
      <c r="CP14" s="252">
        <f t="shared" si="118"/>
        <v>4.5</v>
      </c>
      <c r="CQ14" s="252">
        <f t="shared" si="119"/>
        <v>2</v>
      </c>
      <c r="CR14" s="252">
        <f t="shared" si="120"/>
        <v>-2</v>
      </c>
      <c r="CS14" s="252">
        <f t="shared" si="121"/>
        <v>-2</v>
      </c>
      <c r="CT14" s="252">
        <f t="shared" si="122"/>
        <v>2</v>
      </c>
      <c r="CU14" s="252">
        <f t="shared" si="123"/>
        <v>-0.5</v>
      </c>
      <c r="CV14" s="156">
        <f t="shared" si="124"/>
        <v>-3</v>
      </c>
      <c r="CW14" s="157">
        <f t="shared" si="125"/>
        <v>3</v>
      </c>
      <c r="CX14" s="157">
        <f t="shared" si="126"/>
        <v>-3</v>
      </c>
      <c r="CY14" s="157">
        <f t="shared" si="127"/>
        <v>3</v>
      </c>
      <c r="CZ14" s="157">
        <f t="shared" si="128"/>
        <v>10</v>
      </c>
      <c r="DA14" s="157">
        <f t="shared" si="129"/>
        <v>10</v>
      </c>
      <c r="DB14" s="157">
        <f t="shared" si="130"/>
        <v>-10</v>
      </c>
      <c r="DC14" s="157">
        <f t="shared" si="131"/>
        <v>-10</v>
      </c>
      <c r="DD14" s="157">
        <f t="shared" si="132"/>
        <v>3</v>
      </c>
      <c r="DE14" s="157">
        <f t="shared" si="133"/>
        <v>-10</v>
      </c>
      <c r="DF14" s="157">
        <f t="shared" si="134"/>
        <v>10</v>
      </c>
      <c r="DG14" s="157">
        <f t="shared" si="135"/>
        <v>-7</v>
      </c>
      <c r="DH14" s="157">
        <f t="shared" si="136"/>
        <v>7</v>
      </c>
      <c r="DI14" s="157">
        <f t="shared" si="137"/>
        <v>3</v>
      </c>
      <c r="DJ14" s="157">
        <f t="shared" si="138"/>
        <v>-3</v>
      </c>
      <c r="DK14" s="157">
        <f t="shared" si="139"/>
        <v>-3</v>
      </c>
      <c r="DL14" s="157">
        <f t="shared" si="140"/>
        <v>3</v>
      </c>
      <c r="DM14" s="158">
        <f t="shared" si="141"/>
        <v>-3</v>
      </c>
      <c r="DN14" s="78">
        <v>14</v>
      </c>
      <c r="DO14" s="79">
        <f t="shared" si="142"/>
        <v>14</v>
      </c>
      <c r="DP14" s="42" t="str" cm="1">
        <f t="array" ref="DP14">IFERROR(INDEX($CD$4:$CU$4,_xlfn.AGGREGATE(15,6,COLUMN($CD$4:$CU$4)-COLUMN($CC$1)/($CD$14:$CU$14=MAX($CD$14:$CU$14)),COLUMNS(CU$4:$CU4))),"")</f>
        <v>AK</v>
      </c>
      <c r="DQ14" s="65" t="str" cm="1">
        <f t="array" ref="DQ14">IFERROR(INDEX($CD$4:$CU$4,_xlfn.AGGREGATE(15,6,COLUMN($CD$4:$CU$4)-COLUMN($CC$1)/($CD$14:$CU$14=MAX($CD$14:$CU$14)),COLUMNS($CU$4:DN4))),"")</f>
        <v/>
      </c>
      <c r="DR14" s="65" t="str" cm="1">
        <f t="array" ref="DR14">IFERROR(INDEX($CD$4:$CU$4,_xlfn.AGGREGATE(15,6,COLUMN($CD$4:$CU$4)-COLUMN($CC$1)/($CD$14:$CU$14=MAX($CD$14:$CU$14)),COLUMNS($CU$4:DO4))),"")</f>
        <v/>
      </c>
      <c r="DS14" s="65" t="str" cm="1">
        <f t="array" ref="DS14">IFERROR(INDEX($CD$4:$CU$4,_xlfn.AGGREGATE(15,6,COLUMN($CD$4:$CU$4)-COLUMN($CC$1)/($CD$14:$CU$14=MAX($CD$14:$CU$14)),COLUMNS($CU$4:DP4))),"")</f>
        <v/>
      </c>
      <c r="DT14" s="65" t="str" cm="1">
        <f t="array" ref="DT14">IFERROR(INDEX($CD$4:$CU$4,_xlfn.AGGREGATE(15,6,COLUMN($CD$4:$CU$4)-COLUMN($CC$1)/($CD$14:$CU$14=MAX($CD$14:$CU$14)),COLUMNS($CU$4:DQ4))),"")</f>
        <v/>
      </c>
      <c r="DU14" s="66" t="str" cm="1">
        <f t="array" ref="DU14">IFERROR(INDEX($CD$4:$CU$4,_xlfn.AGGREGATE(15,6,COLUMN($CD$4:$CU$4)-COLUMN($CC$1)/($CD$14:$CU$14=MAX($CD$14:$CU$14)),COLUMNS($CU$4:DR4))),"")</f>
        <v/>
      </c>
      <c r="DV14" s="78" t="str">
        <f t="shared" ca="1" si="156"/>
        <v>AK</v>
      </c>
      <c r="DW14" s="65" t="str">
        <f t="shared" ca="1" si="157"/>
        <v>N</v>
      </c>
      <c r="DX14" s="65" t="str" cm="1">
        <f t="array" aca="1" ref="DX14" ca="1">IF(INDIRECT(VLOOKUP(DX13,General!R:T,3,FALSE)&amp;DN13)&gt;0,DX13,DV13)</f>
        <v>AB</v>
      </c>
      <c r="DY14" s="79">
        <f t="shared" ca="1" si="158"/>
        <v>1</v>
      </c>
      <c r="DZ14" s="42" t="str">
        <f>IFERROR(VLOOKUP(DP14,General!R:S,2,FALSE),"")</f>
        <v>AL</v>
      </c>
      <c r="EA14" s="65" t="str">
        <f>IFERROR(VLOOKUP(DQ14,General!R:S,2,FALSE),"")</f>
        <v/>
      </c>
      <c r="EB14" s="65" t="str">
        <f>IFERROR(VLOOKUP(DR14,General!R:S,2,FALSE),"")</f>
        <v/>
      </c>
      <c r="EC14" s="65" t="str">
        <f>IFERROR(VLOOKUP(DS14,General!R:S,2,FALSE),"")</f>
        <v/>
      </c>
      <c r="ED14" s="65" t="str">
        <f>IFERROR(VLOOKUP(DT14,General!R:S,2,FALSE),"")</f>
        <v/>
      </c>
      <c r="EE14" s="66" t="str">
        <f>IFERROR(VLOOKUP(DU14,General!R:S,2,FALSE),"")</f>
        <v/>
      </c>
      <c r="EF14" s="113">
        <f ca="1">IF(DP14="",-1,COUNTIF(INDIRECT(DZ14&amp;$DN$10):INDIRECT(DZ14&amp;DN14),"Y"))</f>
        <v>5</v>
      </c>
      <c r="EG14" s="111">
        <f ca="1">IF(DQ14="",-1,COUNTIF(INDIRECT(EA14&amp;$DN$10):INDIRECT(EA14&amp;DN14),"Y"))</f>
        <v>-1</v>
      </c>
      <c r="EH14" s="111">
        <f ca="1">IF(DR14="",-1,COUNTIF(INDIRECT(EB14&amp;$DN$10):INDIRECT(EB14&amp;DN14),"Y"))</f>
        <v>-1</v>
      </c>
      <c r="EI14" s="110">
        <f ca="1">IF(DS14="",-1,COUNTIF(INDIRECT(EC14&amp;$DN$10):INDIRECT(EC14&amp;DN14),"Y"))</f>
        <v>-1</v>
      </c>
      <c r="EJ14" s="114">
        <f ca="1">IF(DT14="",-1,COUNTIF(INDIRECT(ED14&amp;$DN$10):INDIRECT(ED14&amp;DN14),"Y"))</f>
        <v>-1</v>
      </c>
      <c r="EK14" s="114">
        <f ca="1">IF(DU14="",-1,COUNTIF(INDIRECT(EE14&amp;$DN$10):INDIRECT(EE14&amp;DN14),"Y"))</f>
        <v>-1</v>
      </c>
      <c r="EL14" s="42" t="str" cm="1">
        <f t="array" aca="1" ref="EL14" ca="1">IFERROR(INDEX($DP$14:$DU$14,_xlfn.AGGREGATE(15,6,COLUMN($DP$14:$DU$14)-COLUMN($DO$14)/($EF$14:$EK$14=MAX($EF$14:$EK$14)),COLUMNS($DP$14:DP14))),"")</f>
        <v>AK</v>
      </c>
      <c r="EM14" s="65" t="str" cm="1">
        <f t="array" aca="1" ref="EM14" ca="1">IFERROR(INDEX($DP$14:$DU$14,_xlfn.AGGREGATE(15,6,COLUMN($DP$14:$DU$14)-COLUMN($DO$14)/($EF$14:$EK$14=MAX($EF$14:$EK$14)),COLUMNS($DP$14:DQ14))),"")</f>
        <v/>
      </c>
      <c r="EN14" s="65" t="str" cm="1">
        <f t="array" aca="1" ref="EN14" ca="1">IFERROR(INDEX($DP$14:$DU$14,_xlfn.AGGREGATE(15,6,COLUMN($DP$14:$DU$14)-COLUMN($DO$14)/($EF$14:$EK$14=MAX($EF$14:$EK$14)),COLUMNS($DP$14:DR14))),"")</f>
        <v/>
      </c>
      <c r="EO14" s="65" t="str" cm="1">
        <f t="array" aca="1" ref="EO14" ca="1">IFERROR(INDEX($DP$14:$DU$14,_xlfn.AGGREGATE(15,6,COLUMN($DP$14:$DU$14)-COLUMN($DO$14)/($EF$14:$EK$14=MAX($EF$14:$EK$14)),COLUMNS($DP$14:DS14))),"")</f>
        <v/>
      </c>
      <c r="EP14" s="65" t="str" cm="1">
        <f t="array" aca="1" ref="EP14" ca="1">IFERROR(INDEX($DP$14:$DU$14,_xlfn.AGGREGATE(15,6,COLUMN($DP$14:$DU$14)-COLUMN($DO$14)/($EF$14:$EK$14=MAX($EF$14:$EK$14)),COLUMNS($DP$14:DT14))),"")</f>
        <v/>
      </c>
      <c r="EQ14" s="66" t="str" cm="1">
        <f t="array" aca="1" ref="EQ14" ca="1">IFERROR(INDEX($DP$14:$DU$14,_xlfn.AGGREGATE(15,6,COLUMN($DP$14:$DU$14)-COLUMN($DO$14)/($EF$14:$EK$14=MAX($EF$14:$EK$14)),COLUMNS($DP$14:DU14))),"")</f>
        <v/>
      </c>
      <c r="ER14" s="9">
        <f t="shared" ca="1" si="144"/>
        <v>1</v>
      </c>
      <c r="ES14" s="79">
        <f t="shared" ca="1" si="159"/>
        <v>1</v>
      </c>
      <c r="ET14" s="112" t="str" cm="1">
        <f t="array" aca="1" ref="ET14" ca="1">INDEX(EL14:EQ14,1,ES14)</f>
        <v>AK</v>
      </c>
      <c r="EU14" s="42" t="str">
        <f t="shared" si="7"/>
        <v>T</v>
      </c>
      <c r="EV14" s="65" t="str">
        <f t="shared" si="8"/>
        <v>T</v>
      </c>
      <c r="EW14" s="65" t="str">
        <f t="shared" ca="1" si="9"/>
        <v>C</v>
      </c>
      <c r="EX14" s="65" t="str">
        <f t="shared" si="3"/>
        <v>LL</v>
      </c>
      <c r="EY14" s="65" t="str">
        <f t="shared" si="4"/>
        <v>410</v>
      </c>
      <c r="EZ14" s="65" t="str">
        <f t="shared" ca="1" si="5"/>
        <v>LW</v>
      </c>
      <c r="FA14" s="9" t="str">
        <f t="shared" ca="1" si="67"/>
        <v>B</v>
      </c>
      <c r="FB14" s="9" t="str">
        <f t="shared" si="68"/>
        <v/>
      </c>
      <c r="FC14" s="9" t="str">
        <f t="shared" ca="1" si="69"/>
        <v>B</v>
      </c>
      <c r="FD14" s="9" t="str">
        <f t="shared" si="70"/>
        <v/>
      </c>
      <c r="FE14" s="9" t="str">
        <f t="shared" ca="1" si="71"/>
        <v/>
      </c>
      <c r="FF14" s="9" t="str">
        <f t="shared" ca="1" si="72"/>
        <v>B</v>
      </c>
      <c r="FG14" s="9">
        <f t="shared" ca="1" si="73"/>
        <v>3</v>
      </c>
      <c r="FH14" s="9">
        <f t="shared" ca="1" si="74"/>
        <v>1</v>
      </c>
      <c r="FI14" s="42">
        <f t="shared" si="6"/>
        <v>-3</v>
      </c>
      <c r="FJ14" s="65">
        <f>IF(Z14="",0,IFERROR(VLOOKUP(Z9&amp;Z10&amp;Z11&amp;Z12&amp;Z13&amp;Z14,General!I:J,2,FALSE),0))</f>
        <v>1</v>
      </c>
      <c r="FK14" s="65">
        <f>IF(AC14="",0,IFERROR(VLOOKUP(AC9&amp;AC10&amp;AC11&amp;AC12&amp;AC13&amp;AC14,General!I:J,2,FALSE),0))</f>
        <v>-1</v>
      </c>
      <c r="FL14" s="65">
        <f>IF(AF14="",0,IFERROR(VLOOKUP(AF9&amp;AF10&amp;AF11&amp;AF12&amp;AF13&amp;AF14,General!I:J,2,FALSE),0))</f>
        <v>-3</v>
      </c>
      <c r="FM14" s="65">
        <f>IF(AI14="",0,IFERROR(VLOOKUP(AI9&amp;AI10&amp;AI11&amp;AI12&amp;AI13&amp;AI14,General!I:J,2,FALSE),0))</f>
        <v>3</v>
      </c>
      <c r="FN14" s="65">
        <f>IF(AL14="",0,IFERROR(VLOOKUP(AL9&amp;AL10&amp;AL11&amp;AL12&amp;AL13&amp;AL14,General!I:J,2,FALSE),0))</f>
        <v>6</v>
      </c>
      <c r="FO14" s="65">
        <f>IF(AO14="",0,IFERROR(VLOOKUP(AO9&amp;AO10&amp;AO11&amp;AO12&amp;AO13&amp;AO14,General!I:J,2,FALSE),0))</f>
        <v>6</v>
      </c>
      <c r="FP14" s="65">
        <f>IF(AR14="",0,IFERROR(VLOOKUP(AR9&amp;AR10&amp;AR11&amp;AR12&amp;AR13&amp;AR14,General!I:J,2,FALSE),0))</f>
        <v>-6</v>
      </c>
      <c r="FQ14" s="65">
        <f>IF(AU14="",0,IFERROR(VLOOKUP(AU9&amp;AU10&amp;AU11&amp;AU12&amp;AU13&amp;AU14,General!I:J,2,FALSE),0))</f>
        <v>-6</v>
      </c>
      <c r="FR14" s="65">
        <f>IF(AX14="",0,IFERROR(VLOOKUP(AX9&amp;AX10&amp;AX11&amp;AX12&amp;AX13&amp;AX14,General!I:J,2,FALSE),0))</f>
        <v>3</v>
      </c>
      <c r="FS14" s="65">
        <f>IF(BA14="",0,IFERROR(VLOOKUP(BA9&amp;BA10&amp;BA11&amp;BA12&amp;BA13&amp;BA14,General!I:J,2,FALSE),0))</f>
        <v>-6</v>
      </c>
      <c r="FT14" s="65">
        <f>IF(BD14="",0,IFERROR(VLOOKUP(BD9&amp;BD10&amp;BD11&amp;BD12&amp;BD13&amp;BD14,General!I:J,2,FALSE),0))</f>
        <v>6</v>
      </c>
      <c r="FU14" s="65">
        <f>IF(BG14="",0,IFERROR(VLOOKUP(BG9&amp;BG10&amp;BG11&amp;BG12&amp;BG13&amp;BG14,General!I:J,2,FALSE),0))</f>
        <v>-3</v>
      </c>
      <c r="FV14" s="65">
        <f>IF(BJ14="",0,IFERROR(VLOOKUP(BJ9&amp;BJ10&amp;BJ11&amp;BJ12&amp;BJ13&amp;BJ14,General!I:J,2,FALSE),0))</f>
        <v>3</v>
      </c>
      <c r="FW14" s="65">
        <f>IF(BM14="",0,IFERROR(VLOOKUP(BM9&amp;BM10&amp;BM11&amp;BM12&amp;BM13&amp;BM14,General!I:J,2,FALSE),0))</f>
        <v>1</v>
      </c>
      <c r="FX14" s="65">
        <f>IF(BP14="",0,IFERROR(VLOOKUP(BP9&amp;BP10&amp;BP11&amp;BP12&amp;BP13&amp;BP14,General!I:J,2,FALSE),0))</f>
        <v>-1</v>
      </c>
      <c r="FY14" s="65">
        <f>IF(BS14="",0,IFERROR(VLOOKUP(BS9&amp;BS10&amp;BS11&amp;BS12&amp;BS13&amp;BS14,General!I:J,2,FALSE),0))</f>
        <v>1</v>
      </c>
      <c r="FZ14" s="66">
        <f>IF(BV14="",0,IFERROR(VLOOKUP(BV9&amp;BV10&amp;BV11&amp;BV12&amp;BV13&amp;BV14,General!I:J,2,FALSE),0))</f>
        <v>-1</v>
      </c>
      <c r="GA14" s="66">
        <f>IF(BY14="",0,IFERROR(VLOOKUP(BY9&amp;BY10&amp;BY11&amp;BY12&amp;BY13&amp;BY14,General!I:J,2,FALSE),0))</f>
        <v>-3</v>
      </c>
      <c r="GB14" s="66">
        <f ca="1">IF(R14="",0,IFERROR(VLOOKUP(R9&amp;R10&amp;R11&amp;R12&amp;R13&amp;R14,General!F:G,2,FALSE),0))</f>
        <v>-1</v>
      </c>
      <c r="GC14" s="9" t="str">
        <f t="shared" ca="1" si="145"/>
        <v>S</v>
      </c>
      <c r="GD14" s="9" t="str">
        <f t="shared" si="75"/>
        <v>N</v>
      </c>
      <c r="GE14" s="9" t="str">
        <f t="shared" si="76"/>
        <v>N</v>
      </c>
      <c r="GF14" s="9" t="str">
        <f t="shared" ca="1" si="77"/>
        <v>N</v>
      </c>
      <c r="GG14" s="9">
        <f t="shared" ca="1" si="78"/>
        <v>1</v>
      </c>
      <c r="GH14" s="10" t="str">
        <f t="shared" ca="1" si="79"/>
        <v>N</v>
      </c>
      <c r="GI14" s="9" t="str">
        <f t="shared" ca="1" si="80"/>
        <v>N</v>
      </c>
      <c r="GJ14" s="9" t="str">
        <f t="shared" ca="1" si="81"/>
        <v>N</v>
      </c>
      <c r="GK14" s="9" t="str">
        <f t="shared" ca="1" si="82"/>
        <v>N</v>
      </c>
      <c r="GL14" s="9" t="str">
        <f t="shared" ca="1" si="83"/>
        <v/>
      </c>
      <c r="GM14" s="9" t="str">
        <f t="shared" ca="1" si="84"/>
        <v>B</v>
      </c>
      <c r="GN14" s="9" t="str">
        <f t="shared" si="1"/>
        <v/>
      </c>
      <c r="GO14" s="9">
        <f t="shared" si="2"/>
        <v>1</v>
      </c>
      <c r="GP14" s="9" t="str">
        <f t="shared" si="85"/>
        <v>00101</v>
      </c>
      <c r="GQ14" s="9" t="str">
        <f t="shared" si="85"/>
        <v>23010</v>
      </c>
      <c r="GR14" s="9" t="str">
        <f t="shared" si="146"/>
        <v>000101</v>
      </c>
      <c r="GS14" s="9" t="str">
        <f t="shared" si="147"/>
        <v>123010</v>
      </c>
      <c r="GT14" s="9" t="str">
        <f t="shared" si="148"/>
        <v>B</v>
      </c>
      <c r="GU14" s="9" t="str">
        <f t="shared" si="149"/>
        <v>P</v>
      </c>
      <c r="GV14" s="9" t="str">
        <f t="shared" ca="1" si="86"/>
        <v>F2L</v>
      </c>
      <c r="GW14" s="9" t="str">
        <f t="shared" ca="1" si="87"/>
        <v>B</v>
      </c>
      <c r="GX14" s="9" t="str">
        <f t="shared" ca="1" si="88"/>
        <v>10</v>
      </c>
      <c r="GY14" s="9" t="str">
        <f t="shared" ca="1" si="89"/>
        <v>B</v>
      </c>
      <c r="GZ14" s="9" t="str">
        <f t="shared" ca="1" si="90"/>
        <v>F2W</v>
      </c>
      <c r="HA14" s="9" t="str">
        <f t="shared" ca="1" si="91"/>
        <v>B</v>
      </c>
      <c r="HB14" s="9">
        <f t="shared" ca="1" si="150"/>
        <v>1</v>
      </c>
      <c r="HC14" s="9">
        <f t="shared" ca="1" si="151"/>
        <v>1</v>
      </c>
      <c r="HD14" s="9">
        <f t="shared" ca="1" si="152"/>
        <v>1</v>
      </c>
      <c r="HE14" s="9" t="str">
        <f t="shared" ca="1" si="92"/>
        <v>B</v>
      </c>
      <c r="HG14" s="9" t="str">
        <f>General!A12</f>
        <v>L4</v>
      </c>
      <c r="HH14" s="9" t="str">
        <f>General!B12</f>
        <v>W</v>
      </c>
      <c r="HI14" s="9" t="str">
        <f>General!C12</f>
        <v>L4W</v>
      </c>
      <c r="HJ14" s="9" t="str">
        <f>General!D12</f>
        <v>L3</v>
      </c>
      <c r="HK14" s="9">
        <v>1</v>
      </c>
      <c r="HL14" s="57">
        <f t="shared" ca="1" si="153"/>
        <v>1</v>
      </c>
      <c r="HM14" s="9" t="str">
        <f>General!F12</f>
        <v>WLW</v>
      </c>
      <c r="HN14" s="9">
        <f>General!G12</f>
        <v>1</v>
      </c>
    </row>
    <row r="15" spans="1:223" ht="13.5" thickBot="1">
      <c r="A15" s="9">
        <v>6</v>
      </c>
      <c r="B15" s="57" t="str">
        <f t="shared" ca="1" si="10"/>
        <v>NB</v>
      </c>
      <c r="C15" s="101" t="str">
        <f t="shared" si="93"/>
        <v>B</v>
      </c>
      <c r="D15" s="102" t="str">
        <f t="shared" si="94"/>
        <v/>
      </c>
      <c r="E15" s="103" t="str">
        <f t="shared" ca="1" si="95"/>
        <v>F2</v>
      </c>
      <c r="F15" s="58" t="str">
        <f t="shared" si="11"/>
        <v>L</v>
      </c>
      <c r="G15" s="9">
        <v>6</v>
      </c>
      <c r="H15" s="104"/>
      <c r="I15" s="151" t="str">
        <f t="shared" ca="1" si="96"/>
        <v>P2</v>
      </c>
      <c r="J15" s="101" t="str">
        <f t="shared" ca="1" si="97"/>
        <v>F2</v>
      </c>
      <c r="K15" s="58">
        <f t="shared" si="154"/>
        <v>10</v>
      </c>
      <c r="L15" s="141"/>
      <c r="M15" s="135" t="s">
        <v>5</v>
      </c>
      <c r="N15" s="10"/>
      <c r="O15" s="57" t="str">
        <f ca="1">IF(M14="","",VLOOKUP(DX15,General!U:V,2,FALSE))</f>
        <v xml:space="preserve">F5 </v>
      </c>
      <c r="P15" s="102" t="str">
        <f t="shared" ca="1" si="12"/>
        <v>F2</v>
      </c>
      <c r="Q15" s="103" t="str">
        <f t="shared" ca="1" si="13"/>
        <v/>
      </c>
      <c r="R15" s="59" t="str">
        <f t="shared" ca="1" si="14"/>
        <v>W</v>
      </c>
      <c r="S15" s="59">
        <f t="shared" ca="1" si="15"/>
        <v>1</v>
      </c>
      <c r="T15" s="105">
        <f t="shared" ca="1" si="98"/>
        <v>1</v>
      </c>
      <c r="U15" s="59">
        <f ca="1">IF(M15="","",IF(T15="",SUM($T$5:$T15)+S15,SUM($T$5:$T15)))</f>
        <v>3</v>
      </c>
      <c r="V15" s="126" t="str">
        <f t="shared" ca="1" si="0"/>
        <v/>
      </c>
      <c r="W15" s="59" t="str" cm="1">
        <f t="array" aca="1" ref="W15" ca="1">IF(M14="","",INDIRECT(DX15&amp; DN15))</f>
        <v>P</v>
      </c>
      <c r="X15" s="58">
        <f t="shared" ca="1" si="16"/>
        <v>0</v>
      </c>
      <c r="Y15" s="57" t="str">
        <f t="shared" si="17"/>
        <v>B</v>
      </c>
      <c r="Z15" s="59" t="str">
        <f t="shared" si="18"/>
        <v>N</v>
      </c>
      <c r="AA15" s="58">
        <f t="shared" si="19"/>
        <v>-4</v>
      </c>
      <c r="AB15" s="57" t="str">
        <f t="shared" si="20"/>
        <v>P</v>
      </c>
      <c r="AC15" s="59" t="str">
        <f t="shared" si="21"/>
        <v>Y</v>
      </c>
      <c r="AD15" s="58">
        <f t="shared" si="22"/>
        <v>4</v>
      </c>
      <c r="AE15" s="57" t="str">
        <f t="shared" si="23"/>
        <v>B</v>
      </c>
      <c r="AF15" s="59" t="str">
        <f t="shared" si="24"/>
        <v>N</v>
      </c>
      <c r="AG15" s="58">
        <f t="shared" si="25"/>
        <v>-9</v>
      </c>
      <c r="AH15" s="57" t="str">
        <f t="shared" si="26"/>
        <v>P</v>
      </c>
      <c r="AI15" s="59" t="str">
        <f t="shared" si="27"/>
        <v>Y</v>
      </c>
      <c r="AJ15" s="58">
        <f t="shared" si="28"/>
        <v>9</v>
      </c>
      <c r="AK15" s="57" t="str">
        <f t="shared" si="99"/>
        <v>P</v>
      </c>
      <c r="AL15" s="59" t="str">
        <f t="shared" si="29"/>
        <v>Y</v>
      </c>
      <c r="AM15" s="58">
        <f t="shared" si="30"/>
        <v>10</v>
      </c>
      <c r="AN15" s="57" t="str">
        <f t="shared" si="31"/>
        <v>P</v>
      </c>
      <c r="AO15" s="59" t="str">
        <f t="shared" si="32"/>
        <v>Y</v>
      </c>
      <c r="AP15" s="58">
        <f t="shared" si="33"/>
        <v>10</v>
      </c>
      <c r="AQ15" s="57" t="str">
        <f t="shared" si="34"/>
        <v>B</v>
      </c>
      <c r="AR15" s="59" t="str">
        <f t="shared" si="35"/>
        <v>N</v>
      </c>
      <c r="AS15" s="58">
        <f t="shared" si="36"/>
        <v>-10</v>
      </c>
      <c r="AT15" s="57" t="str">
        <f t="shared" si="100"/>
        <v>B</v>
      </c>
      <c r="AU15" s="59" t="str">
        <f t="shared" si="37"/>
        <v>N</v>
      </c>
      <c r="AV15" s="61">
        <f t="shared" si="38"/>
        <v>-10</v>
      </c>
      <c r="AW15" s="57" t="str">
        <f t="shared" si="101"/>
        <v>P</v>
      </c>
      <c r="AX15" s="59" t="str">
        <f t="shared" si="39"/>
        <v>Y</v>
      </c>
      <c r="AY15" s="58">
        <f t="shared" si="102"/>
        <v>9</v>
      </c>
      <c r="AZ15" s="57" t="str">
        <f t="shared" si="40"/>
        <v>B</v>
      </c>
      <c r="BA15" s="59" t="str">
        <f t="shared" si="41"/>
        <v>N</v>
      </c>
      <c r="BB15" s="58">
        <f t="shared" si="42"/>
        <v>-10</v>
      </c>
      <c r="BC15" s="57" t="str">
        <f t="shared" si="43"/>
        <v>P</v>
      </c>
      <c r="BD15" s="59" t="str">
        <f t="shared" si="44"/>
        <v>Y</v>
      </c>
      <c r="BE15" s="58">
        <f t="shared" si="45"/>
        <v>10</v>
      </c>
      <c r="BF15" s="57" t="str">
        <f t="shared" si="46"/>
        <v>B</v>
      </c>
      <c r="BG15" s="59" t="str">
        <f t="shared" si="47"/>
        <v>N</v>
      </c>
      <c r="BH15" s="58">
        <f t="shared" si="48"/>
        <v>-10</v>
      </c>
      <c r="BI15" s="57" t="str">
        <f t="shared" si="49"/>
        <v>P</v>
      </c>
      <c r="BJ15" s="59" t="str">
        <f t="shared" si="50"/>
        <v>Y</v>
      </c>
      <c r="BK15" s="58">
        <f t="shared" si="51"/>
        <v>10</v>
      </c>
      <c r="BL15" s="57" t="str">
        <f t="shared" si="52"/>
        <v>P</v>
      </c>
      <c r="BM15" s="59" t="str">
        <f t="shared" si="53"/>
        <v>Y</v>
      </c>
      <c r="BN15" s="58">
        <f t="shared" si="54"/>
        <v>6</v>
      </c>
      <c r="BO15" s="57" t="str">
        <f t="shared" si="55"/>
        <v>B</v>
      </c>
      <c r="BP15" s="59" t="str">
        <f t="shared" si="56"/>
        <v>N</v>
      </c>
      <c r="BQ15" s="58">
        <f t="shared" si="57"/>
        <v>-6</v>
      </c>
      <c r="BR15" s="57" t="str">
        <f t="shared" si="58"/>
        <v>B</v>
      </c>
      <c r="BS15" s="59" t="str">
        <f t="shared" si="59"/>
        <v>N</v>
      </c>
      <c r="BT15" s="58">
        <f t="shared" si="60"/>
        <v>-4</v>
      </c>
      <c r="BU15" s="57" t="str">
        <f t="shared" si="61"/>
        <v>P</v>
      </c>
      <c r="BV15" s="59" t="str">
        <f t="shared" si="62"/>
        <v>Y</v>
      </c>
      <c r="BW15" s="58">
        <f t="shared" si="63"/>
        <v>4</v>
      </c>
      <c r="BX15" s="57" t="str">
        <f t="shared" si="64"/>
        <v>B</v>
      </c>
      <c r="BY15" s="59" t="str">
        <f t="shared" si="103"/>
        <v>N</v>
      </c>
      <c r="BZ15" s="58">
        <f t="shared" si="65"/>
        <v>-9</v>
      </c>
      <c r="CA15" s="106">
        <f t="shared" si="104"/>
        <v>10</v>
      </c>
      <c r="CB15" s="107">
        <f t="shared" si="105"/>
        <v>1</v>
      </c>
      <c r="CC15" s="108" t="str">
        <f t="shared" ca="1" si="106"/>
        <v/>
      </c>
      <c r="CD15" s="252">
        <f t="shared" ref="CD15:CE15" si="162">AVERAGE(CV12:CV15)</f>
        <v>-3.5</v>
      </c>
      <c r="CE15" s="252">
        <f t="shared" si="162"/>
        <v>3.5</v>
      </c>
      <c r="CF15" s="252">
        <f t="shared" si="108"/>
        <v>-2.75</v>
      </c>
      <c r="CG15" s="252">
        <f t="shared" si="109"/>
        <v>2.75</v>
      </c>
      <c r="CH15" s="252">
        <f t="shared" si="110"/>
        <v>10</v>
      </c>
      <c r="CI15" s="252">
        <f t="shared" si="111"/>
        <v>6.25</v>
      </c>
      <c r="CJ15" s="252">
        <f t="shared" si="112"/>
        <v>-6.25</v>
      </c>
      <c r="CK15" s="252">
        <f t="shared" si="113"/>
        <v>-10</v>
      </c>
      <c r="CL15" s="252">
        <f t="shared" si="114"/>
        <v>2.75</v>
      </c>
      <c r="CM15" s="252">
        <f t="shared" si="115"/>
        <v>-8</v>
      </c>
      <c r="CN15" s="252">
        <f t="shared" si="116"/>
        <v>8</v>
      </c>
      <c r="CO15" s="252">
        <f t="shared" si="117"/>
        <v>-6</v>
      </c>
      <c r="CP15" s="252">
        <f t="shared" si="118"/>
        <v>6</v>
      </c>
      <c r="CQ15" s="252">
        <f t="shared" si="119"/>
        <v>3.5</v>
      </c>
      <c r="CR15" s="252">
        <f t="shared" si="120"/>
        <v>-3.5</v>
      </c>
      <c r="CS15" s="252">
        <f t="shared" si="121"/>
        <v>-3</v>
      </c>
      <c r="CT15" s="252">
        <f t="shared" si="122"/>
        <v>3</v>
      </c>
      <c r="CU15" s="252">
        <f t="shared" si="123"/>
        <v>-2.75</v>
      </c>
      <c r="CV15" s="156">
        <f t="shared" si="124"/>
        <v>-4</v>
      </c>
      <c r="CW15" s="157">
        <f t="shared" si="125"/>
        <v>4</v>
      </c>
      <c r="CX15" s="157">
        <f t="shared" si="126"/>
        <v>-9</v>
      </c>
      <c r="CY15" s="157">
        <f t="shared" si="127"/>
        <v>9</v>
      </c>
      <c r="CZ15" s="157">
        <f t="shared" si="128"/>
        <v>10</v>
      </c>
      <c r="DA15" s="157">
        <f t="shared" si="129"/>
        <v>10</v>
      </c>
      <c r="DB15" s="157">
        <f t="shared" si="130"/>
        <v>-10</v>
      </c>
      <c r="DC15" s="157">
        <f t="shared" si="131"/>
        <v>-10</v>
      </c>
      <c r="DD15" s="157">
        <f t="shared" si="132"/>
        <v>9</v>
      </c>
      <c r="DE15" s="157">
        <f t="shared" si="133"/>
        <v>-10</v>
      </c>
      <c r="DF15" s="157">
        <f t="shared" si="134"/>
        <v>10</v>
      </c>
      <c r="DG15" s="157">
        <f t="shared" si="135"/>
        <v>-10</v>
      </c>
      <c r="DH15" s="157">
        <f t="shared" si="136"/>
        <v>10</v>
      </c>
      <c r="DI15" s="157">
        <f t="shared" si="137"/>
        <v>6</v>
      </c>
      <c r="DJ15" s="157">
        <f t="shared" si="138"/>
        <v>-6</v>
      </c>
      <c r="DK15" s="157">
        <f t="shared" si="139"/>
        <v>-4</v>
      </c>
      <c r="DL15" s="157">
        <f t="shared" si="140"/>
        <v>4</v>
      </c>
      <c r="DM15" s="158">
        <f t="shared" si="141"/>
        <v>-9</v>
      </c>
      <c r="DN15" s="78">
        <v>15</v>
      </c>
      <c r="DO15" s="79">
        <f>DN15-5</f>
        <v>10</v>
      </c>
      <c r="DP15" s="42" t="str" cm="1">
        <f t="array" ref="DP15">IFERROR(INDEX($CD$4:$CU$4,_xlfn.AGGREGATE(15,6,COLUMN($CD$4:$CU$4)-COLUMN($CC$1)/($CD$15:$CU$15=MAX($CD$15:$CU$15)),COLUMNS(CU$4:$CU4))),"")</f>
        <v>AK</v>
      </c>
      <c r="DQ15" s="65" t="str" cm="1">
        <f t="array" ref="DQ15">IFERROR(INDEX($CD$4:$CU$4,_xlfn.AGGREGATE(15,6,COLUMN($CD$4:$CU$4)-COLUMN($CC$1)/($CD$15:$CU$15=MAX($CD$15:$CU$15)),COLUMNS($CU$4:DN4))),"")</f>
        <v/>
      </c>
      <c r="DR15" s="65" t="str" cm="1">
        <f t="array" ref="DR15">IFERROR(INDEX($CD$4:$CU$4,_xlfn.AGGREGATE(15,6,COLUMN($CD$4:$CU$4)-COLUMN($CC$1)/($CD$15:$CU$15=MAX($CD$15:$CU$15)),COLUMNS($CU$4:DO4))),"")</f>
        <v/>
      </c>
      <c r="DS15" s="65" t="str" cm="1">
        <f t="array" ref="DS15">IFERROR(INDEX($CD$4:$CU$4,_xlfn.AGGREGATE(15,6,COLUMN($CD$4:$CU$4)-COLUMN($CC$1)/($CD$15:$CU$15=MAX($CD$15:$CU$15)),COLUMNS($CU$4:DP4))),"")</f>
        <v/>
      </c>
      <c r="DT15" s="65" t="str" cm="1">
        <f t="array" ref="DT15">IFERROR(INDEX($CD$4:$CU$4,_xlfn.AGGREGATE(15,6,COLUMN($CD$4:$CU$4)-COLUMN($CC$1)/($CD$15:$CU$15=MAX($CD$15:$CU$15)),COLUMNS($CU$4:DQ4))),"")</f>
        <v/>
      </c>
      <c r="DU15" s="66" t="str" cm="1">
        <f t="array" ref="DU15">IFERROR(INDEX($CD$4:$CU$4,_xlfn.AGGREGATE(15,6,COLUMN($CD$4:$CU$4)-COLUMN($CC$1)/($CD$15:$CU$15=MAX($CD$15:$CU$15)),COLUMNS($CU$4:DR4))),"")</f>
        <v/>
      </c>
      <c r="DV15" s="78" t="str">
        <f t="shared" ca="1" si="156"/>
        <v>AK</v>
      </c>
      <c r="DW15" s="65" t="str">
        <f t="shared" ca="1" si="157"/>
        <v>N</v>
      </c>
      <c r="DX15" s="65" t="str" cm="1">
        <f t="array" aca="1" ref="DX15" ca="1">IF(INDIRECT(VLOOKUP(DX14,General!R:T,3,FALSE)&amp;DN14)&gt;0,DX14,DV14)</f>
        <v>AB</v>
      </c>
      <c r="DY15" s="79">
        <f t="shared" ca="1" si="158"/>
        <v>1</v>
      </c>
      <c r="DZ15" s="42" t="str">
        <f>IFERROR(VLOOKUP(DP15,General!R:S,2,FALSE),"")</f>
        <v>AL</v>
      </c>
      <c r="EA15" s="65" t="str">
        <f>IFERROR(VLOOKUP(DQ15,General!R:S,2,FALSE),"")</f>
        <v/>
      </c>
      <c r="EB15" s="65" t="str">
        <f>IFERROR(VLOOKUP(DR15,General!R:S,2,FALSE),"")</f>
        <v/>
      </c>
      <c r="EC15" s="65" t="str">
        <f>IFERROR(VLOOKUP(DS15,General!R:S,2,FALSE),"")</f>
        <v/>
      </c>
      <c r="ED15" s="65" t="str">
        <f>IFERROR(VLOOKUP(DT15,General!R:S,2,FALSE),"")</f>
        <v/>
      </c>
      <c r="EE15" s="66" t="str">
        <f>IFERROR(VLOOKUP(DU15,General!R:S,2,FALSE),"")</f>
        <v/>
      </c>
      <c r="EF15" s="113">
        <f ca="1">IF(DP15="",-1,COUNTIF(INDIRECT(DZ15&amp;$DN$10):INDIRECT(DZ15&amp;DN15),"Y"))</f>
        <v>6</v>
      </c>
      <c r="EG15" s="111">
        <f ca="1">IF(DQ15="",-1,COUNTIF(INDIRECT(EA15&amp;$DN$10):INDIRECT(EA15&amp;DN15),"Y"))</f>
        <v>-1</v>
      </c>
      <c r="EH15" s="111">
        <f ca="1">IF(DR15="",-1,COUNTIF(INDIRECT(EB15&amp;$DN$10):INDIRECT(EB15&amp;DN15),"Y"))</f>
        <v>-1</v>
      </c>
      <c r="EI15" s="110">
        <f ca="1">IF(DS15="",-1,COUNTIF(INDIRECT(EC15&amp;$DN$10):INDIRECT(EC15&amp;DN15),"Y"))</f>
        <v>-1</v>
      </c>
      <c r="EJ15" s="114">
        <f ca="1">IF(DT15="",-1,COUNTIF(INDIRECT(ED15&amp;$DN$10):INDIRECT(ED15&amp;DN15),"Y"))</f>
        <v>-1</v>
      </c>
      <c r="EK15" s="114">
        <f ca="1">IF(DU15="",-1,COUNTIF(INDIRECT(EE15&amp;$DN$10):INDIRECT(EE15&amp;DN15),"Y"))</f>
        <v>-1</v>
      </c>
      <c r="EL15" s="42" t="str" cm="1">
        <f t="array" aca="1" ref="EL15" ca="1">IFERROR(INDEX($DP$15:$DU$15,_xlfn.AGGREGATE(15,6,COLUMN($DP$15:$DU$15)-COLUMN($DO$15)/($EF$15:$EK$15=MAX($EF$15:$EK$15)),COLUMNS($DP$15:DP15))),"")</f>
        <v>AK</v>
      </c>
      <c r="EM15" s="65" t="str" cm="1">
        <f t="array" aca="1" ref="EM15" ca="1">IFERROR(INDEX($DP$15:$DU$15,_xlfn.AGGREGATE(15,6,COLUMN($DP$15:$DU$15)-COLUMN($DO$15)/($EF$15:$EK$15=MAX($EF$15:$EK$15)),COLUMNS($DP$15:DQ15))),"")</f>
        <v/>
      </c>
      <c r="EN15" s="65" t="str" cm="1">
        <f t="array" aca="1" ref="EN15" ca="1">IFERROR(INDEX($DP$15:$DU$15,_xlfn.AGGREGATE(15,6,COLUMN($DP$15:$DU$15)-COLUMN($DO$15)/($EF$15:$EK$15=MAX($EF$15:$EK$15)),COLUMNS($DP$15:DR15))),"")</f>
        <v/>
      </c>
      <c r="EO15" s="65" t="str" cm="1">
        <f t="array" aca="1" ref="EO15" ca="1">IFERROR(INDEX($DP$15:$DU$15,_xlfn.AGGREGATE(15,6,COLUMN($DP$15:$DU$15)-COLUMN($DO$15)/($EF$15:$EK$15=MAX($EF$15:$EK$15)),COLUMNS($DP$15:DS15))),"")</f>
        <v/>
      </c>
      <c r="EP15" s="65" t="str" cm="1">
        <f t="array" aca="1" ref="EP15" ca="1">IFERROR(INDEX($DP$15:$DU$15,_xlfn.AGGREGATE(15,6,COLUMN($DP$15:$DU$15)-COLUMN($DO$15)/($EF$15:$EK$15=MAX($EF$15:$EK$15)),COLUMNS($DP$15:DT15))),"")</f>
        <v/>
      </c>
      <c r="EQ15" s="66" t="str" cm="1">
        <f t="array" aca="1" ref="EQ15" ca="1">IFERROR(INDEX($DP$15:$DU$15,_xlfn.AGGREGATE(15,6,COLUMN($DP$15:$DU$15)-COLUMN($DO$15)/($EF$15:$EK$15=MAX($EF$15:$EK$15)),COLUMNS($DP$15:DU15))),"")</f>
        <v/>
      </c>
      <c r="ER15" s="9">
        <f t="shared" ca="1" si="144"/>
        <v>1</v>
      </c>
      <c r="ES15" s="79">
        <f t="shared" ca="1" si="159"/>
        <v>1</v>
      </c>
      <c r="ET15" s="112" t="str" cm="1">
        <f t="array" aca="1" ref="ET15" ca="1">INDEX(EL15:EQ15,1,ES15)</f>
        <v>AK</v>
      </c>
      <c r="EU15" s="42" t="str">
        <f t="shared" si="7"/>
        <v>B</v>
      </c>
      <c r="EV15" s="65" t="str">
        <f t="shared" si="8"/>
        <v>T</v>
      </c>
      <c r="EW15" s="65" t="str">
        <f t="shared" ca="1" si="9"/>
        <v>C</v>
      </c>
      <c r="EX15" s="65" t="str">
        <f t="shared" si="3"/>
        <v>LL</v>
      </c>
      <c r="EY15" s="65" t="str">
        <f t="shared" si="4"/>
        <v>1010</v>
      </c>
      <c r="EZ15" s="65" t="str">
        <f t="shared" ca="1" si="5"/>
        <v>WL</v>
      </c>
      <c r="FA15" s="9" t="str">
        <f t="shared" si="67"/>
        <v/>
      </c>
      <c r="FB15" s="9" t="str">
        <f t="shared" ca="1" si="68"/>
        <v>F2</v>
      </c>
      <c r="FC15" s="9" t="str">
        <f t="shared" si="69"/>
        <v/>
      </c>
      <c r="FD15" s="9" t="str">
        <f t="shared" ca="1" si="70"/>
        <v/>
      </c>
      <c r="FE15" s="9" t="str">
        <f t="shared" ca="1" si="71"/>
        <v>F2</v>
      </c>
      <c r="FF15" s="9" t="str">
        <f t="shared" ca="1" si="72"/>
        <v/>
      </c>
      <c r="FG15" s="9">
        <f t="shared" ca="1" si="73"/>
        <v>4</v>
      </c>
      <c r="FH15" s="9">
        <f t="shared" ca="1" si="74"/>
        <v>4</v>
      </c>
      <c r="FI15" s="42">
        <f t="shared" si="6"/>
        <v>-4</v>
      </c>
      <c r="FJ15" s="65">
        <f>IF(Z15="",0,IFERROR(VLOOKUP(Z10&amp;Z11&amp;Z12&amp;Z13&amp;Z14&amp;Z15,General!I:J,2,FALSE),0))</f>
        <v>-1</v>
      </c>
      <c r="FK15" s="65">
        <f>IF(AC15="",0,IFERROR(VLOOKUP(AC10&amp;AC11&amp;AC12&amp;AC13&amp;AC14&amp;AC15,General!I:J,2,FALSE),0))</f>
        <v>1</v>
      </c>
      <c r="FL15" s="65">
        <f>IF(AF15="",0,IFERROR(VLOOKUP(AF10&amp;AF11&amp;AF12&amp;AF13&amp;AF14&amp;AF15,General!I:J,2,FALSE),0))</f>
        <v>-6</v>
      </c>
      <c r="FM15" s="65">
        <f>IF(AI15="",0,IFERROR(VLOOKUP(AI10&amp;AI11&amp;AI12&amp;AI13&amp;AI14&amp;AI15,General!I:J,2,FALSE),0))</f>
        <v>6</v>
      </c>
      <c r="FN15" s="65">
        <f>IF(AL15="",0,IFERROR(VLOOKUP(AL10&amp;AL11&amp;AL12&amp;AL13&amp;AL14&amp;AL15,General!I:J,2,FALSE),0))</f>
        <v>6</v>
      </c>
      <c r="FO15" s="65">
        <f>IF(AO15="",0,IFERROR(VLOOKUP(AO10&amp;AO11&amp;AO12&amp;AO13&amp;AO14&amp;AO15,General!I:J,2,FALSE),0))</f>
        <v>6</v>
      </c>
      <c r="FP15" s="65">
        <f>IF(AR15="",0,IFERROR(VLOOKUP(AR10&amp;AR11&amp;AR12&amp;AR13&amp;AR14&amp;AR15,General!I:J,2,FALSE),0))</f>
        <v>-6</v>
      </c>
      <c r="FQ15" s="65">
        <f>IF(AU15="",0,IFERROR(VLOOKUP(AU10&amp;AU11&amp;AU12&amp;AU13&amp;AU14&amp;AU15,General!I:J,2,FALSE),0))</f>
        <v>-6</v>
      </c>
      <c r="FR15" s="65">
        <f>IF(AX15="",0,IFERROR(VLOOKUP(AX10&amp;AX11&amp;AX12&amp;AX13&amp;AX14&amp;AX15,General!I:J,2,FALSE),0))</f>
        <v>6</v>
      </c>
      <c r="FS15" s="65">
        <f>IF(BA15="",0,IFERROR(VLOOKUP(BA10&amp;BA11&amp;BA12&amp;BA13&amp;BA14&amp;BA15,General!I:J,2,FALSE),0))</f>
        <v>-6</v>
      </c>
      <c r="FT15" s="65">
        <f>IF(BD15="",0,IFERROR(VLOOKUP(BD10&amp;BD11&amp;BD12&amp;BD13&amp;BD14&amp;BD15,General!I:J,2,FALSE),0))</f>
        <v>6</v>
      </c>
      <c r="FU15" s="65">
        <f>IF(BG15="",0,IFERROR(VLOOKUP(BG10&amp;BG11&amp;BG12&amp;BG13&amp;BG14&amp;BG15,General!I:J,2,FALSE),0))</f>
        <v>-6</v>
      </c>
      <c r="FV15" s="65">
        <f>IF(BJ15="",0,IFERROR(VLOOKUP(BJ10&amp;BJ11&amp;BJ12&amp;BJ13&amp;BJ14&amp;BJ15,General!I:J,2,FALSE),0))</f>
        <v>6</v>
      </c>
      <c r="FW15" s="65">
        <f>IF(BM15="",0,IFERROR(VLOOKUP(BM10&amp;BM11&amp;BM12&amp;BM13&amp;BM14&amp;BM15,General!I:J,2,FALSE),0))</f>
        <v>3</v>
      </c>
      <c r="FX15" s="65">
        <f>IF(BP15="",0,IFERROR(VLOOKUP(BP10&amp;BP11&amp;BP12&amp;BP13&amp;BP14&amp;BP15,General!I:J,2,FALSE),0))</f>
        <v>-3</v>
      </c>
      <c r="FY15" s="65">
        <f>IF(BS15="",0,IFERROR(VLOOKUP(BS10&amp;BS11&amp;BS12&amp;BS13&amp;BS14&amp;BS15,General!I:J,2,FALSE),0))</f>
        <v>-1</v>
      </c>
      <c r="FZ15" s="66">
        <f>IF(BV15="",0,IFERROR(VLOOKUP(BV10&amp;BV11&amp;BV12&amp;BV13&amp;BV14&amp;BV15,General!I:J,2,FALSE),0))</f>
        <v>1</v>
      </c>
      <c r="GA15" s="66">
        <f>IF(BY15="",0,IFERROR(VLOOKUP(BY10&amp;BY11&amp;BY12&amp;BY13&amp;BY14&amp;BY15,General!I:J,2,FALSE),0))</f>
        <v>-6</v>
      </c>
      <c r="GB15" s="66">
        <f ca="1">IF(R15="",0,IFERROR(VLOOKUP(R10&amp;R11&amp;R12&amp;R13&amp;R14&amp;R15,General!F:G,2,FALSE),0))</f>
        <v>1</v>
      </c>
      <c r="GC15" s="9" t="str">
        <f t="shared" ca="1" si="145"/>
        <v>C</v>
      </c>
      <c r="GD15" s="9" t="str">
        <f t="shared" si="75"/>
        <v>N</v>
      </c>
      <c r="GE15" s="9" t="str">
        <f t="shared" si="76"/>
        <v>N</v>
      </c>
      <c r="GF15" s="9" t="str">
        <f t="shared" ca="1" si="77"/>
        <v>Y</v>
      </c>
      <c r="GG15" s="9">
        <f t="shared" ca="1" si="78"/>
        <v>2</v>
      </c>
      <c r="GH15" s="10" t="str">
        <f t="shared" ca="1" si="79"/>
        <v>N</v>
      </c>
      <c r="GI15" s="9" t="str">
        <f t="shared" ca="1" si="80"/>
        <v>N</v>
      </c>
      <c r="GJ15" s="9" t="str">
        <f t="shared" ca="1" si="81"/>
        <v>N</v>
      </c>
      <c r="GK15" s="9" t="str">
        <f t="shared" ca="1" si="82"/>
        <v>N</v>
      </c>
      <c r="GL15" s="9" t="str">
        <f t="shared" ca="1" si="83"/>
        <v>F2</v>
      </c>
      <c r="GM15" s="9" t="str">
        <f t="shared" ca="1" si="84"/>
        <v/>
      </c>
      <c r="GN15" s="9">
        <f t="shared" si="1"/>
        <v>1</v>
      </c>
      <c r="GO15" s="9" t="str">
        <f t="shared" si="2"/>
        <v/>
      </c>
      <c r="GP15" s="9" t="str">
        <f t="shared" si="85"/>
        <v>01010</v>
      </c>
      <c r="GQ15" s="9" t="str">
        <f t="shared" si="85"/>
        <v>30101</v>
      </c>
      <c r="GR15" s="9" t="str">
        <f t="shared" si="146"/>
        <v>001010</v>
      </c>
      <c r="GS15" s="9" t="str">
        <f t="shared" si="147"/>
        <v>230101</v>
      </c>
      <c r="GT15" s="9" t="str">
        <f t="shared" si="148"/>
        <v>B</v>
      </c>
      <c r="GU15" s="9" t="str">
        <f t="shared" si="149"/>
        <v>B</v>
      </c>
      <c r="GV15" s="9" t="str">
        <f t="shared" ca="1" si="86"/>
        <v>BL</v>
      </c>
      <c r="GW15" s="9" t="str">
        <f t="shared" ca="1" si="87"/>
        <v>F2</v>
      </c>
      <c r="GX15" s="9" t="str">
        <f t="shared" ca="1" si="88"/>
        <v>B10</v>
      </c>
      <c r="GY15" s="9" t="str">
        <f t="shared" ca="1" si="89"/>
        <v/>
      </c>
      <c r="GZ15" s="9" t="str">
        <f t="shared" ca="1" si="90"/>
        <v>BL</v>
      </c>
      <c r="HA15" s="9" t="str">
        <f t="shared" ca="1" si="91"/>
        <v>F2</v>
      </c>
      <c r="HB15" s="9" t="str">
        <f t="shared" ca="1" si="150"/>
        <v>2</v>
      </c>
      <c r="HC15" s="9" t="str">
        <f t="shared" ca="1" si="151"/>
        <v/>
      </c>
      <c r="HD15" s="9" t="str">
        <f t="shared" ca="1" si="152"/>
        <v>2</v>
      </c>
      <c r="HE15" s="9" t="str">
        <f t="shared" ca="1" si="92"/>
        <v>F</v>
      </c>
      <c r="HG15" s="9" t="str">
        <f>General!A13</f>
        <v>L3</v>
      </c>
      <c r="HH15" s="9" t="str">
        <f>General!B13</f>
        <v>W</v>
      </c>
      <c r="HI15" s="9" t="str">
        <f>General!C13</f>
        <v>L3W</v>
      </c>
      <c r="HJ15" s="9" t="str">
        <f>General!D13</f>
        <v>L5</v>
      </c>
      <c r="HK15" s="9">
        <v>2</v>
      </c>
      <c r="HL15" s="57">
        <f t="shared" ca="1" si="153"/>
        <v>1</v>
      </c>
      <c r="HM15" s="9" t="str">
        <f>General!F13</f>
        <v>WWL</v>
      </c>
      <c r="HN15" s="9">
        <f>General!G13</f>
        <v>-1</v>
      </c>
    </row>
    <row r="16" spans="1:223" ht="13.5" thickBot="1">
      <c r="A16" s="9">
        <v>7</v>
      </c>
      <c r="B16" s="42" t="str">
        <f t="shared" ca="1" si="10"/>
        <v>NB</v>
      </c>
      <c r="C16" s="115" t="str">
        <f t="shared" si="93"/>
        <v/>
      </c>
      <c r="D16" s="116" t="str">
        <f t="shared" ca="1" si="94"/>
        <v>B</v>
      </c>
      <c r="E16" s="117" t="str">
        <f t="shared" si="95"/>
        <v/>
      </c>
      <c r="F16" s="66" t="str">
        <f t="shared" ca="1" si="11"/>
        <v>W</v>
      </c>
      <c r="G16" s="9">
        <v>7</v>
      </c>
      <c r="H16" s="118"/>
      <c r="I16" s="152" t="str">
        <f t="shared" ca="1" si="96"/>
        <v>B1</v>
      </c>
      <c r="J16" s="115" t="str">
        <f t="shared" ca="1" si="97"/>
        <v>B1</v>
      </c>
      <c r="K16" s="66">
        <f t="shared" si="154"/>
        <v>10</v>
      </c>
      <c r="L16" s="141"/>
      <c r="M16" s="136" t="s">
        <v>5</v>
      </c>
      <c r="N16" s="10"/>
      <c r="O16" s="42" t="str">
        <f ca="1">IF(M15="","",VLOOKUP(DX16,General!U:V,2,FALSE))</f>
        <v xml:space="preserve">F5 </v>
      </c>
      <c r="P16" s="116" t="str">
        <f t="shared" ca="1" si="12"/>
        <v/>
      </c>
      <c r="Q16" s="117" t="str">
        <f t="shared" ca="1" si="13"/>
        <v>B</v>
      </c>
      <c r="R16" s="65" t="str">
        <f t="shared" ca="1" si="14"/>
        <v>L</v>
      </c>
      <c r="S16" s="65">
        <f t="shared" ca="1" si="15"/>
        <v>-1</v>
      </c>
      <c r="T16" s="119" t="str">
        <f t="shared" ca="1" si="98"/>
        <v/>
      </c>
      <c r="U16" s="65">
        <f ca="1">IF(M16="","",IF(T16="",SUM($T$5:$T16)+S16,SUM($T$5:$T16)))</f>
        <v>2</v>
      </c>
      <c r="V16" s="125" t="str">
        <f t="shared" ca="1" si="0"/>
        <v/>
      </c>
      <c r="W16" s="65" t="str" cm="1">
        <f t="array" aca="1" ref="W16" ca="1">IF(M15="","",INDIRECT(DX16&amp; DN16))</f>
        <v>B</v>
      </c>
      <c r="X16" s="66">
        <f t="shared" ca="1" si="16"/>
        <v>-1</v>
      </c>
      <c r="Y16" s="42" t="str">
        <f t="shared" si="17"/>
        <v>P</v>
      </c>
      <c r="Z16" s="65" t="str">
        <f t="shared" si="18"/>
        <v>Y</v>
      </c>
      <c r="AA16" s="66">
        <f t="shared" si="19"/>
        <v>-3</v>
      </c>
      <c r="AB16" s="42" t="str">
        <f t="shared" si="20"/>
        <v>B</v>
      </c>
      <c r="AC16" s="65" t="str">
        <f t="shared" si="21"/>
        <v>N</v>
      </c>
      <c r="AD16" s="66">
        <f t="shared" si="22"/>
        <v>3</v>
      </c>
      <c r="AE16" s="42" t="str">
        <f t="shared" si="23"/>
        <v>P</v>
      </c>
      <c r="AF16" s="65" t="str">
        <f t="shared" si="24"/>
        <v>Y</v>
      </c>
      <c r="AG16" s="66">
        <f t="shared" si="25"/>
        <v>-8</v>
      </c>
      <c r="AH16" s="42" t="str">
        <f t="shared" si="26"/>
        <v>B</v>
      </c>
      <c r="AI16" s="65" t="str">
        <f t="shared" si="27"/>
        <v>N</v>
      </c>
      <c r="AJ16" s="66">
        <f t="shared" si="28"/>
        <v>8</v>
      </c>
      <c r="AK16" s="42" t="str">
        <f t="shared" si="99"/>
        <v>B</v>
      </c>
      <c r="AL16" s="65" t="str">
        <f t="shared" si="29"/>
        <v>N</v>
      </c>
      <c r="AM16" s="66">
        <f t="shared" si="30"/>
        <v>9</v>
      </c>
      <c r="AN16" s="42" t="str">
        <f t="shared" si="31"/>
        <v>B</v>
      </c>
      <c r="AO16" s="65" t="str">
        <f t="shared" si="32"/>
        <v>N</v>
      </c>
      <c r="AP16" s="66">
        <f t="shared" si="33"/>
        <v>9</v>
      </c>
      <c r="AQ16" s="42" t="str">
        <f t="shared" si="34"/>
        <v>P</v>
      </c>
      <c r="AR16" s="65" t="str">
        <f t="shared" si="35"/>
        <v>Y</v>
      </c>
      <c r="AS16" s="66">
        <f t="shared" si="36"/>
        <v>-9</v>
      </c>
      <c r="AT16" s="42" t="str">
        <f t="shared" si="100"/>
        <v>P</v>
      </c>
      <c r="AU16" s="65" t="str">
        <f t="shared" si="37"/>
        <v>Y</v>
      </c>
      <c r="AV16" s="79">
        <f t="shared" si="38"/>
        <v>-9</v>
      </c>
      <c r="AW16" s="42" t="str">
        <f t="shared" si="101"/>
        <v>P</v>
      </c>
      <c r="AX16" s="65" t="str">
        <f t="shared" si="39"/>
        <v>Y</v>
      </c>
      <c r="AY16" s="66">
        <f t="shared" si="102"/>
        <v>10</v>
      </c>
      <c r="AZ16" s="42" t="str">
        <f t="shared" si="40"/>
        <v>P</v>
      </c>
      <c r="BA16" s="65" t="str">
        <f t="shared" si="41"/>
        <v>Y</v>
      </c>
      <c r="BB16" s="66">
        <f t="shared" si="42"/>
        <v>-9</v>
      </c>
      <c r="BC16" s="42" t="str">
        <f t="shared" si="43"/>
        <v>B</v>
      </c>
      <c r="BD16" s="65" t="str">
        <f t="shared" si="44"/>
        <v>N</v>
      </c>
      <c r="BE16" s="66">
        <f t="shared" si="45"/>
        <v>9</v>
      </c>
      <c r="BF16" s="42" t="str">
        <f t="shared" si="46"/>
        <v>P</v>
      </c>
      <c r="BG16" s="65" t="str">
        <f t="shared" si="47"/>
        <v>Y</v>
      </c>
      <c r="BH16" s="66">
        <f t="shared" si="48"/>
        <v>-9</v>
      </c>
      <c r="BI16" s="42" t="str">
        <f t="shared" si="49"/>
        <v>B</v>
      </c>
      <c r="BJ16" s="65" t="str">
        <f t="shared" si="50"/>
        <v>N</v>
      </c>
      <c r="BK16" s="66">
        <f t="shared" si="51"/>
        <v>9</v>
      </c>
      <c r="BL16" s="42" t="str">
        <f t="shared" si="52"/>
        <v>B</v>
      </c>
      <c r="BM16" s="65" t="str">
        <f t="shared" si="53"/>
        <v>N</v>
      </c>
      <c r="BN16" s="66">
        <f t="shared" si="54"/>
        <v>5</v>
      </c>
      <c r="BO16" s="42" t="str">
        <f t="shared" si="55"/>
        <v>P</v>
      </c>
      <c r="BP16" s="65" t="str">
        <f t="shared" si="56"/>
        <v>Y</v>
      </c>
      <c r="BQ16" s="66">
        <f t="shared" si="57"/>
        <v>-5</v>
      </c>
      <c r="BR16" s="42" t="str">
        <f t="shared" si="58"/>
        <v>P</v>
      </c>
      <c r="BS16" s="65" t="str">
        <f t="shared" si="59"/>
        <v>Y</v>
      </c>
      <c r="BT16" s="66">
        <f t="shared" si="60"/>
        <v>-3</v>
      </c>
      <c r="BU16" s="42" t="str">
        <f t="shared" si="61"/>
        <v>B</v>
      </c>
      <c r="BV16" s="65" t="str">
        <f t="shared" si="62"/>
        <v>N</v>
      </c>
      <c r="BW16" s="66">
        <f t="shared" si="63"/>
        <v>3</v>
      </c>
      <c r="BX16" s="42" t="str">
        <f t="shared" si="64"/>
        <v>B</v>
      </c>
      <c r="BY16" s="65" t="str">
        <f t="shared" si="103"/>
        <v>N</v>
      </c>
      <c r="BZ16" s="66">
        <f t="shared" si="65"/>
        <v>-10</v>
      </c>
      <c r="CA16" s="106">
        <f t="shared" si="104"/>
        <v>10</v>
      </c>
      <c r="CB16" s="107">
        <f t="shared" si="105"/>
        <v>0</v>
      </c>
      <c r="CC16" s="108" t="str">
        <f t="shared" ca="1" si="106"/>
        <v/>
      </c>
      <c r="CD16" s="252">
        <f t="shared" ref="CD16:CE16" si="163">AVERAGE(CV13:CV16)</f>
        <v>-3.5</v>
      </c>
      <c r="CE16" s="252">
        <f t="shared" si="163"/>
        <v>3.5</v>
      </c>
      <c r="CF16" s="252">
        <f t="shared" si="108"/>
        <v>-5</v>
      </c>
      <c r="CG16" s="252">
        <f t="shared" si="109"/>
        <v>5</v>
      </c>
      <c r="CH16" s="252">
        <f t="shared" si="110"/>
        <v>9.75</v>
      </c>
      <c r="CI16" s="252">
        <f t="shared" si="111"/>
        <v>8.25</v>
      </c>
      <c r="CJ16" s="252">
        <f t="shared" si="112"/>
        <v>-8.25</v>
      </c>
      <c r="CK16" s="252">
        <f t="shared" si="113"/>
        <v>-9.75</v>
      </c>
      <c r="CL16" s="252">
        <f t="shared" si="114"/>
        <v>5.5</v>
      </c>
      <c r="CM16" s="252">
        <f t="shared" si="115"/>
        <v>-9.5</v>
      </c>
      <c r="CN16" s="252">
        <f t="shared" si="116"/>
        <v>9.5</v>
      </c>
      <c r="CO16" s="252">
        <f t="shared" si="117"/>
        <v>-7.5</v>
      </c>
      <c r="CP16" s="252">
        <f t="shared" si="118"/>
        <v>7.5</v>
      </c>
      <c r="CQ16" s="252">
        <f t="shared" si="119"/>
        <v>4</v>
      </c>
      <c r="CR16" s="252">
        <f t="shared" si="120"/>
        <v>-4</v>
      </c>
      <c r="CS16" s="252">
        <f t="shared" si="121"/>
        <v>-3.5</v>
      </c>
      <c r="CT16" s="252">
        <f t="shared" si="122"/>
        <v>3.5</v>
      </c>
      <c r="CU16" s="252">
        <f t="shared" si="123"/>
        <v>-5.5</v>
      </c>
      <c r="CV16" s="156">
        <f t="shared" si="124"/>
        <v>-3</v>
      </c>
      <c r="CW16" s="157">
        <f t="shared" si="125"/>
        <v>3</v>
      </c>
      <c r="CX16" s="157">
        <f t="shared" si="126"/>
        <v>-8</v>
      </c>
      <c r="CY16" s="157">
        <f t="shared" si="127"/>
        <v>8</v>
      </c>
      <c r="CZ16" s="157">
        <f t="shared" si="128"/>
        <v>9</v>
      </c>
      <c r="DA16" s="157">
        <f t="shared" si="129"/>
        <v>9</v>
      </c>
      <c r="DB16" s="157">
        <f t="shared" si="130"/>
        <v>-9</v>
      </c>
      <c r="DC16" s="157">
        <f t="shared" si="131"/>
        <v>-9</v>
      </c>
      <c r="DD16" s="157">
        <f t="shared" si="132"/>
        <v>10</v>
      </c>
      <c r="DE16" s="157">
        <f t="shared" si="133"/>
        <v>-9</v>
      </c>
      <c r="DF16" s="157">
        <f t="shared" si="134"/>
        <v>9</v>
      </c>
      <c r="DG16" s="157">
        <f t="shared" si="135"/>
        <v>-9</v>
      </c>
      <c r="DH16" s="157">
        <f t="shared" si="136"/>
        <v>9</v>
      </c>
      <c r="DI16" s="157">
        <f t="shared" si="137"/>
        <v>5</v>
      </c>
      <c r="DJ16" s="157">
        <f t="shared" si="138"/>
        <v>-5</v>
      </c>
      <c r="DK16" s="157">
        <f t="shared" si="139"/>
        <v>-3</v>
      </c>
      <c r="DL16" s="157">
        <f t="shared" si="140"/>
        <v>3</v>
      </c>
      <c r="DM16" s="158">
        <f t="shared" si="141"/>
        <v>-10</v>
      </c>
      <c r="DN16" s="78">
        <v>16</v>
      </c>
      <c r="DO16" s="79">
        <f t="shared" ref="DO16:DO79" si="164">DN16-5</f>
        <v>11</v>
      </c>
      <c r="DP16" s="42" t="str" cm="1">
        <f t="array" ref="DP16">IFERROR(INDEX($CD$4:$CU$4,_xlfn.AGGREGATE(15,6,COLUMN($CD$4:$CU$4)-COLUMN($CC$1)/($CD$16:$CU$16=MAX($CD$16:$CU$16)),COLUMNS(CU$4:$CU4))),"")</f>
        <v>AK</v>
      </c>
      <c r="DQ16" s="65" t="str" cm="1">
        <f t="array" ref="DQ16">IFERROR(INDEX($CD$4:$CU$4,_xlfn.AGGREGATE(15,6,COLUMN($CD$4:$CU$4)-COLUMN($CC$1)/($CD$16:$CU$16=MAX($CD$16:$CU$16)),COLUMNS($CU$4:DN4))),"")</f>
        <v/>
      </c>
      <c r="DR16" s="65" t="str" cm="1">
        <f t="array" ref="DR16">IFERROR(INDEX($CD$4:$CU$4,_xlfn.AGGREGATE(15,6,COLUMN($CD$4:$CU$4)-COLUMN($CC$1)/($CD$16:$CU$16=MAX($CD$16:$CU$16)),COLUMNS($CU$4:DO4))),"")</f>
        <v/>
      </c>
      <c r="DS16" s="65" t="str" cm="1">
        <f t="array" ref="DS16">IFERROR(INDEX($CD$4:$CU$4,_xlfn.AGGREGATE(15,6,COLUMN($CD$4:$CU$4)-COLUMN($CC$1)/($CD$16:$CU$16=MAX($CD$16:$CU$16)),COLUMNS($CU$4:DP4))),"")</f>
        <v/>
      </c>
      <c r="DT16" s="65" t="str" cm="1">
        <f t="array" ref="DT16">IFERROR(INDEX($CD$4:$CU$4,_xlfn.AGGREGATE(15,6,COLUMN($CD$4:$CU$4)-COLUMN($CC$1)/($CD$16:$CU$16=MAX($CD$16:$CU$16)),COLUMNS($CU$4:DQ4))),"")</f>
        <v/>
      </c>
      <c r="DU16" s="66" t="str" cm="1">
        <f t="array" ref="DU16">IFERROR(INDEX($CD$4:$CU$4,_xlfn.AGGREGATE(15,6,COLUMN($CD$4:$CU$4)-COLUMN($CC$1)/($CD$16:$CU$16=MAX($CD$16:$CU$16)),COLUMNS($CU$4:DR4))),"")</f>
        <v/>
      </c>
      <c r="DV16" s="78" t="str">
        <f t="shared" ca="1" si="156"/>
        <v>AK</v>
      </c>
      <c r="DW16" s="65" t="str">
        <f t="shared" ca="1" si="157"/>
        <v>N</v>
      </c>
      <c r="DX16" s="65" t="str" cm="1">
        <f t="array" aca="1" ref="DX16" ca="1">IF(INDIRECT(VLOOKUP(DX15,General!R:T,3,FALSE)&amp;DN15)&gt;0,DX15,DV15)</f>
        <v>AB</v>
      </c>
      <c r="DY16" s="79">
        <f t="shared" ca="1" si="158"/>
        <v>1</v>
      </c>
      <c r="DZ16" s="42" t="str">
        <f>IFERROR(VLOOKUP(DP16,General!R:S,2,FALSE),"")</f>
        <v>AL</v>
      </c>
      <c r="EA16" s="65" t="str">
        <f>IFERROR(VLOOKUP(DQ16,General!R:S,2,FALSE),"")</f>
        <v/>
      </c>
      <c r="EB16" s="65" t="str">
        <f>IFERROR(VLOOKUP(DR16,General!R:S,2,FALSE),"")</f>
        <v/>
      </c>
      <c r="EC16" s="65" t="str">
        <f>IFERROR(VLOOKUP(DS16,General!R:S,2,FALSE),"")</f>
        <v/>
      </c>
      <c r="ED16" s="65" t="str">
        <f>IFERROR(VLOOKUP(DT16,General!R:S,2,FALSE),"")</f>
        <v/>
      </c>
      <c r="EE16" s="66" t="str">
        <f>IFERROR(VLOOKUP(DU16,General!R:S,2,FALSE),"")</f>
        <v/>
      </c>
      <c r="EF16" s="113">
        <f ca="1">IF(DP16="",-1,COUNTIF(INDIRECT(DZ16&amp;$DN$10):INDIRECT(DZ16&amp;DN16),"Y"))</f>
        <v>6</v>
      </c>
      <c r="EG16" s="111">
        <f ca="1">IF(DQ16="",-1,COUNTIF(INDIRECT(EA16&amp;$DN$10):INDIRECT(EA16&amp;DN16),"Y"))</f>
        <v>-1</v>
      </c>
      <c r="EH16" s="111">
        <f ca="1">IF(DR16="",-1,COUNTIF(INDIRECT(EB16&amp;$DN$10):INDIRECT(EB16&amp;DN16),"Y"))</f>
        <v>-1</v>
      </c>
      <c r="EI16" s="110">
        <f ca="1">IF(DS16="",-1,COUNTIF(INDIRECT(EC16&amp;$DN$10):INDIRECT(EC16&amp;DN16),"Y"))</f>
        <v>-1</v>
      </c>
      <c r="EJ16" s="114">
        <f ca="1">IF(DT16="",-1,COUNTIF(INDIRECT(ED16&amp;$DN$10):INDIRECT(ED16&amp;DN16),"Y"))</f>
        <v>-1</v>
      </c>
      <c r="EK16" s="114">
        <f ca="1">IF(DU16="",-1,COUNTIF(INDIRECT(EE16&amp;$DN$10):INDIRECT(EE16&amp;DN16),"Y"))</f>
        <v>-1</v>
      </c>
      <c r="EL16" s="42" t="str" cm="1">
        <f t="array" aca="1" ref="EL16" ca="1">IFERROR(INDEX($DP$16:$DU$16,_xlfn.AGGREGATE(15,6,COLUMN($DP$16:$DU$16)-COLUMN($DO$16)/($EF$16:$EK$16=MAX($EF$16:$EK$16)),COLUMNS($DP$16:DP16))),"")</f>
        <v>AK</v>
      </c>
      <c r="EM16" s="65" t="str" cm="1">
        <f t="array" aca="1" ref="EM16" ca="1">IFERROR(INDEX($DP$16:$DU$16,_xlfn.AGGREGATE(15,6,COLUMN($DP$16:$DU$16)-COLUMN($DO$16)/($EF$16:$EK$16=MAX($EF$16:$EK$16)),COLUMNS($DP$16:DQ16))),"")</f>
        <v/>
      </c>
      <c r="EN16" s="65" t="str" cm="1">
        <f t="array" aca="1" ref="EN16" ca="1">IFERROR(INDEX($DP$16:$DU$16,_xlfn.AGGREGATE(15,6,COLUMN($DP$16:$DU$16)-COLUMN($DO$16)/($EF$16:$EK$16=MAX($EF$16:$EK$16)),COLUMNS($DP$16:DR16))),"")</f>
        <v/>
      </c>
      <c r="EO16" s="65" t="str" cm="1">
        <f t="array" aca="1" ref="EO16" ca="1">IFERROR(INDEX($DP$16:$DU$16,_xlfn.AGGREGATE(15,6,COLUMN($DP$16:$DU$16)-COLUMN($DO$16)/($EF$16:$EK$16=MAX($EF$16:$EK$16)),COLUMNS($DP$16:DS16))),"")</f>
        <v/>
      </c>
      <c r="EP16" s="65" t="str" cm="1">
        <f t="array" aca="1" ref="EP16" ca="1">IFERROR(INDEX($DP$16:$DU$16,_xlfn.AGGREGATE(15,6,COLUMN($DP$16:$DU$16)-COLUMN($DO$16)/($EF$16:$EK$16=MAX($EF$16:$EK$16)),COLUMNS($DP$16:DT16))),"")</f>
        <v/>
      </c>
      <c r="EQ16" s="66" t="str" cm="1">
        <f t="array" aca="1" ref="EQ16" ca="1">IFERROR(INDEX($DP$16:$DU$16,_xlfn.AGGREGATE(15,6,COLUMN($DP$16:$DU$16)-COLUMN($DO$16)/($EF$16:$EK$16=MAX($EF$16:$EK$16)),COLUMNS($DP$16:DU16))),"")</f>
        <v/>
      </c>
      <c r="ER16" s="9">
        <f t="shared" ca="1" si="144"/>
        <v>1</v>
      </c>
      <c r="ES16" s="79">
        <f t="shared" ca="1" si="159"/>
        <v>1</v>
      </c>
      <c r="ET16" s="112" t="str" cm="1">
        <f t="array" aca="1" ref="ET16" ca="1">INDEX(EL16:EQ16,1,ES16)</f>
        <v>AK</v>
      </c>
      <c r="EU16" s="42" t="str">
        <f t="shared" si="7"/>
        <v>B</v>
      </c>
      <c r="EV16" s="65" t="str">
        <f t="shared" si="8"/>
        <v>T</v>
      </c>
      <c r="EW16" s="65" t="str">
        <f t="shared" ca="1" si="9"/>
        <v>C</v>
      </c>
      <c r="EX16" s="65" t="str">
        <f t="shared" si="3"/>
        <v>LL</v>
      </c>
      <c r="EY16" s="65" t="str">
        <f t="shared" si="4"/>
        <v>1010</v>
      </c>
      <c r="EZ16" s="65" t="str">
        <f t="shared" ca="1" si="5"/>
        <v>LW</v>
      </c>
      <c r="FA16" s="9" t="str">
        <f t="shared" ca="1" si="67"/>
        <v>B</v>
      </c>
      <c r="FB16" s="9" t="str">
        <f t="shared" si="68"/>
        <v/>
      </c>
      <c r="FC16" s="9" t="str">
        <f t="shared" ca="1" si="69"/>
        <v>B</v>
      </c>
      <c r="FD16" s="9" t="str">
        <f t="shared" si="70"/>
        <v/>
      </c>
      <c r="FE16" s="9" t="str">
        <f t="shared" ca="1" si="71"/>
        <v/>
      </c>
      <c r="FF16" s="9" t="str">
        <f t="shared" ca="1" si="72"/>
        <v>B</v>
      </c>
      <c r="FG16" s="9">
        <f t="shared" ca="1" si="73"/>
        <v>2</v>
      </c>
      <c r="FH16" s="9">
        <f t="shared" ca="1" si="74"/>
        <v>2</v>
      </c>
      <c r="FI16" s="42">
        <f t="shared" si="6"/>
        <v>-3</v>
      </c>
      <c r="FJ16" s="65">
        <f>IF(Z16="",0,IFERROR(VLOOKUP(Z11&amp;Z12&amp;Z13&amp;Z14&amp;Z15&amp;Z16,General!I:J,2,FALSE),0))</f>
        <v>1</v>
      </c>
      <c r="FK16" s="65">
        <f>IF(AC16="",0,IFERROR(VLOOKUP(AC11&amp;AC12&amp;AC13&amp;AC14&amp;AC15&amp;AC16,General!I:J,2,FALSE),0))</f>
        <v>-1</v>
      </c>
      <c r="FL16" s="65">
        <f>IF(AF16="",0,IFERROR(VLOOKUP(AF11&amp;AF12&amp;AF13&amp;AF14&amp;AF15&amp;AF16,General!I:J,2,FALSE),0))</f>
        <v>1</v>
      </c>
      <c r="FM16" s="65">
        <f>IF(AI16="",0,IFERROR(VLOOKUP(AI11&amp;AI12&amp;AI13&amp;AI14&amp;AI15&amp;AI16,General!I:J,2,FALSE),0))</f>
        <v>-1</v>
      </c>
      <c r="FN16" s="65">
        <f>IF(AL16="",0,IFERROR(VLOOKUP(AL11&amp;AL12&amp;AL13&amp;AL14&amp;AL15&amp;AL16,General!I:J,2,FALSE),0))</f>
        <v>-1</v>
      </c>
      <c r="FO16" s="65">
        <f>IF(AO16="",0,IFERROR(VLOOKUP(AO11&amp;AO12&amp;AO13&amp;AO14&amp;AO15&amp;AO16,General!I:J,2,FALSE),0))</f>
        <v>-1</v>
      </c>
      <c r="FP16" s="65">
        <f>IF(AR16="",0,IFERROR(VLOOKUP(AR11&amp;AR12&amp;AR13&amp;AR14&amp;AR15&amp;AR16,General!I:J,2,FALSE),0))</f>
        <v>1</v>
      </c>
      <c r="FQ16" s="65">
        <f>IF(AU16="",0,IFERROR(VLOOKUP(AU11&amp;AU12&amp;AU13&amp;AU14&amp;AU15&amp;AU16,General!I:J,2,FALSE),0))</f>
        <v>1</v>
      </c>
      <c r="FR16" s="65">
        <f>IF(AX16="",0,IFERROR(VLOOKUP(AX11&amp;AX12&amp;AX13&amp;AX14&amp;AX15&amp;AX16,General!I:J,2,FALSE),0))</f>
        <v>6</v>
      </c>
      <c r="FS16" s="65">
        <f>IF(BA16="",0,IFERROR(VLOOKUP(BA11&amp;BA12&amp;BA13&amp;BA14&amp;BA15&amp;BA16,General!I:J,2,FALSE),0))</f>
        <v>1</v>
      </c>
      <c r="FT16" s="65">
        <f>IF(BD16="",0,IFERROR(VLOOKUP(BD11&amp;BD12&amp;BD13&amp;BD14&amp;BD15&amp;BD16,General!I:J,2,FALSE),0))</f>
        <v>-1</v>
      </c>
      <c r="FU16" s="65">
        <f>IF(BG16="",0,IFERROR(VLOOKUP(BG11&amp;BG12&amp;BG13&amp;BG14&amp;BG15&amp;BG16,General!I:J,2,FALSE),0))</f>
        <v>1</v>
      </c>
      <c r="FV16" s="65">
        <f>IF(BJ16="",0,IFERROR(VLOOKUP(BJ11&amp;BJ12&amp;BJ13&amp;BJ14&amp;BJ15&amp;BJ16,General!I:J,2,FALSE),0))</f>
        <v>-1</v>
      </c>
      <c r="FW16" s="65">
        <f>IF(BM16="",0,IFERROR(VLOOKUP(BM11&amp;BM12&amp;BM13&amp;BM14&amp;BM15&amp;BM16,General!I:J,2,FALSE),0))</f>
        <v>-1</v>
      </c>
      <c r="FX16" s="65">
        <f>IF(BP16="",0,IFERROR(VLOOKUP(BP11&amp;BP12&amp;BP13&amp;BP14&amp;BP15&amp;BP16,General!I:J,2,FALSE),0))</f>
        <v>1</v>
      </c>
      <c r="FY16" s="65">
        <f>IF(BS16="",0,IFERROR(VLOOKUP(BS11&amp;BS12&amp;BS13&amp;BS14&amp;BS15&amp;BS16,General!I:J,2,FALSE),0))</f>
        <v>1</v>
      </c>
      <c r="FZ16" s="66">
        <f>IF(BV16="",0,IFERROR(VLOOKUP(BV11&amp;BV12&amp;BV13&amp;BV14&amp;BV15&amp;BV16,General!I:J,2,FALSE),0))</f>
        <v>-1</v>
      </c>
      <c r="GA16" s="66">
        <f>IF(BY16="",0,IFERROR(VLOOKUP(BY11&amp;BY12&amp;BY13&amp;BY14&amp;BY15&amp;BY16,General!I:J,2,FALSE),0))</f>
        <v>-6</v>
      </c>
      <c r="GB16" s="66">
        <f ca="1">IF(R16="",0,IFERROR(VLOOKUP(R11&amp;R12&amp;R13&amp;R14&amp;R15&amp;R16,General!F:G,2,FALSE),0))</f>
        <v>-1</v>
      </c>
      <c r="GC16" s="9" t="str">
        <f t="shared" ca="1" si="145"/>
        <v>S</v>
      </c>
      <c r="GD16" s="9" t="str">
        <f t="shared" si="75"/>
        <v>N</v>
      </c>
      <c r="GE16" s="9" t="str">
        <f t="shared" si="76"/>
        <v>N</v>
      </c>
      <c r="GF16" s="9" t="str">
        <f t="shared" ca="1" si="77"/>
        <v>N</v>
      </c>
      <c r="GG16" s="9">
        <f t="shared" ca="1" si="78"/>
        <v>1</v>
      </c>
      <c r="GH16" s="10" t="str">
        <f t="shared" ca="1" si="79"/>
        <v>N</v>
      </c>
      <c r="GI16" s="9" t="str">
        <f t="shared" ca="1" si="80"/>
        <v>N</v>
      </c>
      <c r="GJ16" s="9" t="str">
        <f t="shared" ca="1" si="81"/>
        <v>N</v>
      </c>
      <c r="GK16" s="9" t="str">
        <f t="shared" ca="1" si="82"/>
        <v>N</v>
      </c>
      <c r="GL16" s="9" t="str">
        <f t="shared" ca="1" si="83"/>
        <v/>
      </c>
      <c r="GM16" s="9" t="str">
        <f t="shared" ca="1" si="84"/>
        <v>B</v>
      </c>
      <c r="GN16" s="9">
        <f t="shared" si="1"/>
        <v>2</v>
      </c>
      <c r="GO16" s="9" t="str">
        <f t="shared" si="2"/>
        <v/>
      </c>
      <c r="GP16" s="9" t="str">
        <f t="shared" si="85"/>
        <v>10101</v>
      </c>
      <c r="GQ16" s="9" t="str">
        <f t="shared" si="85"/>
        <v>01010</v>
      </c>
      <c r="GR16" s="9" t="str">
        <f t="shared" si="146"/>
        <v>010101</v>
      </c>
      <c r="GS16" s="9" t="str">
        <f t="shared" si="147"/>
        <v>301010</v>
      </c>
      <c r="GT16" s="9" t="str">
        <f t="shared" si="148"/>
        <v>P</v>
      </c>
      <c r="GU16" s="9" t="str">
        <f t="shared" si="149"/>
        <v>P</v>
      </c>
      <c r="GV16" s="9" t="str">
        <f t="shared" ca="1" si="86"/>
        <v>F2L</v>
      </c>
      <c r="GW16" s="9" t="str">
        <f t="shared" ca="1" si="87"/>
        <v>B</v>
      </c>
      <c r="GX16" s="9" t="str">
        <f t="shared" ca="1" si="88"/>
        <v>10</v>
      </c>
      <c r="GY16" s="9" t="str">
        <f t="shared" ca="1" si="89"/>
        <v>B</v>
      </c>
      <c r="GZ16" s="9" t="str">
        <f t="shared" ca="1" si="90"/>
        <v>F2W</v>
      </c>
      <c r="HA16" s="9" t="str">
        <f t="shared" ca="1" si="91"/>
        <v>B</v>
      </c>
      <c r="HB16" s="9">
        <f t="shared" ca="1" si="150"/>
        <v>1</v>
      </c>
      <c r="HC16" s="9">
        <f t="shared" ca="1" si="151"/>
        <v>1</v>
      </c>
      <c r="HD16" s="9">
        <f t="shared" ca="1" si="152"/>
        <v>1</v>
      </c>
      <c r="HE16" s="9" t="str">
        <f t="shared" ca="1" si="92"/>
        <v>B</v>
      </c>
      <c r="HG16" s="9" t="str">
        <f>General!A14</f>
        <v>L5</v>
      </c>
      <c r="HH16" s="9" t="str">
        <f>General!B14</f>
        <v>W</v>
      </c>
      <c r="HI16" s="9" t="str">
        <f>General!C14</f>
        <v>L5W</v>
      </c>
      <c r="HJ16" s="9" t="str">
        <f>General!D14</f>
        <v>L2</v>
      </c>
      <c r="HK16" s="9">
        <v>2</v>
      </c>
      <c r="HL16" s="57">
        <f t="shared" ca="1" si="153"/>
        <v>2</v>
      </c>
      <c r="HM16" s="9" t="str">
        <f>General!F14</f>
        <v>WWW</v>
      </c>
      <c r="HN16" s="9">
        <f>General!G14</f>
        <v>6</v>
      </c>
    </row>
    <row r="17" spans="1:222" ht="13.5" thickBot="1">
      <c r="A17" s="9">
        <v>8</v>
      </c>
      <c r="B17" s="42" t="str">
        <f t="shared" ca="1" si="10"/>
        <v>P2</v>
      </c>
      <c r="C17" s="115" t="str">
        <f t="shared" ca="1" si="93"/>
        <v/>
      </c>
      <c r="D17" s="116" t="str">
        <f t="shared" ca="1" si="94"/>
        <v>L4</v>
      </c>
      <c r="E17" s="117" t="str">
        <f t="shared" ca="1" si="95"/>
        <v/>
      </c>
      <c r="F17" s="66" t="str">
        <f t="shared" ca="1" si="11"/>
        <v>W</v>
      </c>
      <c r="G17" s="9">
        <v>8</v>
      </c>
      <c r="H17" s="118"/>
      <c r="I17" s="152" t="str">
        <f t="shared" ca="1" si="96"/>
        <v>B2</v>
      </c>
      <c r="J17" s="115" t="str">
        <f t="shared" ca="1" si="97"/>
        <v>F2</v>
      </c>
      <c r="K17" s="66">
        <f t="shared" si="154"/>
        <v>10</v>
      </c>
      <c r="L17" s="141"/>
      <c r="M17" s="136" t="s">
        <v>5</v>
      </c>
      <c r="N17" s="10"/>
      <c r="O17" s="42" t="str">
        <f ca="1">IF(M16="","",VLOOKUP(DX17,General!U:V,2,FALSE))</f>
        <v xml:space="preserve">F5 </v>
      </c>
      <c r="P17" s="116" t="str">
        <f t="shared" ca="1" si="12"/>
        <v/>
      </c>
      <c r="Q17" s="117" t="str">
        <f t="shared" ca="1" si="13"/>
        <v>F2</v>
      </c>
      <c r="R17" s="65" t="str">
        <f t="shared" ca="1" si="14"/>
        <v>L</v>
      </c>
      <c r="S17" s="65">
        <f t="shared" ca="1" si="15"/>
        <v>-3</v>
      </c>
      <c r="T17" s="119" t="str">
        <f t="shared" ca="1" si="98"/>
        <v/>
      </c>
      <c r="U17" s="65">
        <f ca="1">IF(M17="","",IF(T17="",SUM($T$5:$T17)+S17,SUM($T$5:$T17)))</f>
        <v>0</v>
      </c>
      <c r="V17" s="125" t="str">
        <f t="shared" ca="1" si="0"/>
        <v/>
      </c>
      <c r="W17" s="65" t="str" cm="1">
        <f t="array" aca="1" ref="W17" ca="1">IF(M16="","",INDIRECT(DX17&amp; DN17))</f>
        <v>B</v>
      </c>
      <c r="X17" s="66">
        <f t="shared" ca="1" si="16"/>
        <v>-4</v>
      </c>
      <c r="Y17" s="42" t="str">
        <f t="shared" si="17"/>
        <v>P</v>
      </c>
      <c r="Z17" s="65" t="str">
        <f t="shared" si="18"/>
        <v>Y</v>
      </c>
      <c r="AA17" s="66">
        <f t="shared" si="19"/>
        <v>0</v>
      </c>
      <c r="AB17" s="42" t="str">
        <f t="shared" si="20"/>
        <v>B</v>
      </c>
      <c r="AC17" s="65" t="str">
        <f t="shared" si="21"/>
        <v>N</v>
      </c>
      <c r="AD17" s="66">
        <f t="shared" si="22"/>
        <v>0</v>
      </c>
      <c r="AE17" s="42" t="str">
        <f t="shared" si="23"/>
        <v>P</v>
      </c>
      <c r="AF17" s="65" t="str">
        <f t="shared" si="24"/>
        <v>Y</v>
      </c>
      <c r="AG17" s="66">
        <f t="shared" si="25"/>
        <v>-5</v>
      </c>
      <c r="AH17" s="42" t="str">
        <f t="shared" si="26"/>
        <v>B</v>
      </c>
      <c r="AI17" s="65" t="str">
        <f t="shared" si="27"/>
        <v>N</v>
      </c>
      <c r="AJ17" s="66">
        <f t="shared" si="28"/>
        <v>5</v>
      </c>
      <c r="AK17" s="42" t="str">
        <f t="shared" si="99"/>
        <v>P</v>
      </c>
      <c r="AL17" s="65" t="str">
        <f t="shared" si="29"/>
        <v>Y</v>
      </c>
      <c r="AM17" s="66">
        <f t="shared" si="30"/>
        <v>10</v>
      </c>
      <c r="AN17" s="42" t="str">
        <f t="shared" si="31"/>
        <v>P</v>
      </c>
      <c r="AO17" s="65" t="str">
        <f t="shared" si="32"/>
        <v>Y</v>
      </c>
      <c r="AP17" s="66">
        <f t="shared" si="33"/>
        <v>10</v>
      </c>
      <c r="AQ17" s="42" t="str">
        <f t="shared" si="34"/>
        <v>B</v>
      </c>
      <c r="AR17" s="65" t="str">
        <f t="shared" si="35"/>
        <v>N</v>
      </c>
      <c r="AS17" s="66">
        <f t="shared" si="36"/>
        <v>-10</v>
      </c>
      <c r="AT17" s="42" t="str">
        <f t="shared" si="100"/>
        <v>B</v>
      </c>
      <c r="AU17" s="65" t="str">
        <f t="shared" si="37"/>
        <v>N</v>
      </c>
      <c r="AV17" s="79">
        <f t="shared" si="38"/>
        <v>-10</v>
      </c>
      <c r="AW17" s="42" t="str">
        <f t="shared" si="101"/>
        <v>P</v>
      </c>
      <c r="AX17" s="65" t="str">
        <f t="shared" si="39"/>
        <v>Y</v>
      </c>
      <c r="AY17" s="66">
        <f t="shared" si="102"/>
        <v>10</v>
      </c>
      <c r="AZ17" s="42" t="str">
        <f t="shared" si="40"/>
        <v>P</v>
      </c>
      <c r="BA17" s="65" t="str">
        <f t="shared" si="41"/>
        <v>Y</v>
      </c>
      <c r="BB17" s="66">
        <f t="shared" si="42"/>
        <v>-6</v>
      </c>
      <c r="BC17" s="42" t="str">
        <f t="shared" si="43"/>
        <v>B</v>
      </c>
      <c r="BD17" s="65" t="str">
        <f t="shared" si="44"/>
        <v>N</v>
      </c>
      <c r="BE17" s="66">
        <f t="shared" si="45"/>
        <v>6</v>
      </c>
      <c r="BF17" s="42" t="str">
        <f t="shared" si="46"/>
        <v>B</v>
      </c>
      <c r="BG17" s="65" t="str">
        <f t="shared" si="47"/>
        <v>N</v>
      </c>
      <c r="BH17" s="66">
        <f t="shared" si="48"/>
        <v>-10</v>
      </c>
      <c r="BI17" s="42" t="str">
        <f t="shared" si="49"/>
        <v>P</v>
      </c>
      <c r="BJ17" s="65" t="str">
        <f t="shared" si="50"/>
        <v>Y</v>
      </c>
      <c r="BK17" s="66">
        <f t="shared" si="51"/>
        <v>10</v>
      </c>
      <c r="BL17" s="42" t="str">
        <f t="shared" si="52"/>
        <v>P</v>
      </c>
      <c r="BM17" s="65" t="str">
        <f t="shared" si="53"/>
        <v>Y</v>
      </c>
      <c r="BN17" s="66">
        <f t="shared" si="54"/>
        <v>6</v>
      </c>
      <c r="BO17" s="42" t="str">
        <f t="shared" si="55"/>
        <v>B</v>
      </c>
      <c r="BP17" s="65" t="str">
        <f t="shared" si="56"/>
        <v>N</v>
      </c>
      <c r="BQ17" s="66">
        <f t="shared" si="57"/>
        <v>-6</v>
      </c>
      <c r="BR17" s="42" t="str">
        <f t="shared" si="58"/>
        <v>B</v>
      </c>
      <c r="BS17" s="65" t="str">
        <f t="shared" si="59"/>
        <v>N</v>
      </c>
      <c r="BT17" s="66">
        <f t="shared" si="60"/>
        <v>-4</v>
      </c>
      <c r="BU17" s="42" t="str">
        <f t="shared" si="61"/>
        <v>P</v>
      </c>
      <c r="BV17" s="65" t="str">
        <f t="shared" si="62"/>
        <v>Y</v>
      </c>
      <c r="BW17" s="66">
        <f t="shared" si="63"/>
        <v>4</v>
      </c>
      <c r="BX17" s="42" t="str">
        <f t="shared" si="64"/>
        <v>B</v>
      </c>
      <c r="BY17" s="65" t="str">
        <f t="shared" si="103"/>
        <v>N</v>
      </c>
      <c r="BZ17" s="66">
        <f t="shared" si="65"/>
        <v>-10</v>
      </c>
      <c r="CA17" s="106">
        <f t="shared" si="104"/>
        <v>10</v>
      </c>
      <c r="CB17" s="107">
        <f t="shared" si="105"/>
        <v>0</v>
      </c>
      <c r="CC17" s="108" t="str">
        <f t="shared" ca="1" si="106"/>
        <v/>
      </c>
      <c r="CD17" s="252">
        <f t="shared" ref="CD17:CE17" si="165">AVERAGE(CV14:CV17)</f>
        <v>-2.5</v>
      </c>
      <c r="CE17" s="252">
        <f t="shared" si="165"/>
        <v>2.5</v>
      </c>
      <c r="CF17" s="252">
        <f t="shared" si="108"/>
        <v>-6.25</v>
      </c>
      <c r="CG17" s="252">
        <f t="shared" si="109"/>
        <v>6.25</v>
      </c>
      <c r="CH17" s="252">
        <f t="shared" si="110"/>
        <v>9.75</v>
      </c>
      <c r="CI17" s="252">
        <f t="shared" si="111"/>
        <v>9.75</v>
      </c>
      <c r="CJ17" s="252">
        <f t="shared" si="112"/>
        <v>-9.75</v>
      </c>
      <c r="CK17" s="252">
        <f t="shared" si="113"/>
        <v>-9.75</v>
      </c>
      <c r="CL17" s="252">
        <f t="shared" si="114"/>
        <v>8</v>
      </c>
      <c r="CM17" s="252">
        <f t="shared" si="115"/>
        <v>-8.75</v>
      </c>
      <c r="CN17" s="252">
        <f t="shared" si="116"/>
        <v>8.75</v>
      </c>
      <c r="CO17" s="252">
        <f t="shared" si="117"/>
        <v>-9</v>
      </c>
      <c r="CP17" s="252">
        <f t="shared" si="118"/>
        <v>9</v>
      </c>
      <c r="CQ17" s="252">
        <f t="shared" si="119"/>
        <v>5</v>
      </c>
      <c r="CR17" s="252">
        <f t="shared" si="120"/>
        <v>-5</v>
      </c>
      <c r="CS17" s="252">
        <f t="shared" si="121"/>
        <v>-3.5</v>
      </c>
      <c r="CT17" s="252">
        <f t="shared" si="122"/>
        <v>3.5</v>
      </c>
      <c r="CU17" s="252">
        <f t="shared" si="123"/>
        <v>-8</v>
      </c>
      <c r="CV17" s="156">
        <f t="shared" si="124"/>
        <v>0</v>
      </c>
      <c r="CW17" s="157">
        <f t="shared" si="125"/>
        <v>0</v>
      </c>
      <c r="CX17" s="157">
        <f t="shared" si="126"/>
        <v>-5</v>
      </c>
      <c r="CY17" s="157">
        <f t="shared" si="127"/>
        <v>5</v>
      </c>
      <c r="CZ17" s="157">
        <f t="shared" si="128"/>
        <v>10</v>
      </c>
      <c r="DA17" s="157">
        <f t="shared" si="129"/>
        <v>10</v>
      </c>
      <c r="DB17" s="157">
        <f t="shared" si="130"/>
        <v>-10</v>
      </c>
      <c r="DC17" s="157">
        <f t="shared" si="131"/>
        <v>-10</v>
      </c>
      <c r="DD17" s="157">
        <f t="shared" si="132"/>
        <v>10</v>
      </c>
      <c r="DE17" s="157">
        <f t="shared" si="133"/>
        <v>-6</v>
      </c>
      <c r="DF17" s="157">
        <f t="shared" si="134"/>
        <v>6</v>
      </c>
      <c r="DG17" s="157">
        <f t="shared" si="135"/>
        <v>-10</v>
      </c>
      <c r="DH17" s="157">
        <f t="shared" si="136"/>
        <v>10</v>
      </c>
      <c r="DI17" s="157">
        <f t="shared" si="137"/>
        <v>6</v>
      </c>
      <c r="DJ17" s="157">
        <f t="shared" si="138"/>
        <v>-6</v>
      </c>
      <c r="DK17" s="157">
        <f t="shared" si="139"/>
        <v>-4</v>
      </c>
      <c r="DL17" s="157">
        <f t="shared" si="140"/>
        <v>4</v>
      </c>
      <c r="DM17" s="158">
        <f t="shared" si="141"/>
        <v>-10</v>
      </c>
      <c r="DN17" s="78">
        <v>17</v>
      </c>
      <c r="DO17" s="79">
        <f t="shared" si="164"/>
        <v>12</v>
      </c>
      <c r="DP17" s="42" t="str" cm="1">
        <f t="array" ref="DP17">IFERROR(INDEX($CD$4:$CU$4,_xlfn.AGGREGATE(15,6,COLUMN($CD$4:$CU$4)-COLUMN($CC$1)/($CD$17:$CU$17=MAX($CD$17:$CU$17)),COLUMNS(CU$4:$CU4))),"")</f>
        <v>AK</v>
      </c>
      <c r="DQ17" s="65" t="str" cm="1">
        <f t="array" ref="DQ17">IFERROR(INDEX($CD$4:$CU$4,_xlfn.AGGREGATE(15,6,COLUMN($CD$4:$CU$4)-COLUMN($CC$1)/($CD$17:$CU$17=MAX($CD$17:$CU$17)),COLUMNS($CU$4:DN4))),"")</f>
        <v/>
      </c>
      <c r="DR17" s="65" t="str" cm="1">
        <f t="array" ref="DR17">IFERROR(INDEX($CD$4:$CU$4,_xlfn.AGGREGATE(15,6,COLUMN($CD$4:$CU$4)-COLUMN($CC$1)/($CD$17:$CU$17=MAX($CD$17:$CU$17)),COLUMNS($CU$4:DO4))),"")</f>
        <v/>
      </c>
      <c r="DS17" s="65" t="str" cm="1">
        <f t="array" ref="DS17">IFERROR(INDEX($CD$4:$CU$4,_xlfn.AGGREGATE(15,6,COLUMN($CD$4:$CU$4)-COLUMN($CC$1)/($CD$17:$CU$17=MAX($CD$17:$CU$17)),COLUMNS($CU$4:DP4))),"")</f>
        <v/>
      </c>
      <c r="DT17" s="65" t="str" cm="1">
        <f t="array" ref="DT17">IFERROR(INDEX($CD$4:$CU$4,_xlfn.AGGREGATE(15,6,COLUMN($CD$4:$CU$4)-COLUMN($CC$1)/($CD$17:$CU$17=MAX($CD$17:$CU$17)),COLUMNS($CU$4:DQ4))),"")</f>
        <v/>
      </c>
      <c r="DU17" s="66" t="str" cm="1">
        <f t="array" ref="DU17">IFERROR(INDEX($CD$4:$CU$4,_xlfn.AGGREGATE(15,6,COLUMN($CD$4:$CU$4)-COLUMN($CC$1)/($CD$17:$CU$17=MAX($CD$17:$CU$17)),COLUMNS($CU$4:DR4))),"")</f>
        <v/>
      </c>
      <c r="DV17" s="78" t="str">
        <f t="shared" ca="1" si="156"/>
        <v>AK</v>
      </c>
      <c r="DW17" s="65" t="str">
        <f t="shared" ca="1" si="157"/>
        <v>N</v>
      </c>
      <c r="DX17" s="65" t="str" cm="1">
        <f t="array" aca="1" ref="DX17" ca="1">IF(INDIRECT(VLOOKUP(DX16,General!R:T,3,FALSE)&amp;DN16)&gt;0,DX16,DV16)</f>
        <v>AB</v>
      </c>
      <c r="DY17" s="79">
        <f t="shared" ca="1" si="158"/>
        <v>1</v>
      </c>
      <c r="DZ17" s="42" t="str">
        <f>IFERROR(VLOOKUP(DP17,General!R:S,2,FALSE),"")</f>
        <v>AL</v>
      </c>
      <c r="EA17" s="65" t="str">
        <f>IFERROR(VLOOKUP(DQ17,General!R:S,2,FALSE),"")</f>
        <v/>
      </c>
      <c r="EB17" s="65" t="str">
        <f>IFERROR(VLOOKUP(DR17,General!R:S,2,FALSE),"")</f>
        <v/>
      </c>
      <c r="EC17" s="65" t="str">
        <f>IFERROR(VLOOKUP(DS17,General!R:S,2,FALSE),"")</f>
        <v/>
      </c>
      <c r="ED17" s="65" t="str">
        <f>IFERROR(VLOOKUP(DT17,General!R:S,2,FALSE),"")</f>
        <v/>
      </c>
      <c r="EE17" s="66" t="str">
        <f>IFERROR(VLOOKUP(DU17,General!R:S,2,FALSE),"")</f>
        <v/>
      </c>
      <c r="EF17" s="113">
        <f ca="1">IF(DP17="",-1,COUNTIF(INDIRECT(DZ17&amp;$DN$10):INDIRECT(DZ17&amp;DN17),"Y"))</f>
        <v>7</v>
      </c>
      <c r="EG17" s="111">
        <f ca="1">IF(DQ17="",-1,COUNTIF(INDIRECT(EA17&amp;$DN$10):INDIRECT(EA17&amp;DN17),"Y"))</f>
        <v>-1</v>
      </c>
      <c r="EH17" s="111">
        <f ca="1">IF(DR17="",-1,COUNTIF(INDIRECT(EB17&amp;$DN$10):INDIRECT(EB17&amp;DN17),"Y"))</f>
        <v>-1</v>
      </c>
      <c r="EI17" s="110">
        <f ca="1">IF(DS17="",-1,COUNTIF(INDIRECT(EC17&amp;$DN$10):INDIRECT(EC17&amp;DN17),"Y"))</f>
        <v>-1</v>
      </c>
      <c r="EJ17" s="114">
        <f ca="1">IF(DT17="",-1,COUNTIF(INDIRECT(ED17&amp;$DN$10):INDIRECT(ED17&amp;DN17),"Y"))</f>
        <v>-1</v>
      </c>
      <c r="EK17" s="114">
        <f ca="1">IF(DU17="",-1,COUNTIF(INDIRECT(EE17&amp;$DN$10):INDIRECT(EE17&amp;DN17),"Y"))</f>
        <v>-1</v>
      </c>
      <c r="EL17" s="42" t="str" cm="1">
        <f t="array" aca="1" ref="EL17" ca="1">IFERROR(INDEX($DP$17:$DU$17,_xlfn.AGGREGATE(15,6,COLUMN($DP$17:$DU$17)-COLUMN($DO$17)/($EF$17:$EK$17=MAX($EF$17:$EK$17)),COLUMNS($DP$17:DP17))),"")</f>
        <v>AK</v>
      </c>
      <c r="EM17" s="65" t="str" cm="1">
        <f t="array" aca="1" ref="EM17" ca="1">IFERROR(INDEX($DP$17:$DU$17,_xlfn.AGGREGATE(15,6,COLUMN($DP$17:$DU$17)-COLUMN($DO$17)/($EF$17:$EK$17=MAX($EF$17:$EK$17)),COLUMNS($DP$17:DQ17))),"")</f>
        <v/>
      </c>
      <c r="EN17" s="65" t="str" cm="1">
        <f t="array" aca="1" ref="EN17" ca="1">IFERROR(INDEX($DP$17:$DU$17,_xlfn.AGGREGATE(15,6,COLUMN($DP$17:$DU$17)-COLUMN($DO$17)/($EF$17:$EK$17=MAX($EF$17:$EK$17)),COLUMNS($DP$17:DR17))),"")</f>
        <v/>
      </c>
      <c r="EO17" s="65" t="str" cm="1">
        <f t="array" aca="1" ref="EO17" ca="1">IFERROR(INDEX($DP$17:$DU$17,_xlfn.AGGREGATE(15,6,COLUMN($DP$17:$DU$17)-COLUMN($DO$17)/($EF$17:$EK$17=MAX($EF$17:$EK$17)),COLUMNS($DP$17:DS17))),"")</f>
        <v/>
      </c>
      <c r="EP17" s="65" t="str" cm="1">
        <f t="array" aca="1" ref="EP17" ca="1">IFERROR(INDEX($DP$17:$DU$17,_xlfn.AGGREGATE(15,6,COLUMN($DP$17:$DU$17)-COLUMN($DO$17)/($EF$17:$EK$17=MAX($EF$17:$EK$17)),COLUMNS($DP$17:DT17))),"")</f>
        <v/>
      </c>
      <c r="EQ17" s="66" t="str" cm="1">
        <f t="array" aca="1" ref="EQ17" ca="1">IFERROR(INDEX($DP$17:$DU$17,_xlfn.AGGREGATE(15,6,COLUMN($DP$17:$DU$17)-COLUMN($DO$17)/($EF$17:$EK$17=MAX($EF$17:$EK$17)),COLUMNS($DP$17:DU17))),"")</f>
        <v/>
      </c>
      <c r="ER17" s="9">
        <f t="shared" ca="1" si="144"/>
        <v>1</v>
      </c>
      <c r="ES17" s="79">
        <f t="shared" ca="1" si="159"/>
        <v>1</v>
      </c>
      <c r="ET17" s="112" t="str" cm="1">
        <f t="array" aca="1" ref="ET17" ca="1">INDEX(EL17:EQ17,1,ES17)</f>
        <v>AK</v>
      </c>
      <c r="EU17" s="42" t="str">
        <f t="shared" ca="1" si="7"/>
        <v>B</v>
      </c>
      <c r="EV17" s="65" t="str">
        <f t="shared" si="8"/>
        <v>T</v>
      </c>
      <c r="EW17" s="65" t="str">
        <f t="shared" ca="1" si="9"/>
        <v>C</v>
      </c>
      <c r="EX17" s="65" t="str">
        <f t="shared" ca="1" si="3"/>
        <v>LW</v>
      </c>
      <c r="EY17" s="65" t="str">
        <f t="shared" si="4"/>
        <v>1010</v>
      </c>
      <c r="EZ17" s="65" t="str">
        <f t="shared" ca="1" si="5"/>
        <v>WL</v>
      </c>
      <c r="FA17" s="9" t="str">
        <f t="shared" ca="1" si="67"/>
        <v>L4</v>
      </c>
      <c r="FB17" s="9" t="str">
        <f t="shared" ca="1" si="68"/>
        <v/>
      </c>
      <c r="FC17" s="9" t="str">
        <f t="shared" si="69"/>
        <v/>
      </c>
      <c r="FD17" s="9" t="str">
        <f t="shared" ca="1" si="70"/>
        <v/>
      </c>
      <c r="FE17" s="9" t="str">
        <f t="shared" ca="1" si="71"/>
        <v/>
      </c>
      <c r="FF17" s="9" t="str">
        <f t="shared" ca="1" si="72"/>
        <v>F2</v>
      </c>
      <c r="FG17" s="9">
        <f t="shared" ca="1" si="73"/>
        <v>6</v>
      </c>
      <c r="FH17" s="9">
        <f t="shared" ca="1" si="74"/>
        <v>4</v>
      </c>
      <c r="FI17" s="42">
        <f t="shared" si="6"/>
        <v>0</v>
      </c>
      <c r="FJ17" s="65">
        <f>IF(Z17="",0,IFERROR(VLOOKUP(Z12&amp;Z13&amp;Z14&amp;Z15&amp;Z16&amp;Z17,General!I:J,2,FALSE),0))</f>
        <v>3</v>
      </c>
      <c r="FK17" s="65">
        <f>IF(AC17="",0,IFERROR(VLOOKUP(AC12&amp;AC13&amp;AC14&amp;AC15&amp;AC16&amp;AC17,General!I:J,2,FALSE),0))</f>
        <v>-3</v>
      </c>
      <c r="FL17" s="65">
        <f>IF(AF17="",0,IFERROR(VLOOKUP(AF12&amp;AF13&amp;AF14&amp;AF15&amp;AF16&amp;AF17,General!I:J,2,FALSE),0))</f>
        <v>3</v>
      </c>
      <c r="FM17" s="65">
        <f>IF(AI17="",0,IFERROR(VLOOKUP(AI12&amp;AI13&amp;AI14&amp;AI15&amp;AI16&amp;AI17,General!I:J,2,FALSE),0))</f>
        <v>-3</v>
      </c>
      <c r="FN17" s="65">
        <f>IF(AL17="",0,IFERROR(VLOOKUP(AL12&amp;AL13&amp;AL14&amp;AL15&amp;AL16&amp;AL17,General!I:J,2,FALSE),0))</f>
        <v>1</v>
      </c>
      <c r="FO17" s="65">
        <f>IF(AO17="",0,IFERROR(VLOOKUP(AO12&amp;AO13&amp;AO14&amp;AO15&amp;AO16&amp;AO17,General!I:J,2,FALSE),0))</f>
        <v>1</v>
      </c>
      <c r="FP17" s="65">
        <f>IF(AR17="",0,IFERROR(VLOOKUP(AR12&amp;AR13&amp;AR14&amp;AR15&amp;AR16&amp;AR17,General!I:J,2,FALSE),0))</f>
        <v>-1</v>
      </c>
      <c r="FQ17" s="65">
        <f>IF(AU17="",0,IFERROR(VLOOKUP(AU12&amp;AU13&amp;AU14&amp;AU15&amp;AU16&amp;AU17,General!I:J,2,FALSE),0))</f>
        <v>-1</v>
      </c>
      <c r="FR17" s="65">
        <f>IF(AX17="",0,IFERROR(VLOOKUP(AX12&amp;AX13&amp;AX14&amp;AX15&amp;AX16&amp;AX17,General!I:J,2,FALSE),0))</f>
        <v>6</v>
      </c>
      <c r="FS17" s="65">
        <f>IF(BA17="",0,IFERROR(VLOOKUP(BA12&amp;BA13&amp;BA14&amp;BA15&amp;BA16&amp;BA17,General!I:J,2,FALSE),0))</f>
        <v>3</v>
      </c>
      <c r="FT17" s="65">
        <f>IF(BD17="",0,IFERROR(VLOOKUP(BD12&amp;BD13&amp;BD14&amp;BD15&amp;BD16&amp;BD17,General!I:J,2,FALSE),0))</f>
        <v>-3</v>
      </c>
      <c r="FU17" s="65">
        <f>IF(BG17="",0,IFERROR(VLOOKUP(BG12&amp;BG13&amp;BG14&amp;BG15&amp;BG16&amp;BG17,General!I:J,2,FALSE),0))</f>
        <v>-1</v>
      </c>
      <c r="FV17" s="65">
        <f>IF(BJ17="",0,IFERROR(VLOOKUP(BJ12&amp;BJ13&amp;BJ14&amp;BJ15&amp;BJ16&amp;BJ17,General!I:J,2,FALSE),0))</f>
        <v>1</v>
      </c>
      <c r="FW17" s="65">
        <f>IF(BM17="",0,IFERROR(VLOOKUP(BM12&amp;BM13&amp;BM14&amp;BM15&amp;BM16&amp;BM17,General!I:J,2,FALSE),0))</f>
        <v>1</v>
      </c>
      <c r="FX17" s="65">
        <f>IF(BP17="",0,IFERROR(VLOOKUP(BP12&amp;BP13&amp;BP14&amp;BP15&amp;BP16&amp;BP17,General!I:J,2,FALSE),0))</f>
        <v>-1</v>
      </c>
      <c r="FY17" s="65">
        <f>IF(BS17="",0,IFERROR(VLOOKUP(BS12&amp;BS13&amp;BS14&amp;BS15&amp;BS16&amp;BS17,General!I:J,2,FALSE),0))</f>
        <v>-1</v>
      </c>
      <c r="FZ17" s="66">
        <f>IF(BV17="",0,IFERROR(VLOOKUP(BV12&amp;BV13&amp;BV14&amp;BV15&amp;BV16&amp;BV17,General!I:J,2,FALSE),0))</f>
        <v>1</v>
      </c>
      <c r="GA17" s="66">
        <f>IF(BY17="",0,IFERROR(VLOOKUP(BY12&amp;BY13&amp;BY14&amp;BY15&amp;BY16&amp;BY17,General!I:J,2,FALSE),0))</f>
        <v>-6</v>
      </c>
      <c r="GB17" s="66">
        <f ca="1">IF(R17="",0,IFERROR(VLOOKUP(R12&amp;R13&amp;R14&amp;R15&amp;R16&amp;R17,General!F:G,2,FALSE),0))</f>
        <v>-3</v>
      </c>
      <c r="GC17" s="9" t="str">
        <f t="shared" ca="1" si="145"/>
        <v>C</v>
      </c>
      <c r="GD17" s="9" t="str">
        <f t="shared" si="75"/>
        <v>N</v>
      </c>
      <c r="GE17" s="9" t="str">
        <f t="shared" si="76"/>
        <v>N</v>
      </c>
      <c r="GF17" s="9" t="str">
        <f t="shared" ca="1" si="77"/>
        <v>Y</v>
      </c>
      <c r="GG17" s="9">
        <f t="shared" ca="1" si="78"/>
        <v>2</v>
      </c>
      <c r="GH17" s="10" t="str">
        <f t="shared" ca="1" si="79"/>
        <v>Y</v>
      </c>
      <c r="GI17" s="9" t="str">
        <f t="shared" ca="1" si="80"/>
        <v>N</v>
      </c>
      <c r="GJ17" s="9" t="str">
        <f t="shared" ca="1" si="81"/>
        <v>N</v>
      </c>
      <c r="GK17" s="9" t="str">
        <f t="shared" ca="1" si="82"/>
        <v>N</v>
      </c>
      <c r="GL17" s="9" t="str">
        <f t="shared" ca="1" si="83"/>
        <v/>
      </c>
      <c r="GM17" s="9" t="str">
        <f t="shared" ca="1" si="84"/>
        <v>F2</v>
      </c>
      <c r="GN17" s="9">
        <f t="shared" si="1"/>
        <v>3</v>
      </c>
      <c r="GO17" s="9" t="str">
        <f t="shared" si="2"/>
        <v/>
      </c>
      <c r="GP17" s="9" t="str">
        <f t="shared" si="85"/>
        <v>01012</v>
      </c>
      <c r="GQ17" s="9" t="str">
        <f t="shared" si="85"/>
        <v>10100</v>
      </c>
      <c r="GR17" s="9" t="str">
        <f t="shared" si="146"/>
        <v>101012</v>
      </c>
      <c r="GS17" s="9" t="str">
        <f t="shared" si="147"/>
        <v>010100</v>
      </c>
      <c r="GT17" s="9" t="str">
        <f t="shared" si="148"/>
        <v>P</v>
      </c>
      <c r="GU17" s="9" t="str">
        <f t="shared" si="149"/>
        <v>P</v>
      </c>
      <c r="GV17" s="9" t="str">
        <f t="shared" ca="1" si="86"/>
        <v>BW</v>
      </c>
      <c r="GW17" s="9" t="str">
        <f t="shared" ca="1" si="87"/>
        <v>L4</v>
      </c>
      <c r="GX17" s="9" t="str">
        <f t="shared" ca="1" si="88"/>
        <v>B10</v>
      </c>
      <c r="GY17" s="9" t="str">
        <f t="shared" ca="1" si="89"/>
        <v/>
      </c>
      <c r="GZ17" s="9" t="str">
        <f t="shared" ca="1" si="90"/>
        <v>BL</v>
      </c>
      <c r="HA17" s="9" t="str">
        <f t="shared" ca="1" si="91"/>
        <v>F2</v>
      </c>
      <c r="HB17" s="9" t="str">
        <f t="shared" ca="1" si="150"/>
        <v>4</v>
      </c>
      <c r="HC17" s="9" t="str">
        <f t="shared" ca="1" si="151"/>
        <v/>
      </c>
      <c r="HD17" s="9" t="str">
        <f t="shared" ca="1" si="152"/>
        <v>2</v>
      </c>
      <c r="HE17" s="9" t="str">
        <f t="shared" ca="1" si="92"/>
        <v>F</v>
      </c>
      <c r="HG17" s="9" t="str">
        <f>General!A15</f>
        <v>L2</v>
      </c>
      <c r="HH17" s="9" t="str">
        <f>General!B15</f>
        <v>W</v>
      </c>
      <c r="HI17" s="9" t="str">
        <f>General!C15</f>
        <v>L2W</v>
      </c>
      <c r="HJ17" s="9" t="str">
        <f>General!D15</f>
        <v>L4</v>
      </c>
      <c r="HK17" s="9">
        <v>2</v>
      </c>
      <c r="HL17" s="57">
        <f t="shared" ca="1" si="153"/>
        <v>1</v>
      </c>
      <c r="HM17" s="9" t="str">
        <f>General!F15</f>
        <v>LLLL</v>
      </c>
      <c r="HN17" s="9">
        <f>General!G15</f>
        <v>-6</v>
      </c>
    </row>
    <row r="18" spans="1:222" ht="13.5" thickBot="1">
      <c r="A18" s="9">
        <v>9</v>
      </c>
      <c r="B18" s="42" t="str">
        <f t="shared" ca="1" si="10"/>
        <v>B2</v>
      </c>
      <c r="C18" s="115" t="str">
        <f t="shared" ca="1" si="93"/>
        <v/>
      </c>
      <c r="D18" s="116" t="str">
        <f t="shared" ca="1" si="94"/>
        <v>B</v>
      </c>
      <c r="E18" s="117" t="str">
        <f t="shared" ca="1" si="95"/>
        <v/>
      </c>
      <c r="F18" s="66" t="str">
        <f t="shared" ca="1" si="11"/>
        <v>W</v>
      </c>
      <c r="G18" s="9">
        <v>9</v>
      </c>
      <c r="H18" s="118"/>
      <c r="I18" s="152" t="str">
        <f t="shared" ca="1" si="96"/>
        <v>B3</v>
      </c>
      <c r="J18" s="115" t="str">
        <f t="shared" ca="1" si="97"/>
        <v>F3</v>
      </c>
      <c r="K18" s="66">
        <f t="shared" si="154"/>
        <v>10</v>
      </c>
      <c r="L18" s="141"/>
      <c r="M18" s="136" t="s">
        <v>5</v>
      </c>
      <c r="N18" s="10"/>
      <c r="O18" s="42" t="str">
        <f ca="1">IF(M17="","",VLOOKUP(DX18,General!U:V,2,FALSE))</f>
        <v>WB</v>
      </c>
      <c r="P18" s="116" t="str">
        <f t="shared" ca="1" si="12"/>
        <v/>
      </c>
      <c r="Q18" s="117" t="str">
        <f t="shared" ca="1" si="13"/>
        <v>F3</v>
      </c>
      <c r="R18" s="65" t="str">
        <f t="shared" ca="1" si="14"/>
        <v>L</v>
      </c>
      <c r="S18" s="65">
        <f t="shared" ca="1" si="15"/>
        <v>-6</v>
      </c>
      <c r="T18" s="119" t="str">
        <f t="shared" ca="1" si="98"/>
        <v/>
      </c>
      <c r="U18" s="65">
        <f ca="1">IF(M18="","",IF(T18="",SUM($T$5:$T18)+S18,SUM($T$5:$T18)))</f>
        <v>-3</v>
      </c>
      <c r="V18" s="125" t="str">
        <f t="shared" ca="1" si="0"/>
        <v/>
      </c>
      <c r="W18" s="65" t="str" cm="1">
        <f t="array" aca="1" ref="W18" ca="1">IF(M17="","",INDIRECT(DX18&amp; DN18))</f>
        <v>B</v>
      </c>
      <c r="X18" s="66">
        <f t="shared" ca="1" si="16"/>
        <v>-10</v>
      </c>
      <c r="Y18" s="42" t="str">
        <f t="shared" si="17"/>
        <v>P</v>
      </c>
      <c r="Z18" s="65" t="str">
        <f t="shared" si="18"/>
        <v>Y</v>
      </c>
      <c r="AA18" s="66">
        <f t="shared" si="19"/>
        <v>6</v>
      </c>
      <c r="AB18" s="42" t="str">
        <f t="shared" si="20"/>
        <v>B</v>
      </c>
      <c r="AC18" s="65" t="str">
        <f t="shared" si="21"/>
        <v>N</v>
      </c>
      <c r="AD18" s="66">
        <f t="shared" si="22"/>
        <v>-6</v>
      </c>
      <c r="AE18" s="42" t="str">
        <f t="shared" si="23"/>
        <v>P</v>
      </c>
      <c r="AF18" s="65" t="str">
        <f t="shared" si="24"/>
        <v>Y</v>
      </c>
      <c r="AG18" s="66">
        <f t="shared" si="25"/>
        <v>1</v>
      </c>
      <c r="AH18" s="42" t="str">
        <f t="shared" si="26"/>
        <v>B</v>
      </c>
      <c r="AI18" s="65" t="str">
        <f t="shared" si="27"/>
        <v>N</v>
      </c>
      <c r="AJ18" s="66">
        <f t="shared" si="28"/>
        <v>-1</v>
      </c>
      <c r="AK18" s="42" t="str">
        <f t="shared" si="99"/>
        <v>B</v>
      </c>
      <c r="AL18" s="65" t="str">
        <f t="shared" si="29"/>
        <v>N</v>
      </c>
      <c r="AM18" s="66">
        <f t="shared" si="30"/>
        <v>9</v>
      </c>
      <c r="AN18" s="42" t="str">
        <f t="shared" si="31"/>
        <v>P</v>
      </c>
      <c r="AO18" s="65" t="str">
        <f t="shared" si="32"/>
        <v>Y</v>
      </c>
      <c r="AP18" s="66">
        <f t="shared" si="33"/>
        <v>10</v>
      </c>
      <c r="AQ18" s="42" t="str">
        <f t="shared" si="34"/>
        <v>B</v>
      </c>
      <c r="AR18" s="65" t="str">
        <f t="shared" si="35"/>
        <v>N</v>
      </c>
      <c r="AS18" s="66">
        <f t="shared" si="36"/>
        <v>-10</v>
      </c>
      <c r="AT18" s="42" t="str">
        <f t="shared" si="100"/>
        <v>P</v>
      </c>
      <c r="AU18" s="65" t="str">
        <f t="shared" si="37"/>
        <v>Y</v>
      </c>
      <c r="AV18" s="79">
        <f t="shared" si="38"/>
        <v>-9</v>
      </c>
      <c r="AW18" s="42" t="str">
        <f t="shared" si="101"/>
        <v>P</v>
      </c>
      <c r="AX18" s="65" t="str">
        <f t="shared" si="39"/>
        <v>Y</v>
      </c>
      <c r="AY18" s="66">
        <f t="shared" si="102"/>
        <v>10</v>
      </c>
      <c r="AZ18" s="42" t="str">
        <f t="shared" si="40"/>
        <v>P</v>
      </c>
      <c r="BA18" s="65" t="str">
        <f t="shared" si="41"/>
        <v>Y</v>
      </c>
      <c r="BB18" s="66">
        <f t="shared" si="42"/>
        <v>0</v>
      </c>
      <c r="BC18" s="42" t="str">
        <f t="shared" si="43"/>
        <v>B</v>
      </c>
      <c r="BD18" s="65" t="str">
        <f t="shared" si="44"/>
        <v>N</v>
      </c>
      <c r="BE18" s="66">
        <f t="shared" si="45"/>
        <v>0</v>
      </c>
      <c r="BF18" s="42" t="str">
        <f t="shared" si="46"/>
        <v>P</v>
      </c>
      <c r="BG18" s="65" t="str">
        <f t="shared" si="47"/>
        <v>Y</v>
      </c>
      <c r="BH18" s="66">
        <f t="shared" si="48"/>
        <v>-9</v>
      </c>
      <c r="BI18" s="42" t="str">
        <f t="shared" si="49"/>
        <v>B</v>
      </c>
      <c r="BJ18" s="65" t="str">
        <f t="shared" si="50"/>
        <v>N</v>
      </c>
      <c r="BK18" s="66">
        <f t="shared" si="51"/>
        <v>9</v>
      </c>
      <c r="BL18" s="42" t="str">
        <f t="shared" si="52"/>
        <v>B</v>
      </c>
      <c r="BM18" s="65" t="str">
        <f t="shared" si="53"/>
        <v>N</v>
      </c>
      <c r="BN18" s="66">
        <f t="shared" si="54"/>
        <v>5</v>
      </c>
      <c r="BO18" s="42" t="str">
        <f t="shared" si="55"/>
        <v>P</v>
      </c>
      <c r="BP18" s="65" t="str">
        <f t="shared" si="56"/>
        <v>Y</v>
      </c>
      <c r="BQ18" s="66">
        <f t="shared" si="57"/>
        <v>-5</v>
      </c>
      <c r="BR18" s="42" t="str">
        <f t="shared" si="58"/>
        <v>P</v>
      </c>
      <c r="BS18" s="65" t="str">
        <f t="shared" si="59"/>
        <v>Y</v>
      </c>
      <c r="BT18" s="66">
        <f t="shared" si="60"/>
        <v>-3</v>
      </c>
      <c r="BU18" s="42" t="str">
        <f t="shared" si="61"/>
        <v>B</v>
      </c>
      <c r="BV18" s="65" t="str">
        <f t="shared" si="62"/>
        <v>N</v>
      </c>
      <c r="BW18" s="66">
        <f t="shared" si="63"/>
        <v>3</v>
      </c>
      <c r="BX18" s="42" t="str">
        <f t="shared" si="64"/>
        <v>B</v>
      </c>
      <c r="BY18" s="65" t="str">
        <f t="shared" si="103"/>
        <v>N</v>
      </c>
      <c r="BZ18" s="66">
        <f t="shared" si="65"/>
        <v>-10</v>
      </c>
      <c r="CA18" s="106">
        <f t="shared" si="104"/>
        <v>10</v>
      </c>
      <c r="CB18" s="107">
        <f t="shared" si="105"/>
        <v>0</v>
      </c>
      <c r="CC18" s="108" t="str">
        <f t="shared" ca="1" si="106"/>
        <v/>
      </c>
      <c r="CD18" s="252">
        <f t="shared" ref="CD18:CE18" si="166">AVERAGE(CV15:CV18)</f>
        <v>-0.25</v>
      </c>
      <c r="CE18" s="252">
        <f t="shared" si="166"/>
        <v>0.25</v>
      </c>
      <c r="CF18" s="252">
        <f t="shared" si="108"/>
        <v>-5.25</v>
      </c>
      <c r="CG18" s="252">
        <f t="shared" si="109"/>
        <v>5.25</v>
      </c>
      <c r="CH18" s="252">
        <f t="shared" si="110"/>
        <v>9.5</v>
      </c>
      <c r="CI18" s="252">
        <f t="shared" si="111"/>
        <v>9.75</v>
      </c>
      <c r="CJ18" s="252">
        <f t="shared" si="112"/>
        <v>-9.75</v>
      </c>
      <c r="CK18" s="252">
        <f t="shared" si="113"/>
        <v>-9.5</v>
      </c>
      <c r="CL18" s="252">
        <f t="shared" si="114"/>
        <v>9.75</v>
      </c>
      <c r="CM18" s="252">
        <f t="shared" si="115"/>
        <v>-6.25</v>
      </c>
      <c r="CN18" s="252">
        <f t="shared" si="116"/>
        <v>6.25</v>
      </c>
      <c r="CO18" s="252">
        <f t="shared" si="117"/>
        <v>-9.5</v>
      </c>
      <c r="CP18" s="252">
        <f t="shared" si="118"/>
        <v>9.5</v>
      </c>
      <c r="CQ18" s="252">
        <f t="shared" si="119"/>
        <v>5.5</v>
      </c>
      <c r="CR18" s="252">
        <f t="shared" si="120"/>
        <v>-5.5</v>
      </c>
      <c r="CS18" s="252">
        <f t="shared" si="121"/>
        <v>-3.5</v>
      </c>
      <c r="CT18" s="252">
        <f t="shared" si="122"/>
        <v>3.5</v>
      </c>
      <c r="CU18" s="252">
        <f t="shared" si="123"/>
        <v>-9.75</v>
      </c>
      <c r="CV18" s="156">
        <f t="shared" si="124"/>
        <v>6</v>
      </c>
      <c r="CW18" s="157">
        <f t="shared" si="125"/>
        <v>-6</v>
      </c>
      <c r="CX18" s="157">
        <f t="shared" si="126"/>
        <v>1</v>
      </c>
      <c r="CY18" s="157">
        <f t="shared" si="127"/>
        <v>-1</v>
      </c>
      <c r="CZ18" s="157">
        <f t="shared" si="128"/>
        <v>9</v>
      </c>
      <c r="DA18" s="157">
        <f t="shared" si="129"/>
        <v>10</v>
      </c>
      <c r="DB18" s="157">
        <f t="shared" si="130"/>
        <v>-10</v>
      </c>
      <c r="DC18" s="157">
        <f t="shared" si="131"/>
        <v>-9</v>
      </c>
      <c r="DD18" s="157">
        <f t="shared" si="132"/>
        <v>10</v>
      </c>
      <c r="DE18" s="157">
        <f t="shared" si="133"/>
        <v>0</v>
      </c>
      <c r="DF18" s="157">
        <f t="shared" si="134"/>
        <v>0</v>
      </c>
      <c r="DG18" s="157">
        <f t="shared" si="135"/>
        <v>-9</v>
      </c>
      <c r="DH18" s="157">
        <f t="shared" si="136"/>
        <v>9</v>
      </c>
      <c r="DI18" s="157">
        <f t="shared" si="137"/>
        <v>5</v>
      </c>
      <c r="DJ18" s="157">
        <f t="shared" si="138"/>
        <v>-5</v>
      </c>
      <c r="DK18" s="157">
        <f t="shared" si="139"/>
        <v>-3</v>
      </c>
      <c r="DL18" s="157">
        <f t="shared" si="140"/>
        <v>3</v>
      </c>
      <c r="DM18" s="158">
        <f t="shared" si="141"/>
        <v>-10</v>
      </c>
      <c r="DN18" s="78">
        <v>18</v>
      </c>
      <c r="DO18" s="79">
        <f t="shared" si="164"/>
        <v>13</v>
      </c>
      <c r="DP18" s="42" t="str" cm="1">
        <f t="array" ref="DP18">IFERROR(INDEX($CD$4:$CU$4,_xlfn.AGGREGATE(15,6,COLUMN($CD$4:$CU$4)-COLUMN($CC$1)/($CD$18:$CU$18=MAX($CD$18:$CU$18)),COLUMNS(CU$4:$CU4))),"")</f>
        <v>AN</v>
      </c>
      <c r="DQ18" s="65" t="str" cm="1">
        <f t="array" ref="DQ18">IFERROR(INDEX($CD$4:$CU$4,_xlfn.AGGREGATE(15,6,COLUMN($CD$4:$CU$4)-COLUMN($CC$1)/($CD$18:$CU$18=MAX($CD$18:$CU$18)),COLUMNS($CU$4:DN4))),"")</f>
        <v/>
      </c>
      <c r="DR18" s="65" t="str" cm="1">
        <f t="array" ref="DR18">IFERROR(INDEX($CD$4:$CU$4,_xlfn.AGGREGATE(15,6,COLUMN($CD$4:$CU$4)-COLUMN($CC$1)/($CD$18:$CU$18=MAX($CD$18:$CU$18)),COLUMNS($CU$4:DO4))),"")</f>
        <v/>
      </c>
      <c r="DS18" s="65" t="str" cm="1">
        <f t="array" ref="DS18">IFERROR(INDEX($CD$4:$CU$4,_xlfn.AGGREGATE(15,6,COLUMN($CD$4:$CU$4)-COLUMN($CC$1)/($CD$18:$CU$18=MAX($CD$18:$CU$18)),COLUMNS($CU$4:DP4))),"")</f>
        <v/>
      </c>
      <c r="DT18" s="65" t="str" cm="1">
        <f t="array" ref="DT18">IFERROR(INDEX($CD$4:$CU$4,_xlfn.AGGREGATE(15,6,COLUMN($CD$4:$CU$4)-COLUMN($CC$1)/($CD$18:$CU$18=MAX($CD$18:$CU$18)),COLUMNS($CU$4:DQ4))),"")</f>
        <v/>
      </c>
      <c r="DU18" s="66" t="str" cm="1">
        <f t="array" ref="DU18">IFERROR(INDEX($CD$4:$CU$4,_xlfn.AGGREGATE(15,6,COLUMN($CD$4:$CU$4)-COLUMN($CC$1)/($CD$18:$CU$18=MAX($CD$18:$CU$18)),COLUMNS($CU$4:DR4))),"")</f>
        <v/>
      </c>
      <c r="DV18" s="78" t="str">
        <f t="shared" ca="1" si="156"/>
        <v>AN</v>
      </c>
      <c r="DW18" s="65" t="str">
        <f t="shared" ca="1" si="157"/>
        <v>N</v>
      </c>
      <c r="DX18" s="65" t="str" cm="1">
        <f t="array" aca="1" ref="DX18" ca="1">IF(INDIRECT(VLOOKUP(DX17,General!R:T,3,FALSE)&amp;DN17)&gt;0,DX17,DV17)</f>
        <v>AK</v>
      </c>
      <c r="DY18" s="79">
        <f t="shared" ca="1" si="158"/>
        <v>1</v>
      </c>
      <c r="DZ18" s="42" t="str">
        <f>IFERROR(VLOOKUP(DP18,General!R:S,2,FALSE),"")</f>
        <v>AO</v>
      </c>
      <c r="EA18" s="65" t="str">
        <f>IFERROR(VLOOKUP(DQ18,General!R:S,2,FALSE),"")</f>
        <v/>
      </c>
      <c r="EB18" s="65" t="str">
        <f>IFERROR(VLOOKUP(DR18,General!R:S,2,FALSE),"")</f>
        <v/>
      </c>
      <c r="EC18" s="65" t="str">
        <f>IFERROR(VLOOKUP(DS18,General!R:S,2,FALSE),"")</f>
        <v/>
      </c>
      <c r="ED18" s="65" t="str">
        <f>IFERROR(VLOOKUP(DT18,General!R:S,2,FALSE),"")</f>
        <v/>
      </c>
      <c r="EE18" s="66" t="str">
        <f>IFERROR(VLOOKUP(DU18,General!R:S,2,FALSE),"")</f>
        <v/>
      </c>
      <c r="EF18" s="113">
        <f ca="1">IF(DP18="",-1,COUNTIF(INDIRECT(DZ18&amp;$DN$10):INDIRECT(DZ18&amp;DN18),"Y"))</f>
        <v>7</v>
      </c>
      <c r="EG18" s="111">
        <f ca="1">IF(DQ18="",-1,COUNTIF(INDIRECT(EA18&amp;$DN$10):INDIRECT(EA18&amp;DN18),"Y"))</f>
        <v>-1</v>
      </c>
      <c r="EH18" s="111">
        <f ca="1">IF(DR18="",-1,COUNTIF(INDIRECT(EB18&amp;$DN$10):INDIRECT(EB18&amp;DN18),"Y"))</f>
        <v>-1</v>
      </c>
      <c r="EI18" s="110">
        <f ca="1">IF(DS18="",-1,COUNTIF(INDIRECT(EC18&amp;$DN$10):INDIRECT(EC18&amp;DN18),"Y"))</f>
        <v>-1</v>
      </c>
      <c r="EJ18" s="114">
        <f ca="1">IF(DT18="",-1,COUNTIF(INDIRECT(ED18&amp;$DN$10):INDIRECT(ED18&amp;DN18),"Y"))</f>
        <v>-1</v>
      </c>
      <c r="EK18" s="114">
        <f ca="1">IF(DU18="",-1,COUNTIF(INDIRECT(EE18&amp;$DN$10):INDIRECT(EE18&amp;DN18),"Y"))</f>
        <v>-1</v>
      </c>
      <c r="EL18" s="42" t="str" cm="1">
        <f t="array" aca="1" ref="EL18" ca="1">IFERROR(INDEX($DP$18:$DU$18,_xlfn.AGGREGATE(15,6,COLUMN($DP$18:$DU$18)-COLUMN($DO$18)/($EF$18:$EK$18=MAX($EF$18:$EK$18)),COLUMNS($DP$18:DP18))),"")</f>
        <v>AN</v>
      </c>
      <c r="EM18" s="65" t="str" cm="1">
        <f t="array" aca="1" ref="EM18" ca="1">IFERROR(INDEX($DP$18:$DU$18,_xlfn.AGGREGATE(15,6,COLUMN($DP$18:$DU$18)-COLUMN($DO$18)/($EF$18:$EK$18=MAX($EF$18:$EK$18)),COLUMNS($DP$18:DQ18))),"")</f>
        <v/>
      </c>
      <c r="EN18" s="65" t="str" cm="1">
        <f t="array" aca="1" ref="EN18" ca="1">IFERROR(INDEX($DP$18:$DU$18,_xlfn.AGGREGATE(15,6,COLUMN($DP$18:$DU$18)-COLUMN($DO$18)/($EF$18:$EK$18=MAX($EF$18:$EK$18)),COLUMNS($DP$18:DR18))),"")</f>
        <v/>
      </c>
      <c r="EO18" s="65" t="str" cm="1">
        <f t="array" aca="1" ref="EO18" ca="1">IFERROR(INDEX($DP$18:$DU$18,_xlfn.AGGREGATE(15,6,COLUMN($DP$18:$DU$18)-COLUMN($DO$18)/($EF$18:$EK$18=MAX($EF$18:$EK$18)),COLUMNS($DP$18:DS18))),"")</f>
        <v/>
      </c>
      <c r="EP18" s="65" t="str" cm="1">
        <f t="array" aca="1" ref="EP18" ca="1">IFERROR(INDEX($DP$18:$DU$18,_xlfn.AGGREGATE(15,6,COLUMN($DP$18:$DU$18)-COLUMN($DO$18)/($EF$18:$EK$18=MAX($EF$18:$EK$18)),COLUMNS($DP$18:DT18))),"")</f>
        <v/>
      </c>
      <c r="EQ18" s="66" t="str" cm="1">
        <f t="array" aca="1" ref="EQ18" ca="1">IFERROR(INDEX($DP$18:$DU$18,_xlfn.AGGREGATE(15,6,COLUMN($DP$18:$DU$18)-COLUMN($DO$18)/($EF$18:$EK$18=MAX($EF$18:$EK$18)),COLUMNS($DP$18:DU18))),"")</f>
        <v/>
      </c>
      <c r="ER18" s="9">
        <f t="shared" ca="1" si="144"/>
        <v>1</v>
      </c>
      <c r="ES18" s="79">
        <f t="shared" ca="1" si="159"/>
        <v>1</v>
      </c>
      <c r="ET18" s="112" t="str" cm="1">
        <f t="array" aca="1" ref="ET18" ca="1">INDEX(EL18:EQ18,1,ES18)</f>
        <v>AN</v>
      </c>
      <c r="EU18" s="42" t="str">
        <f t="shared" ca="1" si="7"/>
        <v>B</v>
      </c>
      <c r="EV18" s="65" t="str">
        <f t="shared" si="8"/>
        <v>T</v>
      </c>
      <c r="EW18" s="65" t="str">
        <f t="shared" ca="1" si="9"/>
        <v>B</v>
      </c>
      <c r="EX18" s="65" t="str">
        <f t="shared" ca="1" si="3"/>
        <v>WW</v>
      </c>
      <c r="EY18" s="65" t="str">
        <f t="shared" si="4"/>
        <v>1010</v>
      </c>
      <c r="EZ18" s="65" t="str">
        <f t="shared" ca="1" si="5"/>
        <v>LL</v>
      </c>
      <c r="FA18" s="9" t="str">
        <f t="shared" ca="1" si="67"/>
        <v>B</v>
      </c>
      <c r="FB18" s="9" t="str">
        <f t="shared" ca="1" si="68"/>
        <v/>
      </c>
      <c r="FC18" s="9" t="str">
        <f t="shared" si="69"/>
        <v/>
      </c>
      <c r="FD18" s="9" t="str">
        <f t="shared" ca="1" si="70"/>
        <v/>
      </c>
      <c r="FE18" s="9" t="str">
        <f t="shared" ca="1" si="71"/>
        <v>F3</v>
      </c>
      <c r="FF18" s="9" t="str">
        <f t="shared" ca="1" si="72"/>
        <v/>
      </c>
      <c r="FG18" s="9">
        <f t="shared" ca="1" si="73"/>
        <v>4</v>
      </c>
      <c r="FH18" s="9">
        <f t="shared" ca="1" si="74"/>
        <v>6</v>
      </c>
      <c r="FI18" s="42">
        <f t="shared" si="6"/>
        <v>6</v>
      </c>
      <c r="FJ18" s="65">
        <f>IF(Z18="",0,IFERROR(VLOOKUP(Z13&amp;Z14&amp;Z15&amp;Z16&amp;Z17&amp;Z18,General!I:J,2,FALSE),0))</f>
        <v>6</v>
      </c>
      <c r="FK18" s="65">
        <f>IF(AC18="",0,IFERROR(VLOOKUP(AC13&amp;AC14&amp;AC15&amp;AC16&amp;AC17&amp;AC18,General!I:J,2,FALSE),0))</f>
        <v>-6</v>
      </c>
      <c r="FL18" s="65">
        <f>IF(AF18="",0,IFERROR(VLOOKUP(AF13&amp;AF14&amp;AF15&amp;AF16&amp;AF17&amp;AF18,General!I:J,2,FALSE),0))</f>
        <v>6</v>
      </c>
      <c r="FM18" s="65">
        <f>IF(AI18="",0,IFERROR(VLOOKUP(AI13&amp;AI14&amp;AI15&amp;AI16&amp;AI17&amp;AI18,General!I:J,2,FALSE),0))</f>
        <v>-6</v>
      </c>
      <c r="FN18" s="65">
        <f>IF(AL18="",0,IFERROR(VLOOKUP(AL13&amp;AL14&amp;AL15&amp;AL16&amp;AL17&amp;AL18,General!I:J,2,FALSE),0))</f>
        <v>-1</v>
      </c>
      <c r="FO18" s="65">
        <f>IF(AO18="",0,IFERROR(VLOOKUP(AO13&amp;AO14&amp;AO15&amp;AO16&amp;AO17&amp;AO18,General!I:J,2,FALSE),0))</f>
        <v>3</v>
      </c>
      <c r="FP18" s="65">
        <f>IF(AR18="",0,IFERROR(VLOOKUP(AR13&amp;AR14&amp;AR15&amp;AR16&amp;AR17&amp;AR18,General!I:J,2,FALSE),0))</f>
        <v>-3</v>
      </c>
      <c r="FQ18" s="65">
        <f>IF(AU18="",0,IFERROR(VLOOKUP(AU13&amp;AU14&amp;AU15&amp;AU16&amp;AU17&amp;AU18,General!I:J,2,FALSE),0))</f>
        <v>1</v>
      </c>
      <c r="FR18" s="65">
        <f>IF(AX18="",0,IFERROR(VLOOKUP(AX13&amp;AX14&amp;AX15&amp;AX16&amp;AX17&amp;AX18,General!I:J,2,FALSE),0))</f>
        <v>6</v>
      </c>
      <c r="FS18" s="65">
        <f>IF(BA18="",0,IFERROR(VLOOKUP(BA13&amp;BA14&amp;BA15&amp;BA16&amp;BA17&amp;BA18,General!I:J,2,FALSE),0))</f>
        <v>6</v>
      </c>
      <c r="FT18" s="65">
        <f>IF(BD18="",0,IFERROR(VLOOKUP(BD13&amp;BD14&amp;BD15&amp;BD16&amp;BD17&amp;BD18,General!I:J,2,FALSE),0))</f>
        <v>-6</v>
      </c>
      <c r="FU18" s="65">
        <f>IF(BG18="",0,IFERROR(VLOOKUP(BG13&amp;BG14&amp;BG15&amp;BG16&amp;BG17&amp;BG18,General!I:J,2,FALSE),0))</f>
        <v>1</v>
      </c>
      <c r="FV18" s="65">
        <f>IF(BJ18="",0,IFERROR(VLOOKUP(BJ13&amp;BJ14&amp;BJ15&amp;BJ16&amp;BJ17&amp;BJ18,General!I:J,2,FALSE),0))</f>
        <v>-1</v>
      </c>
      <c r="FW18" s="65">
        <f>IF(BM18="",0,IFERROR(VLOOKUP(BM13&amp;BM14&amp;BM15&amp;BM16&amp;BM17&amp;BM18,General!I:J,2,FALSE),0))</f>
        <v>-1</v>
      </c>
      <c r="FX18" s="65">
        <f>IF(BP18="",0,IFERROR(VLOOKUP(BP13&amp;BP14&amp;BP15&amp;BP16&amp;BP17&amp;BP18,General!I:J,2,FALSE),0))</f>
        <v>1</v>
      </c>
      <c r="FY18" s="65">
        <f>IF(BS18="",0,IFERROR(VLOOKUP(BS13&amp;BS14&amp;BS15&amp;BS16&amp;BS17&amp;BS18,General!I:J,2,FALSE),0))</f>
        <v>1</v>
      </c>
      <c r="FZ18" s="66">
        <f>IF(BV18="",0,IFERROR(VLOOKUP(BV13&amp;BV14&amp;BV15&amp;BV16&amp;BV17&amp;BV18,General!I:J,2,FALSE),0))</f>
        <v>-1</v>
      </c>
      <c r="GA18" s="66">
        <f>IF(BY18="",0,IFERROR(VLOOKUP(BY13&amp;BY14&amp;BY15&amp;BY16&amp;BY17&amp;BY18,General!I:J,2,FALSE),0))</f>
        <v>-6</v>
      </c>
      <c r="GB18" s="66">
        <f ca="1">IF(R18="",0,IFERROR(VLOOKUP(R13&amp;R14&amp;R15&amp;R16&amp;R17&amp;R18,General!F:G,2,FALSE),0))</f>
        <v>-6</v>
      </c>
      <c r="GC18" s="9" t="str">
        <f t="shared" ca="1" si="145"/>
        <v>C</v>
      </c>
      <c r="GD18" s="9" t="str">
        <f t="shared" ca="1" si="75"/>
        <v>N</v>
      </c>
      <c r="GE18" s="9" t="str">
        <f t="shared" si="76"/>
        <v>N</v>
      </c>
      <c r="GF18" s="9" t="str">
        <f t="shared" ca="1" si="77"/>
        <v>N</v>
      </c>
      <c r="GG18" s="9">
        <f t="shared" ca="1" si="78"/>
        <v>3</v>
      </c>
      <c r="GH18" s="10" t="str">
        <f t="shared" ca="1" si="79"/>
        <v>N</v>
      </c>
      <c r="GI18" s="9" t="str">
        <f t="shared" ca="1" si="80"/>
        <v>N</v>
      </c>
      <c r="GJ18" s="9" t="str">
        <f t="shared" ca="1" si="81"/>
        <v>N</v>
      </c>
      <c r="GK18" s="9" t="str">
        <f t="shared" ca="1" si="82"/>
        <v>N</v>
      </c>
      <c r="GL18" s="9" t="str">
        <f t="shared" ca="1" si="83"/>
        <v>F3</v>
      </c>
      <c r="GM18" s="9" t="str">
        <f t="shared" ca="1" si="84"/>
        <v/>
      </c>
      <c r="GN18" s="9">
        <f t="shared" si="1"/>
        <v>4</v>
      </c>
      <c r="GO18" s="9" t="str">
        <f t="shared" si="2"/>
        <v/>
      </c>
      <c r="GP18" s="9" t="str">
        <f t="shared" si="85"/>
        <v>10123</v>
      </c>
      <c r="GQ18" s="9" t="str">
        <f t="shared" si="85"/>
        <v>01000</v>
      </c>
      <c r="GR18" s="9" t="str">
        <f t="shared" si="146"/>
        <v>010123</v>
      </c>
      <c r="GS18" s="9" t="str">
        <f t="shared" si="147"/>
        <v>101000</v>
      </c>
      <c r="GT18" s="9" t="str">
        <f t="shared" si="148"/>
        <v>P</v>
      </c>
      <c r="GU18" s="9" t="str">
        <f t="shared" si="149"/>
        <v>P</v>
      </c>
      <c r="GV18" s="9" t="str">
        <f t="shared" ca="1" si="86"/>
        <v>L4W</v>
      </c>
      <c r="GW18" s="9" t="str">
        <f t="shared" ca="1" si="87"/>
        <v>B</v>
      </c>
      <c r="GX18" s="9" t="str">
        <f t="shared" ca="1" si="88"/>
        <v>10</v>
      </c>
      <c r="GY18" s="9" t="str">
        <f t="shared" ca="1" si="89"/>
        <v/>
      </c>
      <c r="GZ18" s="9" t="str">
        <f t="shared" ca="1" si="90"/>
        <v>F2L</v>
      </c>
      <c r="HA18" s="9" t="str">
        <f t="shared" ca="1" si="91"/>
        <v>F3</v>
      </c>
      <c r="HB18" s="9">
        <f t="shared" ca="1" si="150"/>
        <v>1</v>
      </c>
      <c r="HC18" s="9" t="str">
        <f t="shared" ca="1" si="151"/>
        <v/>
      </c>
      <c r="HD18" s="9" t="str">
        <f t="shared" ca="1" si="152"/>
        <v>3</v>
      </c>
      <c r="HE18" s="9" t="str">
        <f t="shared" ca="1" si="92"/>
        <v>F</v>
      </c>
      <c r="HG18" s="9" t="str">
        <f>General!A16</f>
        <v>L4</v>
      </c>
      <c r="HH18" s="9" t="str">
        <f>General!B16</f>
        <v>L</v>
      </c>
      <c r="HI18" s="9" t="str">
        <f>General!C16</f>
        <v>L4L</v>
      </c>
      <c r="HJ18" s="9" t="str">
        <f>General!D16</f>
        <v>F2</v>
      </c>
      <c r="HK18" s="9">
        <v>2</v>
      </c>
      <c r="HL18" s="57">
        <f t="shared" ca="1" si="153"/>
        <v>2</v>
      </c>
      <c r="HM18" s="9" t="str">
        <f>General!F16</f>
        <v>LLLW</v>
      </c>
      <c r="HN18" s="9">
        <f>General!G16</f>
        <v>1</v>
      </c>
    </row>
    <row r="19" spans="1:222" ht="13.5" thickBot="1">
      <c r="A19" s="9">
        <v>10</v>
      </c>
      <c r="B19" s="91" t="str">
        <f t="shared" ca="1" si="10"/>
        <v>P6</v>
      </c>
      <c r="C19" s="120" t="str">
        <f t="shared" ca="1" si="93"/>
        <v/>
      </c>
      <c r="D19" s="121" t="str">
        <f t="shared" ca="1" si="94"/>
        <v>L4</v>
      </c>
      <c r="E19" s="122" t="str">
        <f t="shared" ca="1" si="95"/>
        <v/>
      </c>
      <c r="F19" s="92" t="str">
        <f t="shared" ca="1" si="11"/>
        <v>L</v>
      </c>
      <c r="G19" s="9">
        <v>10</v>
      </c>
      <c r="H19" s="123"/>
      <c r="I19" s="153" t="str">
        <f t="shared" ca="1" si="96"/>
        <v>P2</v>
      </c>
      <c r="J19" s="120" t="str">
        <f t="shared" ca="1" si="97"/>
        <v>XF2</v>
      </c>
      <c r="K19" s="92">
        <f t="shared" si="154"/>
        <v>10</v>
      </c>
      <c r="L19" s="141"/>
      <c r="M19" s="137" t="s">
        <v>6</v>
      </c>
      <c r="N19" s="10"/>
      <c r="O19" s="91" t="str">
        <f ca="1">IF(M18="","",VLOOKUP(DX19,General!U:V,2,FALSE))</f>
        <v>WB</v>
      </c>
      <c r="P19" s="121" t="str">
        <f t="shared" ca="1" si="12"/>
        <v>XF2</v>
      </c>
      <c r="Q19" s="122" t="str">
        <f t="shared" ca="1" si="13"/>
        <v/>
      </c>
      <c r="R19" s="93" t="str">
        <f t="shared" ca="1" si="14"/>
        <v>L</v>
      </c>
      <c r="S19" s="93">
        <f t="shared" ca="1" si="15"/>
        <v>-8</v>
      </c>
      <c r="T19" s="124" t="str">
        <f t="shared" ca="1" si="98"/>
        <v/>
      </c>
      <c r="U19" s="93">
        <f ca="1">IF(M19="","",IF(T19="",SUM($T$5:$T19)+S19,SUM($T$5:$T19)))</f>
        <v>-5</v>
      </c>
      <c r="V19" s="127" t="str">
        <f t="shared" ca="1" si="0"/>
        <v/>
      </c>
      <c r="W19" s="93" t="str" cm="1">
        <f t="array" aca="1" ref="W19" ca="1">IF(M18="","",INDIRECT(DX19&amp; DN19))</f>
        <v>P</v>
      </c>
      <c r="X19" s="92">
        <f t="shared" ca="1" si="16"/>
        <v>-10</v>
      </c>
      <c r="Y19" s="91" t="str">
        <f t="shared" si="17"/>
        <v>P</v>
      </c>
      <c r="Z19" s="93" t="str">
        <f t="shared" si="18"/>
        <v>N</v>
      </c>
      <c r="AA19" s="92">
        <f t="shared" si="19"/>
        <v>5</v>
      </c>
      <c r="AB19" s="91" t="str">
        <f t="shared" si="20"/>
        <v>B</v>
      </c>
      <c r="AC19" s="93" t="str">
        <f t="shared" si="21"/>
        <v>Y</v>
      </c>
      <c r="AD19" s="92">
        <f t="shared" si="22"/>
        <v>-5</v>
      </c>
      <c r="AE19" s="91" t="str">
        <f t="shared" si="23"/>
        <v>P</v>
      </c>
      <c r="AF19" s="93" t="str">
        <f t="shared" si="24"/>
        <v>N</v>
      </c>
      <c r="AG19" s="92">
        <f t="shared" si="25"/>
        <v>0</v>
      </c>
      <c r="AH19" s="91" t="str">
        <f t="shared" si="26"/>
        <v>B</v>
      </c>
      <c r="AI19" s="93" t="str">
        <f t="shared" si="27"/>
        <v>Y</v>
      </c>
      <c r="AJ19" s="92">
        <f t="shared" si="28"/>
        <v>0</v>
      </c>
      <c r="AK19" s="91" t="str">
        <f t="shared" si="99"/>
        <v>P</v>
      </c>
      <c r="AL19" s="93" t="str">
        <f t="shared" si="29"/>
        <v>N</v>
      </c>
      <c r="AM19" s="92">
        <f t="shared" si="30"/>
        <v>6</v>
      </c>
      <c r="AN19" s="91" t="str">
        <f t="shared" si="31"/>
        <v>P</v>
      </c>
      <c r="AO19" s="93" t="str">
        <f t="shared" si="32"/>
        <v>N</v>
      </c>
      <c r="AP19" s="92">
        <f t="shared" si="33"/>
        <v>9</v>
      </c>
      <c r="AQ19" s="91" t="str">
        <f t="shared" si="34"/>
        <v>B</v>
      </c>
      <c r="AR19" s="93" t="str">
        <f t="shared" si="35"/>
        <v>Y</v>
      </c>
      <c r="AS19" s="92">
        <f t="shared" si="36"/>
        <v>-9</v>
      </c>
      <c r="AT19" s="91" t="str">
        <f t="shared" si="100"/>
        <v>B</v>
      </c>
      <c r="AU19" s="93" t="str">
        <f t="shared" si="37"/>
        <v>Y</v>
      </c>
      <c r="AV19" s="95">
        <f t="shared" si="38"/>
        <v>-6</v>
      </c>
      <c r="AW19" s="91" t="str">
        <f t="shared" si="101"/>
        <v>P</v>
      </c>
      <c r="AX19" s="93" t="str">
        <f t="shared" si="39"/>
        <v>N</v>
      </c>
      <c r="AY19" s="92">
        <f t="shared" si="102"/>
        <v>9</v>
      </c>
      <c r="AZ19" s="91" t="str">
        <f t="shared" si="40"/>
        <v>P</v>
      </c>
      <c r="BA19" s="93" t="str">
        <f t="shared" si="41"/>
        <v>N</v>
      </c>
      <c r="BB19" s="92">
        <f t="shared" si="42"/>
        <v>-1</v>
      </c>
      <c r="BC19" s="91" t="str">
        <f t="shared" si="43"/>
        <v>B</v>
      </c>
      <c r="BD19" s="93" t="str">
        <f t="shared" si="44"/>
        <v>Y</v>
      </c>
      <c r="BE19" s="92">
        <f t="shared" si="45"/>
        <v>1</v>
      </c>
      <c r="BF19" s="91" t="str">
        <f t="shared" si="46"/>
        <v>P</v>
      </c>
      <c r="BG19" s="93" t="str">
        <f t="shared" si="47"/>
        <v>N</v>
      </c>
      <c r="BH19" s="92">
        <f t="shared" si="48"/>
        <v>-10</v>
      </c>
      <c r="BI19" s="91" t="str">
        <f t="shared" si="49"/>
        <v>B</v>
      </c>
      <c r="BJ19" s="93" t="str">
        <f t="shared" si="50"/>
        <v>Y</v>
      </c>
      <c r="BK19" s="92">
        <f t="shared" si="51"/>
        <v>10</v>
      </c>
      <c r="BL19" s="91" t="str">
        <f t="shared" si="52"/>
        <v>P</v>
      </c>
      <c r="BM19" s="93" t="str">
        <f t="shared" si="53"/>
        <v>N</v>
      </c>
      <c r="BN19" s="92">
        <f t="shared" si="54"/>
        <v>2</v>
      </c>
      <c r="BO19" s="91" t="str">
        <f t="shared" si="55"/>
        <v>B</v>
      </c>
      <c r="BP19" s="93" t="str">
        <f t="shared" si="56"/>
        <v>Y</v>
      </c>
      <c r="BQ19" s="92">
        <f t="shared" si="57"/>
        <v>-2</v>
      </c>
      <c r="BR19" s="91" t="str">
        <f t="shared" si="58"/>
        <v>B</v>
      </c>
      <c r="BS19" s="93" t="str">
        <f t="shared" si="59"/>
        <v>Y</v>
      </c>
      <c r="BT19" s="92">
        <f t="shared" si="60"/>
        <v>0</v>
      </c>
      <c r="BU19" s="91" t="str">
        <f t="shared" si="61"/>
        <v>P</v>
      </c>
      <c r="BV19" s="93" t="str">
        <f t="shared" si="62"/>
        <v>N</v>
      </c>
      <c r="BW19" s="92">
        <f t="shared" si="63"/>
        <v>0</v>
      </c>
      <c r="BX19" s="91" t="str">
        <f t="shared" si="64"/>
        <v>B</v>
      </c>
      <c r="BY19" s="93" t="str">
        <f t="shared" si="103"/>
        <v>Y</v>
      </c>
      <c r="BZ19" s="92">
        <f t="shared" si="65"/>
        <v>-9</v>
      </c>
      <c r="CA19" s="106">
        <f t="shared" si="104"/>
        <v>10</v>
      </c>
      <c r="CB19" s="107">
        <f t="shared" si="105"/>
        <v>0</v>
      </c>
      <c r="CC19" s="108" t="str">
        <f t="shared" ca="1" si="106"/>
        <v/>
      </c>
      <c r="CD19" s="252">
        <f t="shared" ref="CD19:CE19" si="167">AVERAGE(CV16:CV19)</f>
        <v>2</v>
      </c>
      <c r="CE19" s="252">
        <f t="shared" si="167"/>
        <v>-2</v>
      </c>
      <c r="CF19" s="252">
        <f t="shared" si="108"/>
        <v>-3</v>
      </c>
      <c r="CG19" s="252">
        <f t="shared" si="109"/>
        <v>3</v>
      </c>
      <c r="CH19" s="252">
        <f t="shared" si="110"/>
        <v>8.5</v>
      </c>
      <c r="CI19" s="252">
        <f t="shared" si="111"/>
        <v>9.5</v>
      </c>
      <c r="CJ19" s="252">
        <f t="shared" si="112"/>
        <v>-9.5</v>
      </c>
      <c r="CK19" s="252">
        <f t="shared" si="113"/>
        <v>-8.5</v>
      </c>
      <c r="CL19" s="252">
        <f t="shared" si="114"/>
        <v>9.75</v>
      </c>
      <c r="CM19" s="252">
        <f t="shared" si="115"/>
        <v>-4</v>
      </c>
      <c r="CN19" s="252">
        <f t="shared" si="116"/>
        <v>4</v>
      </c>
      <c r="CO19" s="252">
        <f t="shared" si="117"/>
        <v>-9.5</v>
      </c>
      <c r="CP19" s="252">
        <f t="shared" si="118"/>
        <v>9.5</v>
      </c>
      <c r="CQ19" s="252">
        <f t="shared" si="119"/>
        <v>4.5</v>
      </c>
      <c r="CR19" s="252">
        <f t="shared" si="120"/>
        <v>-4.5</v>
      </c>
      <c r="CS19" s="252">
        <f t="shared" si="121"/>
        <v>-2.5</v>
      </c>
      <c r="CT19" s="252">
        <f t="shared" si="122"/>
        <v>2.5</v>
      </c>
      <c r="CU19" s="252">
        <f t="shared" si="123"/>
        <v>-9.75</v>
      </c>
      <c r="CV19" s="156">
        <f t="shared" si="124"/>
        <v>5</v>
      </c>
      <c r="CW19" s="157">
        <f t="shared" si="125"/>
        <v>-5</v>
      </c>
      <c r="CX19" s="157">
        <f t="shared" si="126"/>
        <v>0</v>
      </c>
      <c r="CY19" s="157">
        <f t="shared" si="127"/>
        <v>0</v>
      </c>
      <c r="CZ19" s="157">
        <f t="shared" si="128"/>
        <v>6</v>
      </c>
      <c r="DA19" s="157">
        <f t="shared" si="129"/>
        <v>9</v>
      </c>
      <c r="DB19" s="157">
        <f t="shared" si="130"/>
        <v>-9</v>
      </c>
      <c r="DC19" s="157">
        <f t="shared" si="131"/>
        <v>-6</v>
      </c>
      <c r="DD19" s="157">
        <f t="shared" si="132"/>
        <v>9</v>
      </c>
      <c r="DE19" s="157">
        <f t="shared" si="133"/>
        <v>-1</v>
      </c>
      <c r="DF19" s="157">
        <f t="shared" si="134"/>
        <v>1</v>
      </c>
      <c r="DG19" s="157">
        <f t="shared" si="135"/>
        <v>-10</v>
      </c>
      <c r="DH19" s="157">
        <f t="shared" si="136"/>
        <v>10</v>
      </c>
      <c r="DI19" s="157">
        <f t="shared" si="137"/>
        <v>2</v>
      </c>
      <c r="DJ19" s="157">
        <f t="shared" si="138"/>
        <v>-2</v>
      </c>
      <c r="DK19" s="157">
        <f t="shared" si="139"/>
        <v>0</v>
      </c>
      <c r="DL19" s="157">
        <f t="shared" si="140"/>
        <v>0</v>
      </c>
      <c r="DM19" s="158">
        <f t="shared" si="141"/>
        <v>-9</v>
      </c>
      <c r="DN19" s="78">
        <v>19</v>
      </c>
      <c r="DO19" s="79">
        <f t="shared" si="164"/>
        <v>14</v>
      </c>
      <c r="DP19" s="42" t="str" cm="1">
        <f t="array" ref="DP19">IFERROR(INDEX($CD$4:$CU$4,_xlfn.AGGREGATE(15,6,COLUMN($CD$4:$CU$4)-COLUMN($CC$1)/($CD$19:$CU$19=MAX($CD$19:$CU$19)),COLUMNS(CU$4:$CU4))),"")</f>
        <v>AW</v>
      </c>
      <c r="DQ19" s="65" t="str" cm="1">
        <f t="array" ref="DQ19">IFERROR(INDEX($CD$4:$CU$4,_xlfn.AGGREGATE(15,6,COLUMN($CD$4:$CU$4)-COLUMN($CC$1)/($CD$19:$CU$19=MAX($CD$19:$CU$19)),COLUMNS($CU$4:DN4))),"")</f>
        <v/>
      </c>
      <c r="DR19" s="65" t="str" cm="1">
        <f t="array" ref="DR19">IFERROR(INDEX($CD$4:$CU$4,_xlfn.AGGREGATE(15,6,COLUMN($CD$4:$CU$4)-COLUMN($CC$1)/($CD$19:$CU$19=MAX($CD$19:$CU$19)),COLUMNS($CU$4:DO4))),"")</f>
        <v/>
      </c>
      <c r="DS19" s="65" t="str" cm="1">
        <f t="array" ref="DS19">IFERROR(INDEX($CD$4:$CU$4,_xlfn.AGGREGATE(15,6,COLUMN($CD$4:$CU$4)-COLUMN($CC$1)/($CD$19:$CU$19=MAX($CD$19:$CU$19)),COLUMNS($CU$4:DP4))),"")</f>
        <v/>
      </c>
      <c r="DT19" s="65" t="str" cm="1">
        <f t="array" ref="DT19">IFERROR(INDEX($CD$4:$CU$4,_xlfn.AGGREGATE(15,6,COLUMN($CD$4:$CU$4)-COLUMN($CC$1)/($CD$19:$CU$19=MAX($CD$19:$CU$19)),COLUMNS($CU$4:DQ4))),"")</f>
        <v/>
      </c>
      <c r="DU19" s="66" t="str" cm="1">
        <f t="array" ref="DU19">IFERROR(INDEX($CD$4:$CU$4,_xlfn.AGGREGATE(15,6,COLUMN($CD$4:$CU$4)-COLUMN($CC$1)/($CD$19:$CU$19=MAX($CD$19:$CU$19)),COLUMNS($CU$4:DR4))),"")</f>
        <v/>
      </c>
      <c r="DV19" s="78" t="str">
        <f t="shared" ca="1" si="156"/>
        <v>AW</v>
      </c>
      <c r="DW19" s="65" t="str">
        <f t="shared" ca="1" si="157"/>
        <v>N</v>
      </c>
      <c r="DX19" s="65" t="str" cm="1">
        <f t="array" aca="1" ref="DX19" ca="1">IF(INDIRECT(VLOOKUP(DX18,General!R:T,3,FALSE)&amp;DN18)&gt;0,DX18,DV18)</f>
        <v>AK</v>
      </c>
      <c r="DY19" s="79">
        <f t="shared" ca="1" si="158"/>
        <v>1</v>
      </c>
      <c r="DZ19" s="42" t="str">
        <f>IFERROR(VLOOKUP(DP19,General!R:S,2,FALSE),"")</f>
        <v>AX</v>
      </c>
      <c r="EA19" s="65" t="str">
        <f>IFERROR(VLOOKUP(DQ19,General!R:S,2,FALSE),"")</f>
        <v/>
      </c>
      <c r="EB19" s="65" t="str">
        <f>IFERROR(VLOOKUP(DR19,General!R:S,2,FALSE),"")</f>
        <v/>
      </c>
      <c r="EC19" s="65" t="str">
        <f>IFERROR(VLOOKUP(DS19,General!R:S,2,FALSE),"")</f>
        <v/>
      </c>
      <c r="ED19" s="65" t="str">
        <f>IFERROR(VLOOKUP(DT19,General!R:S,2,FALSE),"")</f>
        <v/>
      </c>
      <c r="EE19" s="66" t="str">
        <f>IFERROR(VLOOKUP(DU19,General!R:S,2,FALSE),"")</f>
        <v/>
      </c>
      <c r="EF19" s="113">
        <f ca="1">IF(DP19="",-1,COUNTIF(INDIRECT(DZ19&amp;$DN$10):INDIRECT(DZ19&amp;DN19),"Y"))</f>
        <v>7</v>
      </c>
      <c r="EG19" s="111">
        <f ca="1">IF(DQ19="",-1,COUNTIF(INDIRECT(EA19&amp;$DN$10):INDIRECT(EA19&amp;DN19),"Y"))</f>
        <v>-1</v>
      </c>
      <c r="EH19" s="111">
        <f ca="1">IF(DR19="",-1,COUNTIF(INDIRECT(EB19&amp;$DN$10):INDIRECT(EB19&amp;DN19),"Y"))</f>
        <v>-1</v>
      </c>
      <c r="EI19" s="110">
        <f ca="1">IF(DS19="",-1,COUNTIF(INDIRECT(EC19&amp;$DN$10):INDIRECT(EC19&amp;DN19),"Y"))</f>
        <v>-1</v>
      </c>
      <c r="EJ19" s="114">
        <f ca="1">IF(DT19="",-1,COUNTIF(INDIRECT(ED19&amp;$DN$10):INDIRECT(ED19&amp;DN19),"Y"))</f>
        <v>-1</v>
      </c>
      <c r="EK19" s="114">
        <f ca="1">IF(DU19="",-1,COUNTIF(INDIRECT(EE19&amp;$DN$10):INDIRECT(EE19&amp;DN19),"Y"))</f>
        <v>-1</v>
      </c>
      <c r="EL19" s="42" t="str" cm="1">
        <f t="array" aca="1" ref="EL19" ca="1">IFERROR(INDEX($DP$19:$DU$19,_xlfn.AGGREGATE(15,6,COLUMN($DP$19:$DU$19)-COLUMN($DO$19)/($EF$19:$EK$19=MAX($EF$19:$EK$19)),COLUMNS($DP$19:DP19))),"")</f>
        <v>AW</v>
      </c>
      <c r="EM19" s="65" t="str" cm="1">
        <f t="array" aca="1" ref="EM19" ca="1">IFERROR(INDEX($DP$19:$DU$19,_xlfn.AGGREGATE(15,6,COLUMN($DP$19:$DU$19)-COLUMN($DO$19)/($EF$19:$EK$19=MAX($EF$19:$EK$19)),COLUMNS($DP$19:DQ19))),"")</f>
        <v/>
      </c>
      <c r="EN19" s="65" t="str" cm="1">
        <f t="array" aca="1" ref="EN19" ca="1">IFERROR(INDEX($DP$19:$DU$19,_xlfn.AGGREGATE(15,6,COLUMN($DP$19:$DU$19)-COLUMN($DO$19)/($EF$19:$EK$19=MAX($EF$19:$EK$19)),COLUMNS($DP$19:DR19))),"")</f>
        <v/>
      </c>
      <c r="EO19" s="65" t="str" cm="1">
        <f t="array" aca="1" ref="EO19" ca="1">IFERROR(INDEX($DP$19:$DU$19,_xlfn.AGGREGATE(15,6,COLUMN($DP$19:$DU$19)-COLUMN($DO$19)/($EF$19:$EK$19=MAX($EF$19:$EK$19)),COLUMNS($DP$19:DS19))),"")</f>
        <v/>
      </c>
      <c r="EP19" s="65" t="str" cm="1">
        <f t="array" aca="1" ref="EP19" ca="1">IFERROR(INDEX($DP$19:$DU$19,_xlfn.AGGREGATE(15,6,COLUMN($DP$19:$DU$19)-COLUMN($DO$19)/($EF$19:$EK$19=MAX($EF$19:$EK$19)),COLUMNS($DP$19:DT19))),"")</f>
        <v/>
      </c>
      <c r="EQ19" s="66" t="str" cm="1">
        <f t="array" aca="1" ref="EQ19" ca="1">IFERROR(INDEX($DP$19:$DU$19,_xlfn.AGGREGATE(15,6,COLUMN($DP$19:$DU$19)-COLUMN($DO$19)/($EF$19:$EK$19=MAX($EF$19:$EK$19)),COLUMNS($DP$19:DU19))),"")</f>
        <v/>
      </c>
      <c r="ER19" s="9">
        <f t="shared" ca="1" si="144"/>
        <v>1</v>
      </c>
      <c r="ES19" s="79">
        <f t="shared" ca="1" si="159"/>
        <v>1</v>
      </c>
      <c r="ET19" s="112" t="str" cm="1">
        <f t="array" aca="1" ref="ET19" ca="1">INDEX(EL19:EQ19,1,ES19)</f>
        <v>AW</v>
      </c>
      <c r="EU19" s="42" t="str">
        <f t="shared" ca="1" si="7"/>
        <v>B</v>
      </c>
      <c r="EV19" s="65" t="str">
        <f t="shared" si="8"/>
        <v>T</v>
      </c>
      <c r="EW19" s="65" t="str">
        <f t="shared" ca="1" si="9"/>
        <v>B</v>
      </c>
      <c r="EX19" s="65" t="str">
        <f t="shared" ca="1" si="3"/>
        <v>WW</v>
      </c>
      <c r="EY19" s="65" t="str">
        <f t="shared" si="4"/>
        <v>1010</v>
      </c>
      <c r="EZ19" s="65" t="str">
        <f t="shared" ca="1" si="5"/>
        <v>LL</v>
      </c>
      <c r="FA19" s="9" t="str">
        <f t="shared" ca="1" si="67"/>
        <v>L4</v>
      </c>
      <c r="FB19" s="9" t="str">
        <f t="shared" ca="1" si="68"/>
        <v/>
      </c>
      <c r="FC19" s="9" t="str">
        <f t="shared" si="69"/>
        <v/>
      </c>
      <c r="FD19" s="9" t="str">
        <f t="shared" ca="1" si="70"/>
        <v/>
      </c>
      <c r="FE19" s="9" t="str">
        <f t="shared" ca="1" si="71"/>
        <v>XF2</v>
      </c>
      <c r="FF19" s="9" t="str">
        <f t="shared" ca="1" si="72"/>
        <v/>
      </c>
      <c r="FG19" s="9">
        <f t="shared" ca="1" si="73"/>
        <v>8</v>
      </c>
      <c r="FH19" s="9">
        <f t="shared" ca="1" si="74"/>
        <v>2</v>
      </c>
      <c r="FI19" s="42">
        <f t="shared" si="6"/>
        <v>5</v>
      </c>
      <c r="FJ19" s="65">
        <f>IF(Z19="",0,IFERROR(VLOOKUP(Z14&amp;Z15&amp;Z16&amp;Z17&amp;Z18&amp;Z19,General!I:J,2,FALSE),0))</f>
        <v>-1</v>
      </c>
      <c r="FK19" s="65">
        <f>IF(AC19="",0,IFERROR(VLOOKUP(AC14&amp;AC15&amp;AC16&amp;AC17&amp;AC18&amp;AC19,General!I:J,2,FALSE),0))</f>
        <v>1</v>
      </c>
      <c r="FL19" s="65">
        <f>IF(AF19="",0,IFERROR(VLOOKUP(AF14&amp;AF15&amp;AF16&amp;AF17&amp;AF18&amp;AF19,General!I:J,2,FALSE),0))</f>
        <v>-1</v>
      </c>
      <c r="FM19" s="65">
        <f>IF(AI19="",0,IFERROR(VLOOKUP(AI14&amp;AI15&amp;AI16&amp;AI17&amp;AI18&amp;AI19,General!I:J,2,FALSE),0))</f>
        <v>1</v>
      </c>
      <c r="FN19" s="65">
        <f>IF(AL19="",0,IFERROR(VLOOKUP(AL14&amp;AL15&amp;AL16&amp;AL17&amp;AL18&amp;AL19,General!I:J,2,FALSE),0))</f>
        <v>-3</v>
      </c>
      <c r="FO19" s="65">
        <f>IF(AO19="",0,IFERROR(VLOOKUP(AO14&amp;AO15&amp;AO16&amp;AO17&amp;AO18&amp;AO19,General!I:J,2,FALSE),0))</f>
        <v>-1</v>
      </c>
      <c r="FP19" s="65">
        <f>IF(AR19="",0,IFERROR(VLOOKUP(AR14&amp;AR15&amp;AR16&amp;AR17&amp;AR18&amp;AR19,General!I:J,2,FALSE),0))</f>
        <v>1</v>
      </c>
      <c r="FQ19" s="65">
        <f>IF(AU19="",0,IFERROR(VLOOKUP(AU14&amp;AU15&amp;AU16&amp;AU17&amp;AU18&amp;AU19,General!I:J,2,FALSE),0))</f>
        <v>3</v>
      </c>
      <c r="FR19" s="65">
        <f>IF(AX19="",0,IFERROR(VLOOKUP(AX14&amp;AX15&amp;AX16&amp;AX17&amp;AX18&amp;AX19,General!I:J,2,FALSE),0))</f>
        <v>-1</v>
      </c>
      <c r="FS19" s="65">
        <f>IF(BA19="",0,IFERROR(VLOOKUP(BA14&amp;BA15&amp;BA16&amp;BA17&amp;BA18&amp;BA19,General!I:J,2,FALSE),0))</f>
        <v>-1</v>
      </c>
      <c r="FT19" s="65">
        <f>IF(BD19="",0,IFERROR(VLOOKUP(BD14&amp;BD15&amp;BD16&amp;BD17&amp;BD18&amp;BD19,General!I:J,2,FALSE),0))</f>
        <v>1</v>
      </c>
      <c r="FU19" s="65">
        <f>IF(BG19="",0,IFERROR(VLOOKUP(BG14&amp;BG15&amp;BG16&amp;BG17&amp;BG18&amp;BG19,General!I:J,2,FALSE),0))</f>
        <v>-1</v>
      </c>
      <c r="FV19" s="65">
        <f>IF(BJ19="",0,IFERROR(VLOOKUP(BJ14&amp;BJ15&amp;BJ16&amp;BJ17&amp;BJ18&amp;BJ19,General!I:J,2,FALSE),0))</f>
        <v>1</v>
      </c>
      <c r="FW19" s="65">
        <f>IF(BM19="",0,IFERROR(VLOOKUP(BM14&amp;BM15&amp;BM16&amp;BM17&amp;BM18&amp;BM19,General!I:J,2,FALSE),0))</f>
        <v>-3</v>
      </c>
      <c r="FX19" s="65">
        <f>IF(BP19="",0,IFERROR(VLOOKUP(BP14&amp;BP15&amp;BP16&amp;BP17&amp;BP18&amp;BP19,General!I:J,2,FALSE),0))</f>
        <v>3</v>
      </c>
      <c r="FY19" s="65">
        <f>IF(BS19="",0,IFERROR(VLOOKUP(BS14&amp;BS15&amp;BS16&amp;BS17&amp;BS18&amp;BS19,General!I:J,2,FALSE),0))</f>
        <v>3</v>
      </c>
      <c r="FZ19" s="66">
        <f>IF(BV19="",0,IFERROR(VLOOKUP(BV14&amp;BV15&amp;BV16&amp;BV17&amp;BV18&amp;BV19,General!I:J,2,FALSE),0))</f>
        <v>-3</v>
      </c>
      <c r="GA19" s="66">
        <f>IF(BY19="",0,IFERROR(VLOOKUP(BY14&amp;BY15&amp;BY16&amp;BY17&amp;BY18&amp;BY19,General!I:J,2,FALSE),0))</f>
        <v>1</v>
      </c>
      <c r="GB19" s="66">
        <f ca="1">IF(R19="",0,IFERROR(VLOOKUP(R14&amp;R15&amp;R16&amp;R17&amp;R18&amp;R19,General!F:G,2,FALSE),0))</f>
        <v>-6</v>
      </c>
      <c r="GC19" s="9" t="str">
        <f t="shared" ca="1" si="145"/>
        <v>C</v>
      </c>
      <c r="GD19" s="9" t="str">
        <f t="shared" ca="1" si="75"/>
        <v>Y</v>
      </c>
      <c r="GE19" s="9" t="str">
        <f t="shared" si="76"/>
        <v>N</v>
      </c>
      <c r="GF19" s="9" t="str">
        <f t="shared" ca="1" si="77"/>
        <v>N</v>
      </c>
      <c r="GG19" s="9">
        <f t="shared" ca="1" si="78"/>
        <v>4</v>
      </c>
      <c r="GH19" s="10" t="str">
        <f t="shared" ca="1" si="79"/>
        <v>N</v>
      </c>
      <c r="GI19" s="9" t="str">
        <f t="shared" ca="1" si="80"/>
        <v>N</v>
      </c>
      <c r="GJ19" s="9" t="str">
        <f t="shared" ca="1" si="81"/>
        <v>N</v>
      </c>
      <c r="GK19" s="9" t="str">
        <f t="shared" ca="1" si="82"/>
        <v>N</v>
      </c>
      <c r="GL19" s="9" t="str">
        <f t="shared" ca="1" si="83"/>
        <v>XF2</v>
      </c>
      <c r="GM19" s="9" t="str">
        <f t="shared" ca="1" si="84"/>
        <v/>
      </c>
      <c r="GN19" s="9" t="str">
        <f t="shared" si="1"/>
        <v/>
      </c>
      <c r="GO19" s="9">
        <f t="shared" si="2"/>
        <v>1</v>
      </c>
      <c r="GP19" s="9" t="str">
        <f t="shared" si="85"/>
        <v>01234</v>
      </c>
      <c r="GQ19" s="9" t="str">
        <f t="shared" si="85"/>
        <v>10000</v>
      </c>
      <c r="GR19" s="9" t="str">
        <f t="shared" si="146"/>
        <v>101234</v>
      </c>
      <c r="GS19" s="9" t="str">
        <f t="shared" si="147"/>
        <v>010000</v>
      </c>
      <c r="GT19" s="9" t="str">
        <f t="shared" si="148"/>
        <v>P</v>
      </c>
      <c r="GU19" s="9" t="str">
        <f t="shared" si="149"/>
        <v>P</v>
      </c>
      <c r="GV19" s="9" t="str">
        <f t="shared" ca="1" si="86"/>
        <v>BW</v>
      </c>
      <c r="GW19" s="9" t="str">
        <f t="shared" ca="1" si="87"/>
        <v>L4</v>
      </c>
      <c r="GX19" s="9" t="str">
        <f t="shared" ca="1" si="88"/>
        <v>10</v>
      </c>
      <c r="GY19" s="9" t="str">
        <f t="shared" ca="1" si="89"/>
        <v/>
      </c>
      <c r="GZ19" s="9" t="str">
        <f t="shared" ca="1" si="90"/>
        <v>F3L</v>
      </c>
      <c r="HA19" s="9" t="str">
        <f t="shared" ca="1" si="91"/>
        <v>XF2</v>
      </c>
      <c r="HB19" s="9" t="str">
        <f t="shared" ca="1" si="150"/>
        <v>4</v>
      </c>
      <c r="HC19" s="9" t="str">
        <f t="shared" ca="1" si="151"/>
        <v/>
      </c>
      <c r="HD19" s="9" t="str">
        <f t="shared" ca="1" si="152"/>
        <v>2</v>
      </c>
      <c r="HE19" s="9" t="str">
        <f t="shared" ca="1" si="92"/>
        <v>F</v>
      </c>
      <c r="HG19" s="9" t="str">
        <f>General!A17</f>
        <v>L3</v>
      </c>
      <c r="HH19" s="9" t="str">
        <f>General!B17</f>
        <v>L</v>
      </c>
      <c r="HI19" s="9" t="str">
        <f>General!C17</f>
        <v>L3L</v>
      </c>
      <c r="HJ19" s="9" t="str">
        <f>General!D17</f>
        <v>F2</v>
      </c>
      <c r="HK19" s="9">
        <v>2</v>
      </c>
      <c r="HL19" s="57">
        <f t="shared" ca="1" si="153"/>
        <v>1</v>
      </c>
      <c r="HM19" s="9" t="str">
        <f>General!F17</f>
        <v>LLWL</v>
      </c>
      <c r="HN19" s="9">
        <f>General!G17</f>
        <v>-1</v>
      </c>
    </row>
    <row r="20" spans="1:222" ht="13.5" thickBot="1">
      <c r="A20" s="9">
        <v>11</v>
      </c>
      <c r="B20" s="57" t="str">
        <f t="shared" ca="1" si="10"/>
        <v>B3</v>
      </c>
      <c r="C20" s="101" t="str">
        <f t="shared" ca="1" si="93"/>
        <v/>
      </c>
      <c r="D20" s="102" t="str">
        <f t="shared" ca="1" si="94"/>
        <v/>
      </c>
      <c r="E20" s="103" t="str">
        <f t="shared" ca="1" si="95"/>
        <v>F2</v>
      </c>
      <c r="F20" s="58" t="str">
        <f t="shared" ca="1" si="11"/>
        <v>W</v>
      </c>
      <c r="G20" s="9">
        <v>11</v>
      </c>
      <c r="H20" s="104"/>
      <c r="I20" s="151" t="str">
        <f t="shared" ca="1" si="96"/>
        <v>B1</v>
      </c>
      <c r="J20" s="101" t="str">
        <f t="shared" ca="1" si="97"/>
        <v>XB</v>
      </c>
      <c r="K20" s="58">
        <f t="shared" si="154"/>
        <v>10</v>
      </c>
      <c r="L20" s="141"/>
      <c r="M20" s="135" t="s">
        <v>6</v>
      </c>
      <c r="N20" s="10"/>
      <c r="O20" s="57" t="str">
        <f ca="1">IF(M19="","",VLOOKUP(DX20,General!U:V,2,FALSE))</f>
        <v>WB</v>
      </c>
      <c r="P20" s="102" t="str">
        <f t="shared" ca="1" si="12"/>
        <v/>
      </c>
      <c r="Q20" s="103" t="str">
        <f t="shared" ca="1" si="13"/>
        <v>XB</v>
      </c>
      <c r="R20" s="59" t="str">
        <f t="shared" ca="1" si="14"/>
        <v>W</v>
      </c>
      <c r="S20" s="59">
        <f t="shared" ca="1" si="15"/>
        <v>-7</v>
      </c>
      <c r="T20" s="105" t="str">
        <f t="shared" ca="1" si="98"/>
        <v/>
      </c>
      <c r="U20" s="59">
        <f ca="1">IF(M20="","",IF(T20="",SUM($T$5:$T20)+S20,SUM($T$5:$T20)))</f>
        <v>-4</v>
      </c>
      <c r="V20" s="126" t="str">
        <f t="shared" ca="1" si="0"/>
        <v/>
      </c>
      <c r="W20" s="59" t="str" cm="1">
        <f t="array" aca="1" ref="W20" ca="1">IF(M19="","",INDIRECT(DX20&amp; DN20))</f>
        <v>B</v>
      </c>
      <c r="X20" s="58">
        <f t="shared" ca="1" si="16"/>
        <v>-9</v>
      </c>
      <c r="Y20" s="57" t="str">
        <f t="shared" si="17"/>
        <v>P</v>
      </c>
      <c r="Z20" s="59" t="str">
        <f t="shared" si="18"/>
        <v>N</v>
      </c>
      <c r="AA20" s="58">
        <f t="shared" si="19"/>
        <v>2</v>
      </c>
      <c r="AB20" s="57" t="str">
        <f t="shared" si="20"/>
        <v>B</v>
      </c>
      <c r="AC20" s="59" t="str">
        <f t="shared" si="21"/>
        <v>Y</v>
      </c>
      <c r="AD20" s="58">
        <f t="shared" si="22"/>
        <v>-2</v>
      </c>
      <c r="AE20" s="57" t="str">
        <f t="shared" si="23"/>
        <v>P</v>
      </c>
      <c r="AF20" s="59" t="str">
        <f t="shared" si="24"/>
        <v>N</v>
      </c>
      <c r="AG20" s="58">
        <f t="shared" si="25"/>
        <v>-3</v>
      </c>
      <c r="AH20" s="57" t="str">
        <f t="shared" si="26"/>
        <v>B</v>
      </c>
      <c r="AI20" s="59" t="str">
        <f t="shared" si="27"/>
        <v>Y</v>
      </c>
      <c r="AJ20" s="58">
        <f t="shared" si="28"/>
        <v>3</v>
      </c>
      <c r="AK20" s="57" t="str">
        <f t="shared" si="99"/>
        <v>B</v>
      </c>
      <c r="AL20" s="59" t="str">
        <f t="shared" si="29"/>
        <v>Y</v>
      </c>
      <c r="AM20" s="58">
        <f t="shared" si="30"/>
        <v>7</v>
      </c>
      <c r="AN20" s="57" t="str">
        <f t="shared" si="31"/>
        <v>P</v>
      </c>
      <c r="AO20" s="59" t="str">
        <f t="shared" si="32"/>
        <v>N</v>
      </c>
      <c r="AP20" s="58">
        <f t="shared" si="33"/>
        <v>6</v>
      </c>
      <c r="AQ20" s="57" t="str">
        <f t="shared" si="34"/>
        <v>B</v>
      </c>
      <c r="AR20" s="59" t="str">
        <f t="shared" si="35"/>
        <v>Y</v>
      </c>
      <c r="AS20" s="58">
        <f t="shared" si="36"/>
        <v>-6</v>
      </c>
      <c r="AT20" s="57" t="str">
        <f t="shared" si="100"/>
        <v>P</v>
      </c>
      <c r="AU20" s="59" t="str">
        <f t="shared" si="37"/>
        <v>N</v>
      </c>
      <c r="AV20" s="61">
        <f t="shared" si="38"/>
        <v>-7</v>
      </c>
      <c r="AW20" s="57" t="str">
        <f t="shared" si="101"/>
        <v>B</v>
      </c>
      <c r="AX20" s="59" t="str">
        <f t="shared" si="39"/>
        <v>Y</v>
      </c>
      <c r="AY20" s="58">
        <f t="shared" si="102"/>
        <v>10</v>
      </c>
      <c r="AZ20" s="57" t="str">
        <f t="shared" si="40"/>
        <v>B</v>
      </c>
      <c r="BA20" s="59" t="str">
        <f t="shared" si="41"/>
        <v>Y</v>
      </c>
      <c r="BB20" s="58">
        <f t="shared" si="42"/>
        <v>0</v>
      </c>
      <c r="BC20" s="57" t="str">
        <f t="shared" si="43"/>
        <v>P</v>
      </c>
      <c r="BD20" s="59" t="str">
        <f t="shared" si="44"/>
        <v>N</v>
      </c>
      <c r="BE20" s="58">
        <f t="shared" si="45"/>
        <v>0</v>
      </c>
      <c r="BF20" s="57" t="str">
        <f t="shared" si="46"/>
        <v>P</v>
      </c>
      <c r="BG20" s="59" t="str">
        <f t="shared" si="47"/>
        <v>N</v>
      </c>
      <c r="BH20" s="58">
        <f t="shared" si="48"/>
        <v>-10</v>
      </c>
      <c r="BI20" s="57" t="str">
        <f t="shared" si="49"/>
        <v>B</v>
      </c>
      <c r="BJ20" s="59" t="str">
        <f t="shared" si="50"/>
        <v>Y</v>
      </c>
      <c r="BK20" s="58">
        <f t="shared" si="51"/>
        <v>10</v>
      </c>
      <c r="BL20" s="57" t="str">
        <f t="shared" si="52"/>
        <v>P</v>
      </c>
      <c r="BM20" s="59" t="str">
        <f t="shared" si="53"/>
        <v>N</v>
      </c>
      <c r="BN20" s="58">
        <f t="shared" si="54"/>
        <v>-4</v>
      </c>
      <c r="BO20" s="57" t="str">
        <f t="shared" si="55"/>
        <v>B</v>
      </c>
      <c r="BP20" s="59" t="str">
        <f t="shared" si="56"/>
        <v>Y</v>
      </c>
      <c r="BQ20" s="58">
        <f t="shared" si="57"/>
        <v>4</v>
      </c>
      <c r="BR20" s="57" t="str">
        <f t="shared" si="58"/>
        <v>P</v>
      </c>
      <c r="BS20" s="59" t="str">
        <f t="shared" si="59"/>
        <v>N</v>
      </c>
      <c r="BT20" s="58">
        <f t="shared" si="60"/>
        <v>-1</v>
      </c>
      <c r="BU20" s="57" t="str">
        <f t="shared" si="61"/>
        <v>B</v>
      </c>
      <c r="BV20" s="59" t="str">
        <f t="shared" si="62"/>
        <v>Y</v>
      </c>
      <c r="BW20" s="58">
        <f t="shared" si="63"/>
        <v>1</v>
      </c>
      <c r="BX20" s="57" t="str">
        <f t="shared" si="64"/>
        <v>P</v>
      </c>
      <c r="BY20" s="59" t="str">
        <f t="shared" si="103"/>
        <v>N</v>
      </c>
      <c r="BZ20" s="58">
        <f t="shared" si="65"/>
        <v>-10</v>
      </c>
      <c r="CA20" s="106">
        <f t="shared" si="104"/>
        <v>10</v>
      </c>
      <c r="CB20" s="107">
        <f t="shared" si="105"/>
        <v>0</v>
      </c>
      <c r="CC20" s="108" t="str">
        <f t="shared" ca="1" si="106"/>
        <v/>
      </c>
      <c r="CD20" s="252">
        <f t="shared" ref="CD20:CE20" si="168">AVERAGE(CV17:CV20)</f>
        <v>3.25</v>
      </c>
      <c r="CE20" s="252">
        <f t="shared" si="168"/>
        <v>-3.25</v>
      </c>
      <c r="CF20" s="252">
        <f t="shared" si="108"/>
        <v>-1.75</v>
      </c>
      <c r="CG20" s="252">
        <f t="shared" si="109"/>
        <v>1.75</v>
      </c>
      <c r="CH20" s="252">
        <f t="shared" si="110"/>
        <v>8</v>
      </c>
      <c r="CI20" s="252">
        <f t="shared" si="111"/>
        <v>8.75</v>
      </c>
      <c r="CJ20" s="252">
        <f t="shared" si="112"/>
        <v>-8.75</v>
      </c>
      <c r="CK20" s="252">
        <f t="shared" si="113"/>
        <v>-8</v>
      </c>
      <c r="CL20" s="252">
        <f t="shared" si="114"/>
        <v>9.75</v>
      </c>
      <c r="CM20" s="252">
        <f t="shared" si="115"/>
        <v>-1.75</v>
      </c>
      <c r="CN20" s="252">
        <f t="shared" si="116"/>
        <v>1.75</v>
      </c>
      <c r="CO20" s="252">
        <f t="shared" si="117"/>
        <v>-9.75</v>
      </c>
      <c r="CP20" s="252">
        <f t="shared" si="118"/>
        <v>9.75</v>
      </c>
      <c r="CQ20" s="252">
        <f t="shared" si="119"/>
        <v>2.25</v>
      </c>
      <c r="CR20" s="252">
        <f t="shared" si="120"/>
        <v>-2.25</v>
      </c>
      <c r="CS20" s="252">
        <f t="shared" si="121"/>
        <v>-2</v>
      </c>
      <c r="CT20" s="252">
        <f t="shared" si="122"/>
        <v>2</v>
      </c>
      <c r="CU20" s="252">
        <f t="shared" si="123"/>
        <v>-9.75</v>
      </c>
      <c r="CV20" s="156">
        <f t="shared" si="124"/>
        <v>2</v>
      </c>
      <c r="CW20" s="157">
        <f t="shared" si="125"/>
        <v>-2</v>
      </c>
      <c r="CX20" s="157">
        <f t="shared" si="126"/>
        <v>-3</v>
      </c>
      <c r="CY20" s="157">
        <f t="shared" si="127"/>
        <v>3</v>
      </c>
      <c r="CZ20" s="157">
        <f t="shared" si="128"/>
        <v>7</v>
      </c>
      <c r="DA20" s="157">
        <f t="shared" si="129"/>
        <v>6</v>
      </c>
      <c r="DB20" s="157">
        <f t="shared" si="130"/>
        <v>-6</v>
      </c>
      <c r="DC20" s="157">
        <f t="shared" si="131"/>
        <v>-7</v>
      </c>
      <c r="DD20" s="157">
        <f t="shared" si="132"/>
        <v>10</v>
      </c>
      <c r="DE20" s="157">
        <f t="shared" si="133"/>
        <v>0</v>
      </c>
      <c r="DF20" s="157">
        <f t="shared" si="134"/>
        <v>0</v>
      </c>
      <c r="DG20" s="157">
        <f t="shared" si="135"/>
        <v>-10</v>
      </c>
      <c r="DH20" s="157">
        <f t="shared" si="136"/>
        <v>10</v>
      </c>
      <c r="DI20" s="157">
        <f t="shared" si="137"/>
        <v>-4</v>
      </c>
      <c r="DJ20" s="157">
        <f t="shared" si="138"/>
        <v>4</v>
      </c>
      <c r="DK20" s="157">
        <f t="shared" si="139"/>
        <v>-1</v>
      </c>
      <c r="DL20" s="157">
        <f t="shared" si="140"/>
        <v>1</v>
      </c>
      <c r="DM20" s="158">
        <f t="shared" si="141"/>
        <v>-10</v>
      </c>
      <c r="DN20" s="78">
        <v>20</v>
      </c>
      <c r="DO20" s="79">
        <f t="shared" si="164"/>
        <v>15</v>
      </c>
      <c r="DP20" s="42" t="str" cm="1">
        <f t="array" ref="DP20">IFERROR(INDEX($CD$4:$CU$4,_xlfn.AGGREGATE(15,6,COLUMN($CD$4:$CU$4)-COLUMN($CC$1)/($CD$20:$CU$20=MAX($CD$20:$CU$20)),COLUMNS(CU$4:$CU4))),"")</f>
        <v>AW</v>
      </c>
      <c r="DQ20" s="65" t="str" cm="1">
        <f t="array" ref="DQ20">IFERROR(INDEX($CD$4:$CU$4,_xlfn.AGGREGATE(15,6,COLUMN($CD$4:$CU$4)-COLUMN($CC$1)/($CD$20:$CU$20=MAX($CD$20:$CU$20)),COLUMNS($CU$4:DN4))),"")</f>
        <v/>
      </c>
      <c r="DR20" s="65" t="str" cm="1">
        <f t="array" ref="DR20">IFERROR(INDEX($CD$4:$CU$4,_xlfn.AGGREGATE(15,6,COLUMN($CD$4:$CU$4)-COLUMN($CC$1)/($CD$20:$CU$20=MAX($CD$20:$CU$20)),COLUMNS($CU$4:DO4))),"")</f>
        <v/>
      </c>
      <c r="DS20" s="65" t="str" cm="1">
        <f t="array" ref="DS20">IFERROR(INDEX($CD$4:$CU$4,_xlfn.AGGREGATE(15,6,COLUMN($CD$4:$CU$4)-COLUMN($CC$1)/($CD$20:$CU$20=MAX($CD$20:$CU$20)),COLUMNS($CU$4:DP4))),"")</f>
        <v/>
      </c>
      <c r="DT20" s="65" t="str" cm="1">
        <f t="array" ref="DT20">IFERROR(INDEX($CD$4:$CU$4,_xlfn.AGGREGATE(15,6,COLUMN($CD$4:$CU$4)-COLUMN($CC$1)/($CD$20:$CU$20=MAX($CD$20:$CU$20)),COLUMNS($CU$4:DQ4))),"")</f>
        <v/>
      </c>
      <c r="DU20" s="66" t="str" cm="1">
        <f t="array" ref="DU20">IFERROR(INDEX($CD$4:$CU$4,_xlfn.AGGREGATE(15,6,COLUMN($CD$4:$CU$4)-COLUMN($CC$1)/($CD$20:$CU$20=MAX($CD$20:$CU$20)),COLUMNS($CU$4:DR4))),"")</f>
        <v/>
      </c>
      <c r="DV20" s="78" t="str">
        <f t="shared" ca="1" si="156"/>
        <v>AW</v>
      </c>
      <c r="DW20" s="65" t="str">
        <f t="shared" ca="1" si="157"/>
        <v>N</v>
      </c>
      <c r="DX20" s="65" t="str" cm="1">
        <f t="array" aca="1" ref="DX20" ca="1">IF(INDIRECT(VLOOKUP(DX19,General!R:T,3,FALSE)&amp;DN19)&gt;0,DX19,DV19)</f>
        <v>AK</v>
      </c>
      <c r="DY20" s="79">
        <f t="shared" ca="1" si="158"/>
        <v>1</v>
      </c>
      <c r="DZ20" s="42" t="str">
        <f>IFERROR(VLOOKUP(DP20,General!R:S,2,FALSE),"")</f>
        <v>AX</v>
      </c>
      <c r="EA20" s="65" t="str">
        <f>IFERROR(VLOOKUP(DQ20,General!R:S,2,FALSE),"")</f>
        <v/>
      </c>
      <c r="EB20" s="65" t="str">
        <f>IFERROR(VLOOKUP(DR20,General!R:S,2,FALSE),"")</f>
        <v/>
      </c>
      <c r="EC20" s="65" t="str">
        <f>IFERROR(VLOOKUP(DS20,General!R:S,2,FALSE),"")</f>
        <v/>
      </c>
      <c r="ED20" s="65" t="str">
        <f>IFERROR(VLOOKUP(DT20,General!R:S,2,FALSE),"")</f>
        <v/>
      </c>
      <c r="EE20" s="66" t="str">
        <f>IFERROR(VLOOKUP(DU20,General!R:S,2,FALSE),"")</f>
        <v/>
      </c>
      <c r="EF20" s="113">
        <f ca="1">IF(DP20="",-1,COUNTIF(INDIRECT(DZ20&amp;$DN$10):INDIRECT(DZ20&amp;DN20),"Y"))</f>
        <v>8</v>
      </c>
      <c r="EG20" s="111">
        <f ca="1">IF(DQ20="",-1,COUNTIF(INDIRECT(EA20&amp;$DN$10):INDIRECT(EA20&amp;DN20),"Y"))</f>
        <v>-1</v>
      </c>
      <c r="EH20" s="111">
        <f ca="1">IF(DR20="",-1,COUNTIF(INDIRECT(EB20&amp;$DN$10):INDIRECT(EB20&amp;DN20),"Y"))</f>
        <v>-1</v>
      </c>
      <c r="EI20" s="110">
        <f ca="1">IF(DS20="",-1,COUNTIF(INDIRECT(EC20&amp;$DN$10):INDIRECT(EC20&amp;DN20),"Y"))</f>
        <v>-1</v>
      </c>
      <c r="EJ20" s="114">
        <f ca="1">IF(DT20="",-1,COUNTIF(INDIRECT(ED20&amp;$DN$10):INDIRECT(ED20&amp;DN20),"Y"))</f>
        <v>-1</v>
      </c>
      <c r="EK20" s="114">
        <f ca="1">IF(DU20="",-1,COUNTIF(INDIRECT(EE20&amp;$DN$10):INDIRECT(EE20&amp;DN20),"Y"))</f>
        <v>-1</v>
      </c>
      <c r="EL20" s="42" t="str" cm="1">
        <f t="array" aca="1" ref="EL20" ca="1">IFERROR(INDEX($DP$20:$DU$20,_xlfn.AGGREGATE(15,6,COLUMN($DP$20:$DU$20)-COLUMN($DO$20)/($EF$20:$EK$20=MAX($EF$20:$EK$20)),COLUMNS($DP$20:DP20))),"")</f>
        <v>AW</v>
      </c>
      <c r="EM20" s="65" t="str" cm="1">
        <f t="array" aca="1" ref="EM20" ca="1">IFERROR(INDEX($DP$20:$DU$20,_xlfn.AGGREGATE(15,6,COLUMN($DP$20:$DU$20)-COLUMN($DO$20)/($EF$20:$EK$20=MAX($EF$20:$EK$20)),COLUMNS($DP$20:DQ20))),"")</f>
        <v/>
      </c>
      <c r="EN20" s="65" t="str" cm="1">
        <f t="array" aca="1" ref="EN20" ca="1">IFERROR(INDEX($DP$20:$DU$20,_xlfn.AGGREGATE(15,6,COLUMN($DP$20:$DU$20)-COLUMN($DO$20)/($EF$20:$EK$20=MAX($EF$20:$EK$20)),COLUMNS($DP$20:DR20))),"")</f>
        <v/>
      </c>
      <c r="EO20" s="65" t="str" cm="1">
        <f t="array" aca="1" ref="EO20" ca="1">IFERROR(INDEX($DP$20:$DU$20,_xlfn.AGGREGATE(15,6,COLUMN($DP$20:$DU$20)-COLUMN($DO$20)/($EF$20:$EK$20=MAX($EF$20:$EK$20)),COLUMNS($DP$20:DS20))),"")</f>
        <v/>
      </c>
      <c r="EP20" s="65" t="str" cm="1">
        <f t="array" aca="1" ref="EP20" ca="1">IFERROR(INDEX($DP$20:$DU$20,_xlfn.AGGREGATE(15,6,COLUMN($DP$20:$DU$20)-COLUMN($DO$20)/($EF$20:$EK$20=MAX($EF$20:$EK$20)),COLUMNS($DP$20:DT20))),"")</f>
        <v/>
      </c>
      <c r="EQ20" s="66" t="str" cm="1">
        <f t="array" aca="1" ref="EQ20" ca="1">IFERROR(INDEX($DP$20:$DU$20,_xlfn.AGGREGATE(15,6,COLUMN($DP$20:$DU$20)-COLUMN($DO$20)/($EF$20:$EK$20=MAX($EF$20:$EK$20)),COLUMNS($DP$20:DU20))),"")</f>
        <v/>
      </c>
      <c r="ER20" s="9">
        <f t="shared" ca="1" si="144"/>
        <v>1</v>
      </c>
      <c r="ES20" s="79">
        <f t="shared" ca="1" si="159"/>
        <v>1</v>
      </c>
      <c r="ET20" s="112" t="str" cm="1">
        <f t="array" aca="1" ref="ET20" ca="1">INDEX(EL20:EQ20,1,ES20)</f>
        <v>AW</v>
      </c>
      <c r="EU20" s="42" t="str">
        <f t="shared" ca="1" si="7"/>
        <v>B</v>
      </c>
      <c r="EV20" s="65" t="str">
        <f t="shared" si="8"/>
        <v>T</v>
      </c>
      <c r="EW20" s="65" t="str">
        <f t="shared" ca="1" si="9"/>
        <v>C</v>
      </c>
      <c r="EX20" s="65" t="str">
        <f t="shared" ca="1" si="3"/>
        <v>WL</v>
      </c>
      <c r="EY20" s="65" t="str">
        <f t="shared" si="4"/>
        <v>1010</v>
      </c>
      <c r="EZ20" s="65" t="str">
        <f t="shared" ca="1" si="5"/>
        <v>LL</v>
      </c>
      <c r="FA20" s="9" t="str">
        <f t="shared" ca="1" si="67"/>
        <v/>
      </c>
      <c r="FB20" s="9" t="str">
        <f t="shared" ca="1" si="68"/>
        <v>F2</v>
      </c>
      <c r="FC20" s="9" t="str">
        <f t="shared" si="69"/>
        <v/>
      </c>
      <c r="FD20" s="9" t="str">
        <f t="shared" ca="1" si="70"/>
        <v/>
      </c>
      <c r="FE20" s="9" t="str">
        <f t="shared" ca="1" si="71"/>
        <v>XB</v>
      </c>
      <c r="FF20" s="9" t="str">
        <f t="shared" ca="1" si="72"/>
        <v/>
      </c>
      <c r="FG20" s="9">
        <f t="shared" ca="1" si="73"/>
        <v>1</v>
      </c>
      <c r="FH20" s="9">
        <f t="shared" ca="1" si="74"/>
        <v>4</v>
      </c>
      <c r="FI20" s="42">
        <f t="shared" si="6"/>
        <v>2</v>
      </c>
      <c r="FJ20" s="65">
        <f>IF(Z20="",0,IFERROR(VLOOKUP(Z15&amp;Z16&amp;Z17&amp;Z18&amp;Z19&amp;Z20,General!I:J,2,FALSE),0))</f>
        <v>-3</v>
      </c>
      <c r="FK20" s="65">
        <f>IF(AC20="",0,IFERROR(VLOOKUP(AC15&amp;AC16&amp;AC17&amp;AC18&amp;AC19&amp;AC20,General!I:J,2,FALSE),0))</f>
        <v>3</v>
      </c>
      <c r="FL20" s="65">
        <f>IF(AF20="",0,IFERROR(VLOOKUP(AF15&amp;AF16&amp;AF17&amp;AF18&amp;AF19&amp;AF20,General!I:J,2,FALSE),0))</f>
        <v>-3</v>
      </c>
      <c r="FM20" s="65">
        <f>IF(AI20="",0,IFERROR(VLOOKUP(AI15&amp;AI16&amp;AI17&amp;AI18&amp;AI19&amp;AI20,General!I:J,2,FALSE),0))</f>
        <v>3</v>
      </c>
      <c r="FN20" s="65">
        <f>IF(AL20="",0,IFERROR(VLOOKUP(AL15&amp;AL16&amp;AL17&amp;AL18&amp;AL19&amp;AL20,General!I:J,2,FALSE),0))</f>
        <v>1</v>
      </c>
      <c r="FO20" s="65">
        <f>IF(AO20="",0,IFERROR(VLOOKUP(AO15&amp;AO16&amp;AO17&amp;AO18&amp;AO19&amp;AO20,General!I:J,2,FALSE),0))</f>
        <v>-3</v>
      </c>
      <c r="FP20" s="65">
        <f>IF(AR20="",0,IFERROR(VLOOKUP(AR15&amp;AR16&amp;AR17&amp;AR18&amp;AR19&amp;AR20,General!I:J,2,FALSE),0))</f>
        <v>3</v>
      </c>
      <c r="FQ20" s="65">
        <f>IF(AU20="",0,IFERROR(VLOOKUP(AU15&amp;AU16&amp;AU17&amp;AU18&amp;AU19&amp;AU20,General!I:J,2,FALSE),0))</f>
        <v>-1</v>
      </c>
      <c r="FR20" s="65">
        <f>IF(AX20="",0,IFERROR(VLOOKUP(AX15&amp;AX16&amp;AX17&amp;AX18&amp;AX19&amp;AX20,General!I:J,2,FALSE),0))</f>
        <v>1</v>
      </c>
      <c r="FS20" s="65">
        <f>IF(BA20="",0,IFERROR(VLOOKUP(BA15&amp;BA16&amp;BA17&amp;BA18&amp;BA19&amp;BA20,General!I:J,2,FALSE),0))</f>
        <v>1</v>
      </c>
      <c r="FT20" s="65">
        <f>IF(BD20="",0,IFERROR(VLOOKUP(BD15&amp;BD16&amp;BD17&amp;BD18&amp;BD19&amp;BD20,General!I:J,2,FALSE),0))</f>
        <v>-1</v>
      </c>
      <c r="FU20" s="65">
        <f>IF(BG20="",0,IFERROR(VLOOKUP(BG15&amp;BG16&amp;BG17&amp;BG18&amp;BG19&amp;BG20,General!I:J,2,FALSE),0))</f>
        <v>-3</v>
      </c>
      <c r="FV20" s="65">
        <f>IF(BJ20="",0,IFERROR(VLOOKUP(BJ15&amp;BJ16&amp;BJ17&amp;BJ18&amp;BJ19&amp;BJ20,General!I:J,2,FALSE),0))</f>
        <v>3</v>
      </c>
      <c r="FW20" s="65">
        <f>IF(BM20="",0,IFERROR(VLOOKUP(BM15&amp;BM16&amp;BM17&amp;BM18&amp;BM19&amp;BM20,General!I:J,2,FALSE),0))</f>
        <v>-6</v>
      </c>
      <c r="FX20" s="65">
        <f>IF(BP20="",0,IFERROR(VLOOKUP(BP15&amp;BP16&amp;BP17&amp;BP18&amp;BP19&amp;BP20,General!I:J,2,FALSE),0))</f>
        <v>6</v>
      </c>
      <c r="FY20" s="65">
        <f>IF(BS20="",0,IFERROR(VLOOKUP(BS15&amp;BS16&amp;BS17&amp;BS18&amp;BS19&amp;BS20,General!I:J,2,FALSE),0))</f>
        <v>-1</v>
      </c>
      <c r="FZ20" s="66">
        <f>IF(BV20="",0,IFERROR(VLOOKUP(BV15&amp;BV16&amp;BV17&amp;BV18&amp;BV19&amp;BV20,General!I:J,2,FALSE),0))</f>
        <v>1</v>
      </c>
      <c r="GA20" s="66">
        <f>IF(BY20="",0,IFERROR(VLOOKUP(BY15&amp;BY16&amp;BY17&amp;BY18&amp;BY19&amp;BY20,General!I:J,2,FALSE),0))</f>
        <v>-1</v>
      </c>
      <c r="GB20" s="66">
        <f ca="1">IF(R20="",0,IFERROR(VLOOKUP(R15&amp;R16&amp;R17&amp;R18&amp;R19&amp;R20,General!F:G,2,FALSE),0))</f>
        <v>1</v>
      </c>
      <c r="GC20" s="9" t="str">
        <f t="shared" ca="1" si="145"/>
        <v>C</v>
      </c>
      <c r="GD20" s="9" t="str">
        <f t="shared" ca="1" si="75"/>
        <v>Y</v>
      </c>
      <c r="GE20" s="9" t="str">
        <f t="shared" si="76"/>
        <v>N</v>
      </c>
      <c r="GF20" s="9" t="str">
        <f t="shared" ca="1" si="77"/>
        <v>N</v>
      </c>
      <c r="GG20" s="9">
        <f t="shared" ca="1" si="78"/>
        <v>5</v>
      </c>
      <c r="GH20" s="10" t="str">
        <f t="shared" ca="1" si="79"/>
        <v>Y</v>
      </c>
      <c r="GI20" s="9" t="str">
        <f t="shared" ca="1" si="80"/>
        <v>N</v>
      </c>
      <c r="GJ20" s="9" t="str">
        <f t="shared" ca="1" si="81"/>
        <v>N</v>
      </c>
      <c r="GK20" s="9" t="str">
        <f t="shared" ca="1" si="82"/>
        <v>N</v>
      </c>
      <c r="GL20" s="9" t="str">
        <f t="shared" ca="1" si="83"/>
        <v>XB</v>
      </c>
      <c r="GM20" s="9" t="str">
        <f t="shared" ca="1" si="84"/>
        <v/>
      </c>
      <c r="GN20" s="9" t="str">
        <f t="shared" si="1"/>
        <v/>
      </c>
      <c r="GO20" s="9">
        <f t="shared" si="2"/>
        <v>2</v>
      </c>
      <c r="GP20" s="9" t="str">
        <f t="shared" si="85"/>
        <v>12340</v>
      </c>
      <c r="GQ20" s="9" t="str">
        <f t="shared" si="85"/>
        <v>00001</v>
      </c>
      <c r="GR20" s="9" t="str">
        <f t="shared" si="146"/>
        <v>012340</v>
      </c>
      <c r="GS20" s="9" t="str">
        <f t="shared" si="147"/>
        <v>100001</v>
      </c>
      <c r="GT20" s="9" t="str">
        <f t="shared" si="148"/>
        <v>P</v>
      </c>
      <c r="GU20" s="9" t="str">
        <f t="shared" si="149"/>
        <v>P</v>
      </c>
      <c r="GV20" s="9" t="str">
        <f t="shared" ca="1" si="86"/>
        <v>L4L</v>
      </c>
      <c r="GW20" s="9" t="str">
        <f t="shared" ca="1" si="87"/>
        <v>F2</v>
      </c>
      <c r="GX20" s="9" t="str">
        <f t="shared" ca="1" si="88"/>
        <v>10</v>
      </c>
      <c r="GY20" s="9" t="str">
        <f t="shared" ca="1" si="89"/>
        <v/>
      </c>
      <c r="GZ20" s="9" t="str">
        <f t="shared" ca="1" si="90"/>
        <v>XF2L</v>
      </c>
      <c r="HA20" s="9" t="str">
        <f t="shared" ca="1" si="91"/>
        <v>XB</v>
      </c>
      <c r="HB20" s="9" t="str">
        <f t="shared" ca="1" si="150"/>
        <v>2</v>
      </c>
      <c r="HC20" s="9" t="str">
        <f t="shared" ca="1" si="151"/>
        <v/>
      </c>
      <c r="HD20" s="9">
        <f t="shared" ca="1" si="152"/>
        <v>1</v>
      </c>
      <c r="HE20" s="9" t="str">
        <f t="shared" ca="1" si="92"/>
        <v>X</v>
      </c>
      <c r="HG20" s="9" t="str">
        <f>General!A18</f>
        <v>L5</v>
      </c>
      <c r="HH20" s="9" t="str">
        <f>General!B18</f>
        <v>L</v>
      </c>
      <c r="HI20" s="9" t="str">
        <f>General!C18</f>
        <v>L5L</v>
      </c>
      <c r="HJ20" s="9" t="str">
        <f>General!D18</f>
        <v>F2</v>
      </c>
      <c r="HK20" s="9">
        <v>1</v>
      </c>
      <c r="HL20" s="57">
        <f t="shared" ca="1" si="153"/>
        <v>2</v>
      </c>
      <c r="HM20" s="9" t="str">
        <f>General!F18</f>
        <v>LLWW</v>
      </c>
      <c r="HN20" s="9">
        <f>General!G18</f>
        <v>3</v>
      </c>
    </row>
    <row r="21" spans="1:222" ht="13.5" thickBot="1">
      <c r="A21" s="9">
        <v>12</v>
      </c>
      <c r="B21" s="42" t="str">
        <f t="shared" ca="1" si="10"/>
        <v>P1</v>
      </c>
      <c r="C21" s="115" t="str">
        <f t="shared" ca="1" si="93"/>
        <v/>
      </c>
      <c r="D21" s="116" t="str">
        <f t="shared" ca="1" si="94"/>
        <v/>
      </c>
      <c r="E21" s="117" t="str">
        <f t="shared" ca="1" si="95"/>
        <v>B</v>
      </c>
      <c r="F21" s="66" t="str">
        <f t="shared" ca="1" si="11"/>
        <v>W</v>
      </c>
      <c r="G21" s="9">
        <v>12</v>
      </c>
      <c r="H21" s="118"/>
      <c r="I21" s="152" t="str">
        <f t="shared" ca="1" si="96"/>
        <v>P2</v>
      </c>
      <c r="J21" s="115" t="str">
        <f t="shared" ca="1" si="97"/>
        <v>XF2</v>
      </c>
      <c r="K21" s="66">
        <f t="shared" si="154"/>
        <v>10</v>
      </c>
      <c r="L21" s="141"/>
      <c r="M21" s="136" t="s">
        <v>6</v>
      </c>
      <c r="N21" s="10"/>
      <c r="O21" s="42" t="str">
        <f ca="1">IF(M20="","",VLOOKUP(DX21,General!U:V,2,FALSE))</f>
        <v>WB</v>
      </c>
      <c r="P21" s="116" t="str">
        <f t="shared" ca="1" si="12"/>
        <v>XF2</v>
      </c>
      <c r="Q21" s="117" t="str">
        <f t="shared" ca="1" si="13"/>
        <v/>
      </c>
      <c r="R21" s="65" t="str">
        <f t="shared" ca="1" si="14"/>
        <v>L</v>
      </c>
      <c r="S21" s="65">
        <f t="shared" ca="1" si="15"/>
        <v>-9</v>
      </c>
      <c r="T21" s="119" t="str">
        <f t="shared" ca="1" si="98"/>
        <v/>
      </c>
      <c r="U21" s="65">
        <f ca="1">IF(M21="","",IF(T21="",SUM($T$5:$T21)+S21,SUM($T$5:$T21)))</f>
        <v>-6</v>
      </c>
      <c r="V21" s="125" t="str">
        <f t="shared" ca="1" si="0"/>
        <v/>
      </c>
      <c r="W21" s="65" t="str" cm="1">
        <f t="array" aca="1" ref="W21" ca="1">IF(M20="","",INDIRECT(DX21&amp; DN21))</f>
        <v>P</v>
      </c>
      <c r="X21" s="66">
        <f t="shared" ca="1" si="16"/>
        <v>-10</v>
      </c>
      <c r="Y21" s="42" t="str">
        <f t="shared" si="17"/>
        <v>P</v>
      </c>
      <c r="Z21" s="65" t="str">
        <f t="shared" si="18"/>
        <v>N</v>
      </c>
      <c r="AA21" s="66">
        <f t="shared" si="19"/>
        <v>-4</v>
      </c>
      <c r="AB21" s="42" t="str">
        <f t="shared" si="20"/>
        <v>B</v>
      </c>
      <c r="AC21" s="65" t="str">
        <f t="shared" si="21"/>
        <v>Y</v>
      </c>
      <c r="AD21" s="66">
        <f t="shared" si="22"/>
        <v>4</v>
      </c>
      <c r="AE21" s="42" t="str">
        <f t="shared" si="23"/>
        <v>B</v>
      </c>
      <c r="AF21" s="65" t="str">
        <f t="shared" si="24"/>
        <v>Y</v>
      </c>
      <c r="AG21" s="66">
        <f t="shared" si="25"/>
        <v>-2</v>
      </c>
      <c r="AH21" s="42" t="str">
        <f t="shared" si="26"/>
        <v>P</v>
      </c>
      <c r="AI21" s="65" t="str">
        <f t="shared" si="27"/>
        <v>N</v>
      </c>
      <c r="AJ21" s="66">
        <f t="shared" si="28"/>
        <v>2</v>
      </c>
      <c r="AK21" s="42" t="str">
        <f t="shared" si="99"/>
        <v>P</v>
      </c>
      <c r="AL21" s="65" t="str">
        <f t="shared" si="29"/>
        <v>N</v>
      </c>
      <c r="AM21" s="66">
        <f t="shared" si="30"/>
        <v>6</v>
      </c>
      <c r="AN21" s="42" t="str">
        <f t="shared" si="31"/>
        <v>B</v>
      </c>
      <c r="AO21" s="65" t="str">
        <f t="shared" si="32"/>
        <v>Y</v>
      </c>
      <c r="AP21" s="66">
        <f t="shared" si="33"/>
        <v>7</v>
      </c>
      <c r="AQ21" s="42" t="str">
        <f t="shared" si="34"/>
        <v>P</v>
      </c>
      <c r="AR21" s="65" t="str">
        <f t="shared" si="35"/>
        <v>N</v>
      </c>
      <c r="AS21" s="66">
        <f t="shared" si="36"/>
        <v>-7</v>
      </c>
      <c r="AT21" s="42" t="str">
        <f t="shared" si="100"/>
        <v>B</v>
      </c>
      <c r="AU21" s="65" t="str">
        <f t="shared" si="37"/>
        <v>Y</v>
      </c>
      <c r="AV21" s="79">
        <f t="shared" si="38"/>
        <v>-6</v>
      </c>
      <c r="AW21" s="42" t="str">
        <f t="shared" si="101"/>
        <v>B</v>
      </c>
      <c r="AX21" s="65" t="str">
        <f t="shared" si="39"/>
        <v>Y</v>
      </c>
      <c r="AY21" s="66">
        <f t="shared" si="102"/>
        <v>10</v>
      </c>
      <c r="AZ21" s="42" t="str">
        <f t="shared" si="40"/>
        <v>B</v>
      </c>
      <c r="BA21" s="65" t="str">
        <f t="shared" si="41"/>
        <v>Y</v>
      </c>
      <c r="BB21" s="66">
        <f t="shared" si="42"/>
        <v>3</v>
      </c>
      <c r="BC21" s="42" t="str">
        <f t="shared" si="43"/>
        <v>P</v>
      </c>
      <c r="BD21" s="65" t="str">
        <f t="shared" si="44"/>
        <v>N</v>
      </c>
      <c r="BE21" s="66">
        <f t="shared" si="45"/>
        <v>-3</v>
      </c>
      <c r="BF21" s="42" t="str">
        <f t="shared" si="46"/>
        <v>P</v>
      </c>
      <c r="BG21" s="65" t="str">
        <f t="shared" si="47"/>
        <v>N</v>
      </c>
      <c r="BH21" s="66">
        <f t="shared" si="48"/>
        <v>-10</v>
      </c>
      <c r="BI21" s="42" t="str">
        <f t="shared" si="49"/>
        <v>B</v>
      </c>
      <c r="BJ21" s="65" t="str">
        <f t="shared" si="50"/>
        <v>Y</v>
      </c>
      <c r="BK21" s="66">
        <f t="shared" si="51"/>
        <v>10</v>
      </c>
      <c r="BL21" s="42" t="str">
        <f t="shared" si="52"/>
        <v>P</v>
      </c>
      <c r="BM21" s="65" t="str">
        <f t="shared" si="53"/>
        <v>N</v>
      </c>
      <c r="BN21" s="66">
        <f t="shared" si="54"/>
        <v>-10</v>
      </c>
      <c r="BO21" s="42" t="str">
        <f t="shared" si="55"/>
        <v>B</v>
      </c>
      <c r="BP21" s="65" t="str">
        <f t="shared" si="56"/>
        <v>Y</v>
      </c>
      <c r="BQ21" s="66">
        <f t="shared" si="57"/>
        <v>10</v>
      </c>
      <c r="BR21" s="42" t="str">
        <f t="shared" si="58"/>
        <v>P</v>
      </c>
      <c r="BS21" s="65" t="str">
        <f t="shared" si="59"/>
        <v>N</v>
      </c>
      <c r="BT21" s="66">
        <f t="shared" si="60"/>
        <v>-4</v>
      </c>
      <c r="BU21" s="42" t="str">
        <f t="shared" si="61"/>
        <v>B</v>
      </c>
      <c r="BV21" s="65" t="str">
        <f t="shared" si="62"/>
        <v>Y</v>
      </c>
      <c r="BW21" s="66">
        <f t="shared" si="63"/>
        <v>4</v>
      </c>
      <c r="BX21" s="42" t="str">
        <f t="shared" si="64"/>
        <v>P</v>
      </c>
      <c r="BY21" s="65" t="str">
        <f t="shared" si="103"/>
        <v>N</v>
      </c>
      <c r="BZ21" s="66">
        <f t="shared" si="65"/>
        <v>-10</v>
      </c>
      <c r="CA21" s="106">
        <f t="shared" si="104"/>
        <v>10</v>
      </c>
      <c r="CB21" s="107">
        <f t="shared" si="105"/>
        <v>0</v>
      </c>
      <c r="CC21" s="108" t="str">
        <f t="shared" ca="1" si="106"/>
        <v/>
      </c>
      <c r="CD21" s="252">
        <f t="shared" ref="CD21:CE21" si="169">AVERAGE(CV18:CV21)</f>
        <v>2.25</v>
      </c>
      <c r="CE21" s="252">
        <f t="shared" si="169"/>
        <v>-2.25</v>
      </c>
      <c r="CF21" s="252">
        <f t="shared" si="108"/>
        <v>-1</v>
      </c>
      <c r="CG21" s="252">
        <f t="shared" si="109"/>
        <v>1</v>
      </c>
      <c r="CH21" s="252">
        <f t="shared" si="110"/>
        <v>7</v>
      </c>
      <c r="CI21" s="252">
        <f t="shared" si="111"/>
        <v>8</v>
      </c>
      <c r="CJ21" s="252">
        <f t="shared" si="112"/>
        <v>-8</v>
      </c>
      <c r="CK21" s="252">
        <f t="shared" si="113"/>
        <v>-7</v>
      </c>
      <c r="CL21" s="252">
        <f t="shared" si="114"/>
        <v>9.75</v>
      </c>
      <c r="CM21" s="252">
        <f t="shared" si="115"/>
        <v>0.5</v>
      </c>
      <c r="CN21" s="252">
        <f t="shared" si="116"/>
        <v>-0.5</v>
      </c>
      <c r="CO21" s="252">
        <f t="shared" si="117"/>
        <v>-9.75</v>
      </c>
      <c r="CP21" s="252">
        <f t="shared" si="118"/>
        <v>9.75</v>
      </c>
      <c r="CQ21" s="252">
        <f t="shared" si="119"/>
        <v>-1.75</v>
      </c>
      <c r="CR21" s="252">
        <f t="shared" si="120"/>
        <v>1.75</v>
      </c>
      <c r="CS21" s="252">
        <f t="shared" si="121"/>
        <v>-2</v>
      </c>
      <c r="CT21" s="252">
        <f t="shared" si="122"/>
        <v>2</v>
      </c>
      <c r="CU21" s="252">
        <f t="shared" si="123"/>
        <v>-9.75</v>
      </c>
      <c r="CV21" s="156">
        <f t="shared" si="124"/>
        <v>-4</v>
      </c>
      <c r="CW21" s="157">
        <f t="shared" si="125"/>
        <v>4</v>
      </c>
      <c r="CX21" s="157">
        <f t="shared" si="126"/>
        <v>-2</v>
      </c>
      <c r="CY21" s="157">
        <f t="shared" si="127"/>
        <v>2</v>
      </c>
      <c r="CZ21" s="157">
        <f t="shared" si="128"/>
        <v>6</v>
      </c>
      <c r="DA21" s="157">
        <f t="shared" si="129"/>
        <v>7</v>
      </c>
      <c r="DB21" s="157">
        <f t="shared" si="130"/>
        <v>-7</v>
      </c>
      <c r="DC21" s="157">
        <f t="shared" si="131"/>
        <v>-6</v>
      </c>
      <c r="DD21" s="157">
        <f t="shared" si="132"/>
        <v>10</v>
      </c>
      <c r="DE21" s="157">
        <f t="shared" si="133"/>
        <v>3</v>
      </c>
      <c r="DF21" s="157">
        <f t="shared" si="134"/>
        <v>-3</v>
      </c>
      <c r="DG21" s="157">
        <f t="shared" si="135"/>
        <v>-10</v>
      </c>
      <c r="DH21" s="157">
        <f t="shared" si="136"/>
        <v>10</v>
      </c>
      <c r="DI21" s="157">
        <f t="shared" si="137"/>
        <v>-10</v>
      </c>
      <c r="DJ21" s="157">
        <f t="shared" si="138"/>
        <v>10</v>
      </c>
      <c r="DK21" s="157">
        <f t="shared" si="139"/>
        <v>-4</v>
      </c>
      <c r="DL21" s="157">
        <f t="shared" si="140"/>
        <v>4</v>
      </c>
      <c r="DM21" s="158">
        <f t="shared" si="141"/>
        <v>-10</v>
      </c>
      <c r="DN21" s="78">
        <v>21</v>
      </c>
      <c r="DO21" s="79">
        <f t="shared" si="164"/>
        <v>16</v>
      </c>
      <c r="DP21" s="42" t="str" cm="1">
        <f t="array" ref="DP21">IFERROR(INDEX($CD$4:$CU$4,_xlfn.AGGREGATE(15,6,COLUMN($CD$4:$CU$4)-COLUMN($CC$1)/($CD$21:$CU$21=MAX($CD$21:$CU$21)),COLUMNS(CU$4:$CU4))),"")</f>
        <v>AW</v>
      </c>
      <c r="DQ21" s="65" t="str" cm="1">
        <f t="array" ref="DQ21">IFERROR(INDEX($CD$4:$CU$4,_xlfn.AGGREGATE(15,6,COLUMN($CD$4:$CU$4)-COLUMN($CC$1)/($CD$21:$CU$21=MAX($CD$21:$CU$21)),COLUMNS($CU$4:DN4))),"")</f>
        <v/>
      </c>
      <c r="DR21" s="65" t="str" cm="1">
        <f t="array" ref="DR21">IFERROR(INDEX($CD$4:$CU$4,_xlfn.AGGREGATE(15,6,COLUMN($CD$4:$CU$4)-COLUMN($CC$1)/($CD$21:$CU$21=MAX($CD$21:$CU$21)),COLUMNS($CU$4:DO4))),"")</f>
        <v/>
      </c>
      <c r="DS21" s="65" t="str" cm="1">
        <f t="array" ref="DS21">IFERROR(INDEX($CD$4:$CU$4,_xlfn.AGGREGATE(15,6,COLUMN($CD$4:$CU$4)-COLUMN($CC$1)/($CD$21:$CU$21=MAX($CD$21:$CU$21)),COLUMNS($CU$4:DP4))),"")</f>
        <v/>
      </c>
      <c r="DT21" s="65" t="str" cm="1">
        <f t="array" ref="DT21">IFERROR(INDEX($CD$4:$CU$4,_xlfn.AGGREGATE(15,6,COLUMN($CD$4:$CU$4)-COLUMN($CC$1)/($CD$21:$CU$21=MAX($CD$21:$CU$21)),COLUMNS($CU$4:DQ4))),"")</f>
        <v/>
      </c>
      <c r="DU21" s="66" t="str" cm="1">
        <f t="array" ref="DU21">IFERROR(INDEX($CD$4:$CU$4,_xlfn.AGGREGATE(15,6,COLUMN($CD$4:$CU$4)-COLUMN($CC$1)/($CD$21:$CU$21=MAX($CD$21:$CU$21)),COLUMNS($CU$4:DR4))),"")</f>
        <v/>
      </c>
      <c r="DV21" s="78" t="str">
        <f t="shared" ca="1" si="156"/>
        <v>AW</v>
      </c>
      <c r="DW21" s="65" t="str">
        <f t="shared" ca="1" si="157"/>
        <v>N</v>
      </c>
      <c r="DX21" s="65" t="str" cm="1">
        <f t="array" aca="1" ref="DX21" ca="1">IF(INDIRECT(VLOOKUP(DX20,General!R:T,3,FALSE)&amp;DN20)&gt;0,DX20,DV20)</f>
        <v>AK</v>
      </c>
      <c r="DY21" s="79">
        <f t="shared" ca="1" si="158"/>
        <v>1</v>
      </c>
      <c r="DZ21" s="42" t="str">
        <f>IFERROR(VLOOKUP(DP21,General!R:S,2,FALSE),"")</f>
        <v>AX</v>
      </c>
      <c r="EA21" s="65" t="str">
        <f>IFERROR(VLOOKUP(DQ21,General!R:S,2,FALSE),"")</f>
        <v/>
      </c>
      <c r="EB21" s="65" t="str">
        <f>IFERROR(VLOOKUP(DR21,General!R:S,2,FALSE),"")</f>
        <v/>
      </c>
      <c r="EC21" s="65" t="str">
        <f>IFERROR(VLOOKUP(DS21,General!R:S,2,FALSE),"")</f>
        <v/>
      </c>
      <c r="ED21" s="65" t="str">
        <f>IFERROR(VLOOKUP(DT21,General!R:S,2,FALSE),"")</f>
        <v/>
      </c>
      <c r="EE21" s="66" t="str">
        <f>IFERROR(VLOOKUP(DU21,General!R:S,2,FALSE),"")</f>
        <v/>
      </c>
      <c r="EF21" s="113">
        <f ca="1">IF(DP21="",-1,COUNTIF(INDIRECT(DZ21&amp;$DN$10):INDIRECT(DZ21&amp;DN21),"Y"))</f>
        <v>9</v>
      </c>
      <c r="EG21" s="111">
        <f ca="1">IF(DQ21="",-1,COUNTIF(INDIRECT(EA21&amp;$DN$10):INDIRECT(EA21&amp;DN21),"Y"))</f>
        <v>-1</v>
      </c>
      <c r="EH21" s="111">
        <f ca="1">IF(DR21="",-1,COUNTIF(INDIRECT(EB21&amp;$DN$10):INDIRECT(EB21&amp;DN21),"Y"))</f>
        <v>-1</v>
      </c>
      <c r="EI21" s="110">
        <f ca="1">IF(DS21="",-1,COUNTIF(INDIRECT(EC21&amp;$DN$10):INDIRECT(EC21&amp;DN21),"Y"))</f>
        <v>-1</v>
      </c>
      <c r="EJ21" s="114">
        <f ca="1">IF(DT21="",-1,COUNTIF(INDIRECT(ED21&amp;$DN$10):INDIRECT(ED21&amp;DN21),"Y"))</f>
        <v>-1</v>
      </c>
      <c r="EK21" s="114">
        <f ca="1">IF(DU21="",-1,COUNTIF(INDIRECT(EE21&amp;$DN$10):INDIRECT(EE21&amp;DN21),"Y"))</f>
        <v>-1</v>
      </c>
      <c r="EL21" s="42" t="str" cm="1">
        <f t="array" aca="1" ref="EL21" ca="1">IFERROR(INDEX($DP$21:$DU$21,_xlfn.AGGREGATE(15,6,COLUMN($DP$21:$DU$21)-COLUMN($DO$21)/($EF$21:$EK$21=MAX($EF$21:$EK$21)),COLUMNS($DP$21:DP21))),"")</f>
        <v>AW</v>
      </c>
      <c r="EM21" s="65" t="str" cm="1">
        <f t="array" aca="1" ref="EM21" ca="1">IFERROR(INDEX($DP$21:$DU$21,_xlfn.AGGREGATE(15,6,COLUMN($DP$21:$DU$21)-COLUMN($DO$21)/($EF$21:$EK$21=MAX($EF$21:$EK$21)),COLUMNS($DP$21:DQ21))),"")</f>
        <v/>
      </c>
      <c r="EN21" s="65" t="str" cm="1">
        <f t="array" aca="1" ref="EN21" ca="1">IFERROR(INDEX($DP$21:$DU$21,_xlfn.AGGREGATE(15,6,COLUMN($DP$21:$DU$21)-COLUMN($DO$21)/($EF$21:$EK$21=MAX($EF$21:$EK$21)),COLUMNS($DP$21:DR21))),"")</f>
        <v/>
      </c>
      <c r="EO21" s="65" t="str" cm="1">
        <f t="array" aca="1" ref="EO21" ca="1">IFERROR(INDEX($DP$21:$DU$21,_xlfn.AGGREGATE(15,6,COLUMN($DP$21:$DU$21)-COLUMN($DO$21)/($EF$21:$EK$21=MAX($EF$21:$EK$21)),COLUMNS($DP$21:DS21))),"")</f>
        <v/>
      </c>
      <c r="EP21" s="65" t="str" cm="1">
        <f t="array" aca="1" ref="EP21" ca="1">IFERROR(INDEX($DP$21:$DU$21,_xlfn.AGGREGATE(15,6,COLUMN($DP$21:$DU$21)-COLUMN($DO$21)/($EF$21:$EK$21=MAX($EF$21:$EK$21)),COLUMNS($DP$21:DT21))),"")</f>
        <v/>
      </c>
      <c r="EQ21" s="66" t="str" cm="1">
        <f t="array" aca="1" ref="EQ21" ca="1">IFERROR(INDEX($DP$21:$DU$21,_xlfn.AGGREGATE(15,6,COLUMN($DP$21:$DU$21)-COLUMN($DO$21)/($EF$21:$EK$21=MAX($EF$21:$EK$21)),COLUMNS($DP$21:DU21))),"")</f>
        <v/>
      </c>
      <c r="ER21" s="9">
        <f t="shared" ca="1" si="144"/>
        <v>1</v>
      </c>
      <c r="ES21" s="79">
        <f t="shared" ca="1" si="159"/>
        <v>1</v>
      </c>
      <c r="ET21" s="112" t="str" cm="1">
        <f t="array" aca="1" ref="ET21" ca="1">INDEX(EL21:EQ21,1,ES21)</f>
        <v>AW</v>
      </c>
      <c r="EU21" s="42" t="str">
        <f t="shared" ca="1" si="7"/>
        <v>B</v>
      </c>
      <c r="EV21" s="65" t="str">
        <f t="shared" si="8"/>
        <v>T</v>
      </c>
      <c r="EW21" s="65" t="str">
        <f t="shared" ca="1" si="9"/>
        <v>C</v>
      </c>
      <c r="EX21" s="65" t="str">
        <f t="shared" ca="1" si="3"/>
        <v>LW</v>
      </c>
      <c r="EY21" s="65" t="str">
        <f t="shared" si="4"/>
        <v>1010</v>
      </c>
      <c r="EZ21" s="65" t="str">
        <f t="shared" ca="1" si="5"/>
        <v>LW</v>
      </c>
      <c r="FA21" s="9" t="str">
        <f t="shared" ca="1" si="67"/>
        <v/>
      </c>
      <c r="FB21" s="9" t="str">
        <f t="shared" ca="1" si="68"/>
        <v>B</v>
      </c>
      <c r="FC21" s="9" t="str">
        <f t="shared" ca="1" si="69"/>
        <v/>
      </c>
      <c r="FD21" s="9" t="str">
        <f t="shared" si="70"/>
        <v/>
      </c>
      <c r="FE21" s="9" t="str">
        <f t="shared" ca="1" si="71"/>
        <v>XF2</v>
      </c>
      <c r="FF21" s="9" t="str">
        <f t="shared" ca="1" si="72"/>
        <v/>
      </c>
      <c r="FG21" s="9">
        <f t="shared" ca="1" si="73"/>
        <v>4</v>
      </c>
      <c r="FH21" s="9">
        <f t="shared" ca="1" si="74"/>
        <v>3</v>
      </c>
      <c r="FI21" s="42">
        <f t="shared" si="6"/>
        <v>-4</v>
      </c>
      <c r="FJ21" s="65">
        <f>IF(Z21="",0,IFERROR(VLOOKUP(Z16&amp;Z17&amp;Z18&amp;Z19&amp;Z20&amp;Z21,General!I:J,2,FALSE),0))</f>
        <v>-6</v>
      </c>
      <c r="FK21" s="65">
        <f>IF(AC21="",0,IFERROR(VLOOKUP(AC16&amp;AC17&amp;AC18&amp;AC19&amp;AC20&amp;AC21,General!I:J,2,FALSE),0))</f>
        <v>6</v>
      </c>
      <c r="FL21" s="65">
        <f>IF(AF21="",0,IFERROR(VLOOKUP(AF16&amp;AF17&amp;AF18&amp;AF19&amp;AF20&amp;AF21,General!I:J,2,FALSE),0))</f>
        <v>1</v>
      </c>
      <c r="FM21" s="65">
        <f>IF(AI21="",0,IFERROR(VLOOKUP(AI16&amp;AI17&amp;AI18&amp;AI19&amp;AI20&amp;AI21,General!I:J,2,FALSE),0))</f>
        <v>-1</v>
      </c>
      <c r="FN21" s="65">
        <f>IF(AL21="",0,IFERROR(VLOOKUP(AL16&amp;AL17&amp;AL18&amp;AL19&amp;AL20&amp;AL21,General!I:J,2,FALSE),0))</f>
        <v>-1</v>
      </c>
      <c r="FO21" s="65">
        <f>IF(AO21="",0,IFERROR(VLOOKUP(AO16&amp;AO17&amp;AO18&amp;AO19&amp;AO20&amp;AO21,General!I:J,2,FALSE),0))</f>
        <v>1</v>
      </c>
      <c r="FP21" s="65">
        <f>IF(AR21="",0,IFERROR(VLOOKUP(AR16&amp;AR17&amp;AR18&amp;AR19&amp;AR20&amp;AR21,General!I:J,2,FALSE),0))</f>
        <v>-1</v>
      </c>
      <c r="FQ21" s="65">
        <f>IF(AU21="",0,IFERROR(VLOOKUP(AU16&amp;AU17&amp;AU18&amp;AU19&amp;AU20&amp;AU21,General!I:J,2,FALSE),0))</f>
        <v>1</v>
      </c>
      <c r="FR21" s="65">
        <f>IF(AX21="",0,IFERROR(VLOOKUP(AX16&amp;AX17&amp;AX18&amp;AX19&amp;AX20&amp;AX21,General!I:J,2,FALSE),0))</f>
        <v>3</v>
      </c>
      <c r="FS21" s="65">
        <f>IF(BA21="",0,IFERROR(VLOOKUP(BA16&amp;BA17&amp;BA18&amp;BA19&amp;BA20&amp;BA21,General!I:J,2,FALSE),0))</f>
        <v>3</v>
      </c>
      <c r="FT21" s="65">
        <f>IF(BD21="",0,IFERROR(VLOOKUP(BD16&amp;BD17&amp;BD18&amp;BD19&amp;BD20&amp;BD21,General!I:J,2,FALSE),0))</f>
        <v>-3</v>
      </c>
      <c r="FU21" s="65">
        <f>IF(BG21="",0,IFERROR(VLOOKUP(BG16&amp;BG17&amp;BG18&amp;BG19&amp;BG20&amp;BG21,General!I:J,2,FALSE),0))</f>
        <v>-6</v>
      </c>
      <c r="FV21" s="65">
        <f>IF(BJ21="",0,IFERROR(VLOOKUP(BJ16&amp;BJ17&amp;BJ18&amp;BJ19&amp;BJ20&amp;BJ21,General!I:J,2,FALSE),0))</f>
        <v>6</v>
      </c>
      <c r="FW21" s="65">
        <f>IF(BM21="",0,IFERROR(VLOOKUP(BM16&amp;BM17&amp;BM18&amp;BM19&amp;BM20&amp;BM21,General!I:J,2,FALSE),0))</f>
        <v>-6</v>
      </c>
      <c r="FX21" s="65">
        <f>IF(BP21="",0,IFERROR(VLOOKUP(BP16&amp;BP17&amp;BP18&amp;BP19&amp;BP20&amp;BP21,General!I:J,2,FALSE),0))</f>
        <v>6</v>
      </c>
      <c r="FY21" s="65">
        <f>IF(BS21="",0,IFERROR(VLOOKUP(BS16&amp;BS17&amp;BS18&amp;BS19&amp;BS20&amp;BS21,General!I:J,2,FALSE),0))</f>
        <v>-3</v>
      </c>
      <c r="FZ21" s="66">
        <f>IF(BV21="",0,IFERROR(VLOOKUP(BV16&amp;BV17&amp;BV18&amp;BV19&amp;BV20&amp;BV21,General!I:J,2,FALSE),0))</f>
        <v>3</v>
      </c>
      <c r="GA21" s="66">
        <f>IF(BY21="",0,IFERROR(VLOOKUP(BY16&amp;BY17&amp;BY18&amp;BY19&amp;BY20&amp;BY21,General!I:J,2,FALSE),0))</f>
        <v>-3</v>
      </c>
      <c r="GB21" s="66">
        <f ca="1">IF(R21="",0,IFERROR(VLOOKUP(R16&amp;R17&amp;R18&amp;R19&amp;R20&amp;R21,General!F:G,2,FALSE),0))</f>
        <v>-1</v>
      </c>
      <c r="GC21" s="9" t="str">
        <f t="shared" ca="1" si="145"/>
        <v>C</v>
      </c>
      <c r="GD21" s="9" t="str">
        <f t="shared" ca="1" si="75"/>
        <v>N</v>
      </c>
      <c r="GE21" s="9" t="str">
        <f t="shared" si="76"/>
        <v>N</v>
      </c>
      <c r="GF21" s="9" t="str">
        <f t="shared" ca="1" si="77"/>
        <v>N</v>
      </c>
      <c r="GG21" s="9">
        <f t="shared" ca="1" si="78"/>
        <v>6</v>
      </c>
      <c r="GH21" s="10" t="str">
        <f t="shared" ca="1" si="79"/>
        <v>N</v>
      </c>
      <c r="GI21" s="9" t="str">
        <f t="shared" ca="1" si="80"/>
        <v>N</v>
      </c>
      <c r="GJ21" s="9" t="str">
        <f t="shared" ca="1" si="81"/>
        <v>N</v>
      </c>
      <c r="GK21" s="9" t="str">
        <f t="shared" ca="1" si="82"/>
        <v>N</v>
      </c>
      <c r="GL21" s="9" t="str">
        <f t="shared" ca="1" si="83"/>
        <v>XF2</v>
      </c>
      <c r="GM21" s="9" t="str">
        <f t="shared" ca="1" si="84"/>
        <v/>
      </c>
      <c r="GN21" s="9" t="str">
        <f t="shared" si="1"/>
        <v/>
      </c>
      <c r="GO21" s="9">
        <f t="shared" si="2"/>
        <v>3</v>
      </c>
      <c r="GP21" s="9" t="str">
        <f t="shared" si="85"/>
        <v>23400</v>
      </c>
      <c r="GQ21" s="9" t="str">
        <f t="shared" si="85"/>
        <v>00012</v>
      </c>
      <c r="GR21" s="9" t="str">
        <f t="shared" si="146"/>
        <v>123400</v>
      </c>
      <c r="GS21" s="9" t="str">
        <f t="shared" si="147"/>
        <v>000012</v>
      </c>
      <c r="GT21" s="9" t="str">
        <f t="shared" si="148"/>
        <v>P</v>
      </c>
      <c r="GU21" s="9" t="str">
        <f t="shared" si="149"/>
        <v>B</v>
      </c>
      <c r="GV21" s="9" t="str">
        <f t="shared" ca="1" si="86"/>
        <v>F2W</v>
      </c>
      <c r="GW21" s="9" t="str">
        <f t="shared" ca="1" si="87"/>
        <v>B</v>
      </c>
      <c r="GX21" s="9" t="str">
        <f t="shared" ca="1" si="88"/>
        <v>10</v>
      </c>
      <c r="GY21" s="9" t="str">
        <f t="shared" ca="1" si="89"/>
        <v/>
      </c>
      <c r="GZ21" s="9" t="str">
        <f t="shared" ca="1" si="90"/>
        <v>XBW</v>
      </c>
      <c r="HA21" s="9" t="str">
        <f t="shared" ca="1" si="91"/>
        <v>XF2</v>
      </c>
      <c r="HB21" s="9">
        <f t="shared" ca="1" si="150"/>
        <v>1</v>
      </c>
      <c r="HC21" s="9" t="str">
        <f t="shared" ca="1" si="151"/>
        <v/>
      </c>
      <c r="HD21" s="9" t="str">
        <f t="shared" ca="1" si="152"/>
        <v>2</v>
      </c>
      <c r="HE21" s="9" t="str">
        <f t="shared" ca="1" si="92"/>
        <v>F</v>
      </c>
      <c r="HF21" s="9" t="str">
        <f ca="1">GC22</f>
        <v>C</v>
      </c>
      <c r="HG21" s="9" t="str">
        <f>General!A19</f>
        <v>L2</v>
      </c>
      <c r="HH21" s="9" t="str">
        <f>General!B19</f>
        <v>L</v>
      </c>
      <c r="HI21" s="9" t="str">
        <f>General!C19</f>
        <v>L2L</v>
      </c>
      <c r="HJ21" s="9" t="str">
        <f>General!D19</f>
        <v>F2</v>
      </c>
      <c r="HK21" s="9">
        <v>1</v>
      </c>
      <c r="HL21" s="57">
        <f t="shared" ca="1" si="153"/>
        <v>2</v>
      </c>
      <c r="HM21" s="9" t="str">
        <f>General!F19</f>
        <v>LWLL</v>
      </c>
      <c r="HN21" s="9">
        <f>General!G19</f>
        <v>-3</v>
      </c>
    </row>
    <row r="22" spans="1:222" ht="13.5" thickBot="1">
      <c r="A22" s="9">
        <v>13</v>
      </c>
      <c r="B22" s="42" t="str">
        <f t="shared" ca="1" si="10"/>
        <v>B5</v>
      </c>
      <c r="C22" s="115" t="str">
        <f t="shared" ca="1" si="93"/>
        <v/>
      </c>
      <c r="D22" s="116" t="str">
        <f t="shared" ca="1" si="94"/>
        <v/>
      </c>
      <c r="E22" s="117" t="str">
        <f t="shared" ca="1" si="95"/>
        <v>L4</v>
      </c>
      <c r="F22" s="66" t="str">
        <f t="shared" ca="1" si="11"/>
        <v>W</v>
      </c>
      <c r="G22" s="9">
        <v>13</v>
      </c>
      <c r="H22" s="118"/>
      <c r="I22" s="152" t="str">
        <f t="shared" ca="1" si="96"/>
        <v>B1</v>
      </c>
      <c r="J22" s="115" t="str">
        <f t="shared" ca="1" si="97"/>
        <v>XB</v>
      </c>
      <c r="K22" s="66">
        <f t="shared" si="154"/>
        <v>10</v>
      </c>
      <c r="L22" s="141"/>
      <c r="M22" s="136" t="s">
        <v>6</v>
      </c>
      <c r="N22" s="10"/>
      <c r="O22" s="42" t="str">
        <f ca="1">IF(M21="","",VLOOKUP(DX22,General!U:V,2,FALSE))</f>
        <v>WB</v>
      </c>
      <c r="P22" s="116" t="str">
        <f t="shared" ca="1" si="12"/>
        <v/>
      </c>
      <c r="Q22" s="117" t="str">
        <f t="shared" ca="1" si="13"/>
        <v>XB</v>
      </c>
      <c r="R22" s="65" t="str">
        <f t="shared" ca="1" si="14"/>
        <v>W</v>
      </c>
      <c r="S22" s="65">
        <f t="shared" ca="1" si="15"/>
        <v>-8</v>
      </c>
      <c r="T22" s="119" t="str">
        <f t="shared" ca="1" si="98"/>
        <v/>
      </c>
      <c r="U22" s="65">
        <f ca="1">IF(M22="","",IF(T22="",SUM($T$5:$T22)+S22,SUM($T$5:$T22)))</f>
        <v>-5</v>
      </c>
      <c r="V22" s="125" t="str">
        <f t="shared" ca="1" si="0"/>
        <v/>
      </c>
      <c r="W22" s="65" t="str" cm="1">
        <f t="array" aca="1" ref="W22" ca="1">IF(M21="","",INDIRECT(DX22&amp; DN22))</f>
        <v>B</v>
      </c>
      <c r="X22" s="66">
        <f t="shared" ca="1" si="16"/>
        <v>-9</v>
      </c>
      <c r="Y22" s="42" t="str">
        <f t="shared" si="17"/>
        <v>B</v>
      </c>
      <c r="Z22" s="65" t="str">
        <f t="shared" si="18"/>
        <v>Y</v>
      </c>
      <c r="AA22" s="66">
        <f t="shared" si="19"/>
        <v>-3</v>
      </c>
      <c r="AB22" s="42" t="str">
        <f t="shared" si="20"/>
        <v>P</v>
      </c>
      <c r="AC22" s="65" t="str">
        <f t="shared" si="21"/>
        <v>N</v>
      </c>
      <c r="AD22" s="66">
        <f t="shared" si="22"/>
        <v>3</v>
      </c>
      <c r="AE22" s="42" t="str">
        <f t="shared" si="23"/>
        <v>B</v>
      </c>
      <c r="AF22" s="65" t="str">
        <f t="shared" si="24"/>
        <v>Y</v>
      </c>
      <c r="AG22" s="66">
        <f t="shared" si="25"/>
        <v>1</v>
      </c>
      <c r="AH22" s="42" t="str">
        <f t="shared" si="26"/>
        <v>P</v>
      </c>
      <c r="AI22" s="65" t="str">
        <f t="shared" si="27"/>
        <v>N</v>
      </c>
      <c r="AJ22" s="66">
        <f t="shared" si="28"/>
        <v>-1</v>
      </c>
      <c r="AK22" s="42" t="str">
        <f t="shared" si="99"/>
        <v>B</v>
      </c>
      <c r="AL22" s="65" t="str">
        <f t="shared" si="29"/>
        <v>Y</v>
      </c>
      <c r="AM22" s="66">
        <f t="shared" si="30"/>
        <v>7</v>
      </c>
      <c r="AN22" s="42" t="str">
        <f t="shared" si="31"/>
        <v>B</v>
      </c>
      <c r="AO22" s="65" t="str">
        <f t="shared" si="32"/>
        <v>Y</v>
      </c>
      <c r="AP22" s="66">
        <f t="shared" si="33"/>
        <v>10</v>
      </c>
      <c r="AQ22" s="42" t="str">
        <f t="shared" si="34"/>
        <v>P</v>
      </c>
      <c r="AR22" s="65" t="str">
        <f t="shared" si="35"/>
        <v>N</v>
      </c>
      <c r="AS22" s="66">
        <f t="shared" si="36"/>
        <v>-10</v>
      </c>
      <c r="AT22" s="42" t="str">
        <f t="shared" si="100"/>
        <v>P</v>
      </c>
      <c r="AU22" s="65" t="str">
        <f t="shared" si="37"/>
        <v>N</v>
      </c>
      <c r="AV22" s="79">
        <f t="shared" si="38"/>
        <v>-7</v>
      </c>
      <c r="AW22" s="42" t="str">
        <f t="shared" si="101"/>
        <v>P</v>
      </c>
      <c r="AX22" s="65" t="str">
        <f t="shared" si="39"/>
        <v>N</v>
      </c>
      <c r="AY22" s="66">
        <f t="shared" si="102"/>
        <v>9</v>
      </c>
      <c r="AZ22" s="42" t="str">
        <f t="shared" si="40"/>
        <v>B</v>
      </c>
      <c r="BA22" s="65" t="str">
        <f t="shared" si="41"/>
        <v>Y</v>
      </c>
      <c r="BB22" s="66">
        <f t="shared" si="42"/>
        <v>9</v>
      </c>
      <c r="BC22" s="42" t="str">
        <f t="shared" si="43"/>
        <v>P</v>
      </c>
      <c r="BD22" s="65" t="str">
        <f t="shared" si="44"/>
        <v>N</v>
      </c>
      <c r="BE22" s="66">
        <f t="shared" si="45"/>
        <v>-9</v>
      </c>
      <c r="BF22" s="42" t="str">
        <f t="shared" si="46"/>
        <v>B</v>
      </c>
      <c r="BG22" s="65" t="str">
        <f t="shared" si="47"/>
        <v>Y</v>
      </c>
      <c r="BH22" s="66">
        <f t="shared" si="48"/>
        <v>-9</v>
      </c>
      <c r="BI22" s="42" t="str">
        <f t="shared" si="49"/>
        <v>P</v>
      </c>
      <c r="BJ22" s="65" t="str">
        <f t="shared" si="50"/>
        <v>N</v>
      </c>
      <c r="BK22" s="66">
        <f t="shared" si="51"/>
        <v>9</v>
      </c>
      <c r="BL22" s="42" t="str">
        <f t="shared" si="52"/>
        <v>P</v>
      </c>
      <c r="BM22" s="65" t="str">
        <f t="shared" si="53"/>
        <v>N</v>
      </c>
      <c r="BN22" s="66">
        <f t="shared" si="54"/>
        <v>-10</v>
      </c>
      <c r="BO22" s="42" t="str">
        <f t="shared" si="55"/>
        <v>B</v>
      </c>
      <c r="BP22" s="65" t="str">
        <f t="shared" si="56"/>
        <v>Y</v>
      </c>
      <c r="BQ22" s="66">
        <f t="shared" si="57"/>
        <v>10</v>
      </c>
      <c r="BR22" s="42" t="str">
        <f t="shared" si="58"/>
        <v>P</v>
      </c>
      <c r="BS22" s="65" t="str">
        <f t="shared" si="59"/>
        <v>N</v>
      </c>
      <c r="BT22" s="66">
        <f t="shared" si="60"/>
        <v>-10</v>
      </c>
      <c r="BU22" s="42" t="str">
        <f t="shared" si="61"/>
        <v>B</v>
      </c>
      <c r="BV22" s="65" t="str">
        <f t="shared" si="62"/>
        <v>Y</v>
      </c>
      <c r="BW22" s="66">
        <f t="shared" si="63"/>
        <v>10</v>
      </c>
      <c r="BX22" s="42" t="str">
        <f t="shared" si="64"/>
        <v>B</v>
      </c>
      <c r="BY22" s="65" t="str">
        <f t="shared" si="103"/>
        <v>Y</v>
      </c>
      <c r="BZ22" s="66">
        <f t="shared" si="65"/>
        <v>-9</v>
      </c>
      <c r="CA22" s="106">
        <f t="shared" si="104"/>
        <v>10</v>
      </c>
      <c r="CB22" s="107">
        <f t="shared" si="105"/>
        <v>0</v>
      </c>
      <c r="CC22" s="108" t="str">
        <f t="shared" ca="1" si="106"/>
        <v/>
      </c>
      <c r="CD22" s="252">
        <f t="shared" ref="CD22:CE22" si="170">AVERAGE(CV19:CV22)</f>
        <v>0</v>
      </c>
      <c r="CE22" s="252">
        <f t="shared" si="170"/>
        <v>0</v>
      </c>
      <c r="CF22" s="252">
        <f t="shared" si="108"/>
        <v>-1</v>
      </c>
      <c r="CG22" s="252">
        <f t="shared" si="109"/>
        <v>1</v>
      </c>
      <c r="CH22" s="252">
        <f t="shared" si="110"/>
        <v>6.5</v>
      </c>
      <c r="CI22" s="252">
        <f t="shared" si="111"/>
        <v>8</v>
      </c>
      <c r="CJ22" s="252">
        <f t="shared" si="112"/>
        <v>-8</v>
      </c>
      <c r="CK22" s="252">
        <f t="shared" si="113"/>
        <v>-6.5</v>
      </c>
      <c r="CL22" s="252">
        <f t="shared" si="114"/>
        <v>9.5</v>
      </c>
      <c r="CM22" s="252">
        <f t="shared" si="115"/>
        <v>2.75</v>
      </c>
      <c r="CN22" s="252">
        <f t="shared" si="116"/>
        <v>-2.75</v>
      </c>
      <c r="CO22" s="252">
        <f t="shared" si="117"/>
        <v>-9.75</v>
      </c>
      <c r="CP22" s="252">
        <f t="shared" si="118"/>
        <v>9.75</v>
      </c>
      <c r="CQ22" s="252">
        <f t="shared" si="119"/>
        <v>-5.5</v>
      </c>
      <c r="CR22" s="252">
        <f t="shared" si="120"/>
        <v>5.5</v>
      </c>
      <c r="CS22" s="252">
        <f t="shared" si="121"/>
        <v>-3.75</v>
      </c>
      <c r="CT22" s="252">
        <f t="shared" si="122"/>
        <v>3.75</v>
      </c>
      <c r="CU22" s="252">
        <f t="shared" si="123"/>
        <v>-9.5</v>
      </c>
      <c r="CV22" s="156">
        <f t="shared" si="124"/>
        <v>-3</v>
      </c>
      <c r="CW22" s="157">
        <f t="shared" si="125"/>
        <v>3</v>
      </c>
      <c r="CX22" s="157">
        <f t="shared" si="126"/>
        <v>1</v>
      </c>
      <c r="CY22" s="157">
        <f t="shared" si="127"/>
        <v>-1</v>
      </c>
      <c r="CZ22" s="157">
        <f t="shared" si="128"/>
        <v>7</v>
      </c>
      <c r="DA22" s="157">
        <f t="shared" si="129"/>
        <v>10</v>
      </c>
      <c r="DB22" s="157">
        <f t="shared" si="130"/>
        <v>-10</v>
      </c>
      <c r="DC22" s="157">
        <f t="shared" si="131"/>
        <v>-7</v>
      </c>
      <c r="DD22" s="157">
        <f t="shared" si="132"/>
        <v>9</v>
      </c>
      <c r="DE22" s="157">
        <f t="shared" si="133"/>
        <v>9</v>
      </c>
      <c r="DF22" s="157">
        <f t="shared" si="134"/>
        <v>-9</v>
      </c>
      <c r="DG22" s="157">
        <f t="shared" si="135"/>
        <v>-9</v>
      </c>
      <c r="DH22" s="157">
        <f t="shared" si="136"/>
        <v>9</v>
      </c>
      <c r="DI22" s="157">
        <f t="shared" si="137"/>
        <v>-10</v>
      </c>
      <c r="DJ22" s="157">
        <f t="shared" si="138"/>
        <v>10</v>
      </c>
      <c r="DK22" s="157">
        <f t="shared" si="139"/>
        <v>-10</v>
      </c>
      <c r="DL22" s="157">
        <f t="shared" si="140"/>
        <v>10</v>
      </c>
      <c r="DM22" s="158">
        <f t="shared" si="141"/>
        <v>-9</v>
      </c>
      <c r="DN22" s="78">
        <v>22</v>
      </c>
      <c r="DO22" s="79">
        <f t="shared" si="164"/>
        <v>17</v>
      </c>
      <c r="DP22" s="42" t="str" cm="1">
        <f t="array" ref="DP22">IFERROR(INDEX($CD$4:$CU$4,_xlfn.AGGREGATE(15,6,COLUMN($CD$4:$CU$4)-COLUMN($CC$1)/($CD$22:$CU$22=MAX($CD$22:$CU$22)),COLUMNS(CU$4:$CU4))),"")</f>
        <v>BI</v>
      </c>
      <c r="DQ22" s="65" t="str" cm="1">
        <f t="array" ref="DQ22">IFERROR(INDEX($CD$4:$CU$4,_xlfn.AGGREGATE(15,6,COLUMN($CD$4:$CU$4)-COLUMN($CC$1)/($CD$22:$CU$22=MAX($CD$22:$CU$22)),COLUMNS($CU$4:DN4))),"")</f>
        <v/>
      </c>
      <c r="DR22" s="65" t="str" cm="1">
        <f t="array" ref="DR22">IFERROR(INDEX($CD$4:$CU$4,_xlfn.AGGREGATE(15,6,COLUMN($CD$4:$CU$4)-COLUMN($CC$1)/($CD$22:$CU$22=MAX($CD$22:$CU$22)),COLUMNS($CU$4:DO4))),"")</f>
        <v/>
      </c>
      <c r="DS22" s="65" t="str" cm="1">
        <f t="array" ref="DS22">IFERROR(INDEX($CD$4:$CU$4,_xlfn.AGGREGATE(15,6,COLUMN($CD$4:$CU$4)-COLUMN($CC$1)/($CD$22:$CU$22=MAX($CD$22:$CU$22)),COLUMNS($CU$4:DP4))),"")</f>
        <v/>
      </c>
      <c r="DT22" s="65" t="str" cm="1">
        <f t="array" ref="DT22">IFERROR(INDEX($CD$4:$CU$4,_xlfn.AGGREGATE(15,6,COLUMN($CD$4:$CU$4)-COLUMN($CC$1)/($CD$22:$CU$22=MAX($CD$22:$CU$22)),COLUMNS($CU$4:DQ4))),"")</f>
        <v/>
      </c>
      <c r="DU22" s="66" t="str" cm="1">
        <f t="array" ref="DU22">IFERROR(INDEX($CD$4:$CU$4,_xlfn.AGGREGATE(15,6,COLUMN($CD$4:$CU$4)-COLUMN($CC$1)/($CD$22:$CU$22=MAX($CD$22:$CU$22)),COLUMNS($CU$4:DR4))),"")</f>
        <v/>
      </c>
      <c r="DV22" s="78" t="str">
        <f t="shared" ca="1" si="156"/>
        <v>BI</v>
      </c>
      <c r="DW22" s="65" t="str">
        <f t="shared" ca="1" si="157"/>
        <v>N</v>
      </c>
      <c r="DX22" s="65" t="str" cm="1">
        <f t="array" aca="1" ref="DX22" ca="1">IF(INDIRECT(VLOOKUP(DX21,General!R:T,3,FALSE)&amp;DN21)&gt;0,DX21,DV21)</f>
        <v>AK</v>
      </c>
      <c r="DY22" s="79">
        <f t="shared" ca="1" si="158"/>
        <v>1</v>
      </c>
      <c r="DZ22" s="42" t="str">
        <f>IFERROR(VLOOKUP(DP22,General!R:S,2,FALSE),"")</f>
        <v>BJ</v>
      </c>
      <c r="EA22" s="65" t="str">
        <f>IFERROR(VLOOKUP(DQ22,General!R:S,2,FALSE),"")</f>
        <v/>
      </c>
      <c r="EB22" s="65" t="str">
        <f>IFERROR(VLOOKUP(DR22,General!R:S,2,FALSE),"")</f>
        <v/>
      </c>
      <c r="EC22" s="65" t="str">
        <f>IFERROR(VLOOKUP(DS22,General!R:S,2,FALSE),"")</f>
        <v/>
      </c>
      <c r="ED22" s="65" t="str">
        <f>IFERROR(VLOOKUP(DT22,General!R:S,2,FALSE),"")</f>
        <v/>
      </c>
      <c r="EE22" s="66" t="str">
        <f>IFERROR(VLOOKUP(DU22,General!R:S,2,FALSE),"")</f>
        <v/>
      </c>
      <c r="EF22" s="113">
        <f ca="1">IF(DP22="",-1,COUNTIF(INDIRECT(DZ22&amp;$DN$10):INDIRECT(DZ22&amp;DN22),"Y"))</f>
        <v>9</v>
      </c>
      <c r="EG22" s="111">
        <f ca="1">IF(DQ22="",-1,COUNTIF(INDIRECT(EA22&amp;$DN$10):INDIRECT(EA22&amp;DN22),"Y"))</f>
        <v>-1</v>
      </c>
      <c r="EH22" s="111">
        <f ca="1">IF(DR22="",-1,COUNTIF(INDIRECT(EB22&amp;$DN$10):INDIRECT(EB22&amp;DN22),"Y"))</f>
        <v>-1</v>
      </c>
      <c r="EI22" s="110">
        <f ca="1">IF(DS22="",-1,COUNTIF(INDIRECT(EC22&amp;$DN$10):INDIRECT(EC22&amp;DN22),"Y"))</f>
        <v>-1</v>
      </c>
      <c r="EJ22" s="114">
        <f ca="1">IF(DT22="",-1,COUNTIF(INDIRECT(ED22&amp;$DN$10):INDIRECT(ED22&amp;DN22),"Y"))</f>
        <v>-1</v>
      </c>
      <c r="EK22" s="114">
        <f ca="1">IF(DU22="",-1,COUNTIF(INDIRECT(EE22&amp;$DN$10):INDIRECT(EE22&amp;DN22),"Y"))</f>
        <v>-1</v>
      </c>
      <c r="EL22" s="42" t="str" cm="1">
        <f t="array" aca="1" ref="EL22" ca="1">IFERROR(INDEX($DP$22:$DU$22,_xlfn.AGGREGATE(15,6,COLUMN($DP$22:$DU$22)-COLUMN($DO$22)/($EF$22:$EK$22=MAX($EF$22:$EK$22)),COLUMNS($DP$22:DP22))),"")</f>
        <v>BI</v>
      </c>
      <c r="EM22" s="65" t="str" cm="1">
        <f t="array" aca="1" ref="EM22" ca="1">IFERROR(INDEX($DP$22:$DU$22,_xlfn.AGGREGATE(15,6,COLUMN($DP$22:$DU$22)-COLUMN($DO$22)/($EF$22:$EK$22=MAX($EF$22:$EK$22)),COLUMNS($DP$22:DQ22))),"")</f>
        <v/>
      </c>
      <c r="EN22" s="65" t="str" cm="1">
        <f t="array" aca="1" ref="EN22" ca="1">IFERROR(INDEX($DP$22:$DU$22,_xlfn.AGGREGATE(15,6,COLUMN($DP$22:$DU$22)-COLUMN($DO$22)/($EF$22:$EK$22=MAX($EF$22:$EK$22)),COLUMNS($DP$22:DR22))),"")</f>
        <v/>
      </c>
      <c r="EO22" s="65" t="str" cm="1">
        <f t="array" aca="1" ref="EO22" ca="1">IFERROR(INDEX($DP$22:$DU$22,_xlfn.AGGREGATE(15,6,COLUMN($DP$22:$DU$22)-COLUMN($DO$22)/($EF$22:$EK$22=MAX($EF$22:$EK$22)),COLUMNS($DP$22:DS22))),"")</f>
        <v/>
      </c>
      <c r="EP22" s="65" t="str" cm="1">
        <f t="array" aca="1" ref="EP22" ca="1">IFERROR(INDEX($DP$22:$DU$22,_xlfn.AGGREGATE(15,6,COLUMN($DP$22:$DU$22)-COLUMN($DO$22)/($EF$22:$EK$22=MAX($EF$22:$EK$22)),COLUMNS($DP$22:DT22))),"")</f>
        <v/>
      </c>
      <c r="EQ22" s="66" t="str" cm="1">
        <f t="array" aca="1" ref="EQ22" ca="1">IFERROR(INDEX($DP$22:$DU$22,_xlfn.AGGREGATE(15,6,COLUMN($DP$22:$DU$22)-COLUMN($DO$22)/($EF$22:$EK$22=MAX($EF$22:$EK$22)),COLUMNS($DP$22:DU22))),"")</f>
        <v/>
      </c>
      <c r="ER22" s="9">
        <f t="shared" ca="1" si="144"/>
        <v>1</v>
      </c>
      <c r="ES22" s="79">
        <f t="shared" ca="1" si="159"/>
        <v>1</v>
      </c>
      <c r="ET22" s="112" t="str" cm="1">
        <f t="array" aca="1" ref="ET22" ca="1">INDEX(EL22:EQ22,1,ES22)</f>
        <v>BI</v>
      </c>
      <c r="EU22" s="42" t="str">
        <f t="shared" ca="1" si="7"/>
        <v>B</v>
      </c>
      <c r="EV22" s="65" t="str">
        <f t="shared" si="8"/>
        <v>T</v>
      </c>
      <c r="EW22" s="65" t="str">
        <f t="shared" ca="1" si="9"/>
        <v>C</v>
      </c>
      <c r="EX22" s="65" t="str">
        <f t="shared" ca="1" si="3"/>
        <v>WW</v>
      </c>
      <c r="EY22" s="65" t="str">
        <f t="shared" si="4"/>
        <v>1010</v>
      </c>
      <c r="EZ22" s="65" t="str">
        <f t="shared" ca="1" si="5"/>
        <v>WL</v>
      </c>
      <c r="FA22" s="9" t="str">
        <f t="shared" ca="1" si="67"/>
        <v/>
      </c>
      <c r="FB22" s="9" t="str">
        <f t="shared" ca="1" si="68"/>
        <v>L4</v>
      </c>
      <c r="FC22" s="9" t="str">
        <f t="shared" ca="1" si="69"/>
        <v/>
      </c>
      <c r="FD22" s="9" t="str">
        <f t="shared" si="70"/>
        <v/>
      </c>
      <c r="FE22" s="9" t="str">
        <f t="shared" ca="1" si="71"/>
        <v>XB</v>
      </c>
      <c r="FF22" s="9" t="str">
        <f t="shared" ca="1" si="72"/>
        <v/>
      </c>
      <c r="FG22" s="9">
        <f t="shared" ca="1" si="73"/>
        <v>1</v>
      </c>
      <c r="FH22" s="9">
        <f t="shared" ca="1" si="74"/>
        <v>6</v>
      </c>
      <c r="FI22" s="42">
        <f t="shared" si="6"/>
        <v>-3</v>
      </c>
      <c r="FJ22" s="65">
        <f>IF(Z22="",0,IFERROR(VLOOKUP(Z17&amp;Z18&amp;Z19&amp;Z20&amp;Z21&amp;Z22,General!I:J,2,FALSE),0))</f>
        <v>1</v>
      </c>
      <c r="FK22" s="65">
        <f>IF(AC22="",0,IFERROR(VLOOKUP(AC17&amp;AC18&amp;AC19&amp;AC20&amp;AC21&amp;AC22,General!I:J,2,FALSE),0))</f>
        <v>-1</v>
      </c>
      <c r="FL22" s="65">
        <f>IF(AF22="",0,IFERROR(VLOOKUP(AF17&amp;AF18&amp;AF19&amp;AF20&amp;AF21&amp;AF22,General!I:J,2,FALSE),0))</f>
        <v>3</v>
      </c>
      <c r="FM22" s="65">
        <f>IF(AI22="",0,IFERROR(VLOOKUP(AI17&amp;AI18&amp;AI19&amp;AI20&amp;AI21&amp;AI22,General!I:J,2,FALSE),0))</f>
        <v>-3</v>
      </c>
      <c r="FN22" s="65">
        <f>IF(AL22="",0,IFERROR(VLOOKUP(AL17&amp;AL18&amp;AL19&amp;AL20&amp;AL21&amp;AL22,General!I:J,2,FALSE),0))</f>
        <v>1</v>
      </c>
      <c r="FO22" s="65">
        <f>IF(AO22="",0,IFERROR(VLOOKUP(AO17&amp;AO18&amp;AO19&amp;AO20&amp;AO21&amp;AO22,General!I:J,2,FALSE),0))</f>
        <v>3</v>
      </c>
      <c r="FP22" s="65">
        <f>IF(AR22="",0,IFERROR(VLOOKUP(AR17&amp;AR18&amp;AR19&amp;AR20&amp;AR21&amp;AR22,General!I:J,2,FALSE),0))</f>
        <v>-3</v>
      </c>
      <c r="FQ22" s="65">
        <f>IF(AU22="",0,IFERROR(VLOOKUP(AU17&amp;AU18&amp;AU19&amp;AU20&amp;AU21&amp;AU22,General!I:J,2,FALSE),0))</f>
        <v>-1</v>
      </c>
      <c r="FR22" s="65">
        <f>IF(AX22="",0,IFERROR(VLOOKUP(AX17&amp;AX18&amp;AX19&amp;AX20&amp;AX21&amp;AX22,General!I:J,2,FALSE),0))</f>
        <v>-1</v>
      </c>
      <c r="FS22" s="65">
        <f>IF(BA22="",0,IFERROR(VLOOKUP(BA17&amp;BA18&amp;BA19&amp;BA20&amp;BA21&amp;BA22,General!I:J,2,FALSE),0))</f>
        <v>6</v>
      </c>
      <c r="FT22" s="65">
        <f>IF(BD22="",0,IFERROR(VLOOKUP(BD17&amp;BD18&amp;BD19&amp;BD20&amp;BD21&amp;BD22,General!I:J,2,FALSE),0))</f>
        <v>-6</v>
      </c>
      <c r="FU22" s="65">
        <f>IF(BG22="",0,IFERROR(VLOOKUP(BG17&amp;BG18&amp;BG19&amp;BG20&amp;BG21&amp;BG22,General!I:J,2,FALSE),0))</f>
        <v>1</v>
      </c>
      <c r="FV22" s="65">
        <f>IF(BJ22="",0,IFERROR(VLOOKUP(BJ17&amp;BJ18&amp;BJ19&amp;BJ20&amp;BJ21&amp;BJ22,General!I:J,2,FALSE),0))</f>
        <v>-1</v>
      </c>
      <c r="FW22" s="65">
        <f>IF(BM22="",0,IFERROR(VLOOKUP(BM17&amp;BM18&amp;BM19&amp;BM20&amp;BM21&amp;BM22,General!I:J,2,FALSE),0))</f>
        <v>-6</v>
      </c>
      <c r="FX22" s="65">
        <f>IF(BP22="",0,IFERROR(VLOOKUP(BP17&amp;BP18&amp;BP19&amp;BP20&amp;BP21&amp;BP22,General!I:J,2,FALSE),0))</f>
        <v>6</v>
      </c>
      <c r="FY22" s="65">
        <f>IF(BS22="",0,IFERROR(VLOOKUP(BS17&amp;BS18&amp;BS19&amp;BS20&amp;BS21&amp;BS22,General!I:J,2,FALSE),0))</f>
        <v>-6</v>
      </c>
      <c r="FZ22" s="66">
        <f>IF(BV22="",0,IFERROR(VLOOKUP(BV17&amp;BV18&amp;BV19&amp;BV20&amp;BV21&amp;BV22,General!I:J,2,FALSE),0))</f>
        <v>6</v>
      </c>
      <c r="GA22" s="66">
        <f>IF(BY22="",0,IFERROR(VLOOKUP(BY17&amp;BY18&amp;BY19&amp;BY20&amp;BY21&amp;BY22,General!I:J,2,FALSE),0))</f>
        <v>1</v>
      </c>
      <c r="GB22" s="66">
        <f ca="1">IF(R22="",0,IFERROR(VLOOKUP(R17&amp;R18&amp;R19&amp;R20&amp;R21&amp;R22,General!F:G,2,FALSE),0))</f>
        <v>1</v>
      </c>
      <c r="GC22" s="9" t="str">
        <f t="shared" ca="1" si="145"/>
        <v>C</v>
      </c>
      <c r="GD22" s="9" t="str">
        <f t="shared" ca="1" si="75"/>
        <v>Y</v>
      </c>
      <c r="GE22" s="9" t="str">
        <f t="shared" si="76"/>
        <v>N</v>
      </c>
      <c r="GF22" s="9" t="str">
        <f t="shared" ca="1" si="77"/>
        <v>N</v>
      </c>
      <c r="GG22" s="9">
        <f t="shared" ca="1" si="78"/>
        <v>7</v>
      </c>
      <c r="GH22" s="10" t="str">
        <f t="shared" ca="1" si="79"/>
        <v>Y</v>
      </c>
      <c r="GI22" s="9" t="str">
        <f t="shared" ca="1" si="80"/>
        <v>N</v>
      </c>
      <c r="GJ22" s="9" t="str">
        <f t="shared" ca="1" si="81"/>
        <v>Y</v>
      </c>
      <c r="GK22" s="9" t="str">
        <f t="shared" ca="1" si="82"/>
        <v>N</v>
      </c>
      <c r="GL22" s="9" t="str">
        <f t="shared" ca="1" si="83"/>
        <v>XB</v>
      </c>
      <c r="GM22" s="9" t="str">
        <f t="shared" ca="1" si="84"/>
        <v/>
      </c>
      <c r="GN22" s="9" t="str">
        <f t="shared" si="1"/>
        <v/>
      </c>
      <c r="GO22" s="9">
        <f t="shared" si="2"/>
        <v>4</v>
      </c>
      <c r="GP22" s="9" t="str">
        <f t="shared" si="85"/>
        <v>34000</v>
      </c>
      <c r="GQ22" s="9" t="str">
        <f t="shared" si="85"/>
        <v>00123</v>
      </c>
      <c r="GR22" s="9" t="str">
        <f t="shared" si="146"/>
        <v>234000</v>
      </c>
      <c r="GS22" s="9" t="str">
        <f t="shared" si="147"/>
        <v>000123</v>
      </c>
      <c r="GT22" s="9" t="str">
        <f t="shared" si="148"/>
        <v>B</v>
      </c>
      <c r="GU22" s="9" t="str">
        <f t="shared" si="149"/>
        <v>B</v>
      </c>
      <c r="GV22" s="9" t="str">
        <f t="shared" ca="1" si="86"/>
        <v>BW</v>
      </c>
      <c r="GW22" s="9" t="str">
        <f t="shared" ca="1" si="87"/>
        <v>L4</v>
      </c>
      <c r="GX22" s="9" t="str">
        <f t="shared" ca="1" si="88"/>
        <v>10</v>
      </c>
      <c r="GY22" s="9" t="str">
        <f t="shared" ca="1" si="89"/>
        <v/>
      </c>
      <c r="GZ22" s="9" t="str">
        <f t="shared" ca="1" si="90"/>
        <v>XF2L</v>
      </c>
      <c r="HA22" s="9" t="str">
        <f t="shared" ca="1" si="91"/>
        <v>XB</v>
      </c>
      <c r="HB22" s="9" t="str">
        <f t="shared" ca="1" si="150"/>
        <v>4</v>
      </c>
      <c r="HC22" s="9" t="str">
        <f t="shared" ca="1" si="151"/>
        <v/>
      </c>
      <c r="HD22" s="9">
        <f t="shared" ca="1" si="152"/>
        <v>1</v>
      </c>
      <c r="HE22" s="9" t="str">
        <f t="shared" ca="1" si="92"/>
        <v>X</v>
      </c>
      <c r="HF22" s="9" t="str">
        <f ca="1">VLOOKUP(GZ22,HI:HJ,2,FALSE)</f>
        <v>XB</v>
      </c>
      <c r="HG22" s="9">
        <f>General!A20</f>
        <v>0</v>
      </c>
      <c r="HH22" s="9">
        <f>General!B20</f>
        <v>0</v>
      </c>
      <c r="HI22" s="9" t="str">
        <f>General!C20</f>
        <v/>
      </c>
      <c r="HJ22" s="9">
        <f>General!D20</f>
        <v>0</v>
      </c>
      <c r="HK22" s="9">
        <v>2</v>
      </c>
      <c r="HL22" s="57">
        <f t="shared" ca="1" si="153"/>
        <v>2</v>
      </c>
      <c r="HM22" s="9" t="str">
        <f>General!F20</f>
        <v>LWLW</v>
      </c>
      <c r="HN22" s="9">
        <f>General!G20</f>
        <v>1</v>
      </c>
    </row>
    <row r="23" spans="1:222" ht="13.5" thickBot="1">
      <c r="A23" s="9">
        <v>14</v>
      </c>
      <c r="B23" s="42" t="str">
        <f t="shared" ca="1" si="10"/>
        <v>B2</v>
      </c>
      <c r="C23" s="115" t="str">
        <f t="shared" ca="1" si="93"/>
        <v/>
      </c>
      <c r="D23" s="116" t="str">
        <f t="shared" ca="1" si="94"/>
        <v/>
      </c>
      <c r="E23" s="117" t="str">
        <f t="shared" ca="1" si="95"/>
        <v>L3</v>
      </c>
      <c r="F23" s="66" t="str">
        <f t="shared" ca="1" si="11"/>
        <v>L</v>
      </c>
      <c r="G23" s="9">
        <v>14</v>
      </c>
      <c r="H23" s="118"/>
      <c r="I23" s="152" t="str">
        <f t="shared" ca="1" si="96"/>
        <v>P1</v>
      </c>
      <c r="J23" s="115" t="str">
        <f t="shared" ca="1" si="97"/>
        <v>P1</v>
      </c>
      <c r="K23" s="66">
        <f t="shared" si="154"/>
        <v>10</v>
      </c>
      <c r="L23" s="141"/>
      <c r="M23" s="136" t="s">
        <v>5</v>
      </c>
      <c r="N23" s="10"/>
      <c r="O23" s="42" t="str">
        <f ca="1">IF(M22="","",VLOOKUP(DX23,General!U:V,2,FALSE))</f>
        <v>WB</v>
      </c>
      <c r="P23" s="116" t="str">
        <f t="shared" ca="1" si="12"/>
        <v>B</v>
      </c>
      <c r="Q23" s="117" t="str">
        <f t="shared" ca="1" si="13"/>
        <v/>
      </c>
      <c r="R23" s="65" t="str">
        <f t="shared" ca="1" si="14"/>
        <v>W</v>
      </c>
      <c r="S23" s="65">
        <f t="shared" ca="1" si="15"/>
        <v>-7</v>
      </c>
      <c r="T23" s="119" t="str">
        <f t="shared" ca="1" si="98"/>
        <v/>
      </c>
      <c r="U23" s="65">
        <f ca="1">IF(M23="","",IF(T23="",SUM($T$5:$T23)+S23,SUM($T$5:$T23)))</f>
        <v>-4</v>
      </c>
      <c r="V23" s="125" t="str">
        <f t="shared" ca="1" si="0"/>
        <v/>
      </c>
      <c r="W23" s="65" t="str" cm="1">
        <f t="array" aca="1" ref="W23" ca="1">IF(M22="","",INDIRECT(DX23&amp; DN23))</f>
        <v>P</v>
      </c>
      <c r="X23" s="66">
        <f t="shared" ca="1" si="16"/>
        <v>-6</v>
      </c>
      <c r="Y23" s="42" t="str">
        <f t="shared" si="17"/>
        <v>B</v>
      </c>
      <c r="Z23" s="65" t="str">
        <f t="shared" si="18"/>
        <v>N</v>
      </c>
      <c r="AA23" s="66">
        <f t="shared" si="19"/>
        <v>-4</v>
      </c>
      <c r="AB23" s="42" t="str">
        <f t="shared" si="20"/>
        <v>P</v>
      </c>
      <c r="AC23" s="65" t="str">
        <f t="shared" si="21"/>
        <v>Y</v>
      </c>
      <c r="AD23" s="66">
        <f t="shared" si="22"/>
        <v>4</v>
      </c>
      <c r="AE23" s="42" t="str">
        <f t="shared" si="23"/>
        <v>B</v>
      </c>
      <c r="AF23" s="65" t="str">
        <f t="shared" si="24"/>
        <v>N</v>
      </c>
      <c r="AG23" s="66">
        <f t="shared" si="25"/>
        <v>0</v>
      </c>
      <c r="AH23" s="42" t="str">
        <f t="shared" si="26"/>
        <v>P</v>
      </c>
      <c r="AI23" s="65" t="str">
        <f t="shared" si="27"/>
        <v>Y</v>
      </c>
      <c r="AJ23" s="66">
        <f t="shared" si="28"/>
        <v>0</v>
      </c>
      <c r="AK23" s="42" t="str">
        <f t="shared" si="99"/>
        <v>P</v>
      </c>
      <c r="AL23" s="65" t="str">
        <f t="shared" si="29"/>
        <v>Y</v>
      </c>
      <c r="AM23" s="66">
        <f t="shared" si="30"/>
        <v>10</v>
      </c>
      <c r="AN23" s="42" t="str">
        <f t="shared" si="31"/>
        <v>B</v>
      </c>
      <c r="AO23" s="65" t="str">
        <f t="shared" si="32"/>
        <v>N</v>
      </c>
      <c r="AP23" s="66">
        <f t="shared" si="33"/>
        <v>9</v>
      </c>
      <c r="AQ23" s="42" t="str">
        <f t="shared" si="34"/>
        <v>P</v>
      </c>
      <c r="AR23" s="65" t="str">
        <f t="shared" si="35"/>
        <v>Y</v>
      </c>
      <c r="AS23" s="66">
        <f t="shared" si="36"/>
        <v>-9</v>
      </c>
      <c r="AT23" s="42" t="str">
        <f t="shared" si="100"/>
        <v>B</v>
      </c>
      <c r="AU23" s="65" t="str">
        <f t="shared" si="37"/>
        <v>N</v>
      </c>
      <c r="AV23" s="79">
        <f t="shared" si="38"/>
        <v>-10</v>
      </c>
      <c r="AW23" s="42" t="str">
        <f t="shared" si="101"/>
        <v>B</v>
      </c>
      <c r="AX23" s="65" t="str">
        <f t="shared" si="39"/>
        <v>N</v>
      </c>
      <c r="AY23" s="66">
        <f t="shared" si="102"/>
        <v>6</v>
      </c>
      <c r="AZ23" s="42" t="str">
        <f t="shared" si="40"/>
        <v>B</v>
      </c>
      <c r="BA23" s="65" t="str">
        <f t="shared" si="41"/>
        <v>N</v>
      </c>
      <c r="BB23" s="66">
        <f t="shared" si="42"/>
        <v>8</v>
      </c>
      <c r="BC23" s="42" t="str">
        <f t="shared" si="43"/>
        <v>P</v>
      </c>
      <c r="BD23" s="65" t="str">
        <f t="shared" si="44"/>
        <v>Y</v>
      </c>
      <c r="BE23" s="66">
        <f t="shared" si="45"/>
        <v>-8</v>
      </c>
      <c r="BF23" s="42" t="str">
        <f t="shared" si="46"/>
        <v>B</v>
      </c>
      <c r="BG23" s="65" t="str">
        <f t="shared" si="47"/>
        <v>N</v>
      </c>
      <c r="BH23" s="66">
        <f t="shared" si="48"/>
        <v>-10</v>
      </c>
      <c r="BI23" s="42" t="str">
        <f t="shared" si="49"/>
        <v>P</v>
      </c>
      <c r="BJ23" s="65" t="str">
        <f t="shared" si="50"/>
        <v>Y</v>
      </c>
      <c r="BK23" s="66">
        <f t="shared" si="51"/>
        <v>10</v>
      </c>
      <c r="BL23" s="42" t="str">
        <f t="shared" si="52"/>
        <v>B</v>
      </c>
      <c r="BM23" s="65" t="str">
        <f t="shared" si="53"/>
        <v>N</v>
      </c>
      <c r="BN23" s="66">
        <f t="shared" si="54"/>
        <v>-10</v>
      </c>
      <c r="BO23" s="42" t="str">
        <f t="shared" si="55"/>
        <v>P</v>
      </c>
      <c r="BP23" s="65" t="str">
        <f t="shared" si="56"/>
        <v>Y</v>
      </c>
      <c r="BQ23" s="66">
        <f t="shared" si="57"/>
        <v>10</v>
      </c>
      <c r="BR23" s="42" t="str">
        <f t="shared" si="58"/>
        <v>P</v>
      </c>
      <c r="BS23" s="65" t="str">
        <f t="shared" si="59"/>
        <v>Y</v>
      </c>
      <c r="BT23" s="66">
        <f t="shared" si="60"/>
        <v>-9</v>
      </c>
      <c r="BU23" s="42" t="str">
        <f t="shared" si="61"/>
        <v>B</v>
      </c>
      <c r="BV23" s="65" t="str">
        <f t="shared" si="62"/>
        <v>N</v>
      </c>
      <c r="BW23" s="66">
        <f t="shared" si="63"/>
        <v>9</v>
      </c>
      <c r="BX23" s="42" t="str">
        <f t="shared" si="64"/>
        <v>P</v>
      </c>
      <c r="BY23" s="65" t="str">
        <f t="shared" si="103"/>
        <v>Y</v>
      </c>
      <c r="BZ23" s="66">
        <f t="shared" si="65"/>
        <v>-6</v>
      </c>
      <c r="CA23" s="106">
        <f t="shared" si="104"/>
        <v>10</v>
      </c>
      <c r="CB23" s="107">
        <f t="shared" si="105"/>
        <v>0</v>
      </c>
      <c r="CC23" s="108" t="str">
        <f t="shared" ca="1" si="106"/>
        <v/>
      </c>
      <c r="CD23" s="252">
        <f t="shared" ref="CD23:CE23" si="171">AVERAGE(CV20:CV23)</f>
        <v>-2.25</v>
      </c>
      <c r="CE23" s="252">
        <f t="shared" si="171"/>
        <v>2.25</v>
      </c>
      <c r="CF23" s="252">
        <f t="shared" si="108"/>
        <v>-1</v>
      </c>
      <c r="CG23" s="252">
        <f t="shared" si="109"/>
        <v>1</v>
      </c>
      <c r="CH23" s="252">
        <f t="shared" si="110"/>
        <v>7.5</v>
      </c>
      <c r="CI23" s="252">
        <f t="shared" si="111"/>
        <v>8</v>
      </c>
      <c r="CJ23" s="252">
        <f t="shared" si="112"/>
        <v>-8</v>
      </c>
      <c r="CK23" s="252">
        <f t="shared" si="113"/>
        <v>-7.5</v>
      </c>
      <c r="CL23" s="252">
        <f t="shared" si="114"/>
        <v>8.75</v>
      </c>
      <c r="CM23" s="252">
        <f t="shared" si="115"/>
        <v>5</v>
      </c>
      <c r="CN23" s="252">
        <f t="shared" si="116"/>
        <v>-5</v>
      </c>
      <c r="CO23" s="252">
        <f t="shared" si="117"/>
        <v>-9.75</v>
      </c>
      <c r="CP23" s="252">
        <f t="shared" si="118"/>
        <v>9.75</v>
      </c>
      <c r="CQ23" s="252">
        <f t="shared" si="119"/>
        <v>-8.5</v>
      </c>
      <c r="CR23" s="252">
        <f t="shared" si="120"/>
        <v>8.5</v>
      </c>
      <c r="CS23" s="252">
        <f t="shared" si="121"/>
        <v>-6</v>
      </c>
      <c r="CT23" s="252">
        <f t="shared" si="122"/>
        <v>6</v>
      </c>
      <c r="CU23" s="252">
        <f t="shared" si="123"/>
        <v>-8.75</v>
      </c>
      <c r="CV23" s="156">
        <f t="shared" si="124"/>
        <v>-4</v>
      </c>
      <c r="CW23" s="157">
        <f t="shared" si="125"/>
        <v>4</v>
      </c>
      <c r="CX23" s="157">
        <f t="shared" si="126"/>
        <v>0</v>
      </c>
      <c r="CY23" s="157">
        <f t="shared" si="127"/>
        <v>0</v>
      </c>
      <c r="CZ23" s="157">
        <f t="shared" si="128"/>
        <v>10</v>
      </c>
      <c r="DA23" s="157">
        <f t="shared" si="129"/>
        <v>9</v>
      </c>
      <c r="DB23" s="157">
        <f t="shared" si="130"/>
        <v>-9</v>
      </c>
      <c r="DC23" s="157">
        <f t="shared" si="131"/>
        <v>-10</v>
      </c>
      <c r="DD23" s="157">
        <f t="shared" si="132"/>
        <v>6</v>
      </c>
      <c r="DE23" s="157">
        <f t="shared" si="133"/>
        <v>8</v>
      </c>
      <c r="DF23" s="157">
        <f t="shared" si="134"/>
        <v>-8</v>
      </c>
      <c r="DG23" s="157">
        <f t="shared" si="135"/>
        <v>-10</v>
      </c>
      <c r="DH23" s="157">
        <f t="shared" si="136"/>
        <v>10</v>
      </c>
      <c r="DI23" s="157">
        <f t="shared" si="137"/>
        <v>-10</v>
      </c>
      <c r="DJ23" s="157">
        <f t="shared" si="138"/>
        <v>10</v>
      </c>
      <c r="DK23" s="157">
        <f t="shared" si="139"/>
        <v>-9</v>
      </c>
      <c r="DL23" s="157">
        <f t="shared" si="140"/>
        <v>9</v>
      </c>
      <c r="DM23" s="158">
        <f t="shared" si="141"/>
        <v>-6</v>
      </c>
      <c r="DN23" s="78">
        <v>23</v>
      </c>
      <c r="DO23" s="79">
        <f t="shared" si="164"/>
        <v>18</v>
      </c>
      <c r="DP23" s="42" t="str" cm="1">
        <f t="array" ref="DP23">IFERROR(INDEX($CD$4:$CU$4,_xlfn.AGGREGATE(15,6,COLUMN($CD$4:$CU$4)-COLUMN($CC$1)/($CD$23:$CU$23=MAX($CD$23:$CU$23)),COLUMNS(CU$4:$CU4))),"")</f>
        <v>BI</v>
      </c>
      <c r="DQ23" s="65" t="str" cm="1">
        <f t="array" ref="DQ23">IFERROR(INDEX($CD$4:$CU$4,_xlfn.AGGREGATE(15,6,COLUMN($CD$4:$CU$4)-COLUMN($CC$1)/($CD$23:$CU$23=MAX($CD$23:$CU$23)),COLUMNS($CU$4:DN4))),"")</f>
        <v/>
      </c>
      <c r="DR23" s="65" t="str" cm="1">
        <f t="array" ref="DR23">IFERROR(INDEX($CD$4:$CU$4,_xlfn.AGGREGATE(15,6,COLUMN($CD$4:$CU$4)-COLUMN($CC$1)/($CD$23:$CU$23=MAX($CD$23:$CU$23)),COLUMNS($CU$4:DO4))),"")</f>
        <v/>
      </c>
      <c r="DS23" s="65" t="str" cm="1">
        <f t="array" ref="DS23">IFERROR(INDEX($CD$4:$CU$4,_xlfn.AGGREGATE(15,6,COLUMN($CD$4:$CU$4)-COLUMN($CC$1)/($CD$23:$CU$23=MAX($CD$23:$CU$23)),COLUMNS($CU$4:DP4))),"")</f>
        <v/>
      </c>
      <c r="DT23" s="65" t="str" cm="1">
        <f t="array" ref="DT23">IFERROR(INDEX($CD$4:$CU$4,_xlfn.AGGREGATE(15,6,COLUMN($CD$4:$CU$4)-COLUMN($CC$1)/($CD$23:$CU$23=MAX($CD$23:$CU$23)),COLUMNS($CU$4:DQ4))),"")</f>
        <v/>
      </c>
      <c r="DU23" s="66" t="str" cm="1">
        <f t="array" ref="DU23">IFERROR(INDEX($CD$4:$CU$4,_xlfn.AGGREGATE(15,6,COLUMN($CD$4:$CU$4)-COLUMN($CC$1)/($CD$23:$CU$23=MAX($CD$23:$CU$23)),COLUMNS($CU$4:DR4))),"")</f>
        <v/>
      </c>
      <c r="DV23" s="78" t="str">
        <f t="shared" ca="1" si="156"/>
        <v>BI</v>
      </c>
      <c r="DW23" s="65" t="str">
        <f t="shared" ca="1" si="157"/>
        <v>N</v>
      </c>
      <c r="DX23" s="65" t="str" cm="1">
        <f t="array" aca="1" ref="DX23" ca="1">IF(INDIRECT(VLOOKUP(DX22,General!R:T,3,FALSE)&amp;DN22)&gt;0,DX22,DV22)</f>
        <v>AK</v>
      </c>
      <c r="DY23" s="79">
        <f t="shared" ca="1" si="158"/>
        <v>1</v>
      </c>
      <c r="DZ23" s="42" t="str">
        <f>IFERROR(VLOOKUP(DP23,General!R:S,2,FALSE),"")</f>
        <v>BJ</v>
      </c>
      <c r="EA23" s="65" t="str">
        <f>IFERROR(VLOOKUP(DQ23,General!R:S,2,FALSE),"")</f>
        <v/>
      </c>
      <c r="EB23" s="65" t="str">
        <f>IFERROR(VLOOKUP(DR23,General!R:S,2,FALSE),"")</f>
        <v/>
      </c>
      <c r="EC23" s="65" t="str">
        <f>IFERROR(VLOOKUP(DS23,General!R:S,2,FALSE),"")</f>
        <v/>
      </c>
      <c r="ED23" s="65" t="str">
        <f>IFERROR(VLOOKUP(DT23,General!R:S,2,FALSE),"")</f>
        <v/>
      </c>
      <c r="EE23" s="66" t="str">
        <f>IFERROR(VLOOKUP(DU23,General!R:S,2,FALSE),"")</f>
        <v/>
      </c>
      <c r="EF23" s="113">
        <f ca="1">IF(DP23="",-1,COUNTIF(INDIRECT(DZ23&amp;$DN$10):INDIRECT(DZ23&amp;DN23),"Y"))</f>
        <v>10</v>
      </c>
      <c r="EG23" s="111">
        <f ca="1">IF(DQ23="",-1,COUNTIF(INDIRECT(EA23&amp;$DN$10):INDIRECT(EA23&amp;DN23),"Y"))</f>
        <v>-1</v>
      </c>
      <c r="EH23" s="111">
        <f ca="1">IF(DR23="",-1,COUNTIF(INDIRECT(EB23&amp;$DN$10):INDIRECT(EB23&amp;DN23),"Y"))</f>
        <v>-1</v>
      </c>
      <c r="EI23" s="110">
        <f ca="1">IF(DS23="",-1,COUNTIF(INDIRECT(EC23&amp;$DN$10):INDIRECT(EC23&amp;DN23),"Y"))</f>
        <v>-1</v>
      </c>
      <c r="EJ23" s="114">
        <f ca="1">IF(DT23="",-1,COUNTIF(INDIRECT(ED23&amp;$DN$10):INDIRECT(ED23&amp;DN23),"Y"))</f>
        <v>-1</v>
      </c>
      <c r="EK23" s="114">
        <f ca="1">IF(DU23="",-1,COUNTIF(INDIRECT(EE23&amp;$DN$10):INDIRECT(EE23&amp;DN23),"Y"))</f>
        <v>-1</v>
      </c>
      <c r="EL23" s="42" t="str" cm="1">
        <f t="array" aca="1" ref="EL23" ca="1">IFERROR(INDEX($DP$23:$DU$23,_xlfn.AGGREGATE(15,6,COLUMN($DP$23:$DU$23)-COLUMN($DO$23)/($EF$23:$EK$23=MAX($EF$23:$EK$23)),COLUMNS($DP$23:DP23))),"")</f>
        <v>BI</v>
      </c>
      <c r="EM23" s="65" t="str" cm="1">
        <f t="array" aca="1" ref="EM23" ca="1">IFERROR(INDEX($DP$23:$DU$23,_xlfn.AGGREGATE(15,6,COLUMN($DP$23:$DU$23)-COLUMN($DO$23)/($EF$23:$EK$23=MAX($EF$23:$EK$23)),COLUMNS($DP$23:DQ23))),"")</f>
        <v/>
      </c>
      <c r="EN23" s="65" t="str" cm="1">
        <f t="array" aca="1" ref="EN23" ca="1">IFERROR(INDEX($DP$23:$DU$23,_xlfn.AGGREGATE(15,6,COLUMN($DP$23:$DU$23)-COLUMN($DO$23)/($EF$23:$EK$23=MAX($EF$23:$EK$23)),COLUMNS($DP$23:DR23))),"")</f>
        <v/>
      </c>
      <c r="EO23" s="65" t="str" cm="1">
        <f t="array" aca="1" ref="EO23" ca="1">IFERROR(INDEX($DP$23:$DU$23,_xlfn.AGGREGATE(15,6,COLUMN($DP$23:$DU$23)-COLUMN($DO$23)/($EF$23:$EK$23=MAX($EF$23:$EK$23)),COLUMNS($DP$23:DS23))),"")</f>
        <v/>
      </c>
      <c r="EP23" s="65" t="str" cm="1">
        <f t="array" aca="1" ref="EP23" ca="1">IFERROR(INDEX($DP$23:$DU$23,_xlfn.AGGREGATE(15,6,COLUMN($DP$23:$DU$23)-COLUMN($DO$23)/($EF$23:$EK$23=MAX($EF$23:$EK$23)),COLUMNS($DP$23:DT23))),"")</f>
        <v/>
      </c>
      <c r="EQ23" s="66" t="str" cm="1">
        <f t="array" aca="1" ref="EQ23" ca="1">IFERROR(INDEX($DP$23:$DU$23,_xlfn.AGGREGATE(15,6,COLUMN($DP$23:$DU$23)-COLUMN($DO$23)/($EF$23:$EK$23=MAX($EF$23:$EK$23)),COLUMNS($DP$23:DU23))),"")</f>
        <v/>
      </c>
      <c r="ER23" s="9">
        <f t="shared" ca="1" si="144"/>
        <v>1</v>
      </c>
      <c r="ES23" s="79">
        <f t="shared" ca="1" si="159"/>
        <v>1</v>
      </c>
      <c r="ET23" s="112" t="str" cm="1">
        <f t="array" aca="1" ref="ET23" ca="1">INDEX(EL23:EQ23,1,ES23)</f>
        <v>BI</v>
      </c>
      <c r="EU23" s="42" t="str">
        <f t="shared" ca="1" si="7"/>
        <v>B</v>
      </c>
      <c r="EV23" s="65" t="str">
        <f t="shared" si="8"/>
        <v>T</v>
      </c>
      <c r="EW23" s="65" t="str">
        <f t="shared" ca="1" si="9"/>
        <v>C</v>
      </c>
      <c r="EX23" s="65" t="str">
        <f t="shared" ca="1" si="3"/>
        <v>WW</v>
      </c>
      <c r="EY23" s="65" t="str">
        <f t="shared" si="4"/>
        <v>1010</v>
      </c>
      <c r="EZ23" s="65" t="str">
        <f t="shared" ca="1" si="5"/>
        <v>LW</v>
      </c>
      <c r="FA23" s="9" t="str">
        <f t="shared" ca="1" si="67"/>
        <v/>
      </c>
      <c r="FB23" s="9" t="str">
        <f t="shared" ca="1" si="68"/>
        <v>L3</v>
      </c>
      <c r="FC23" s="9" t="str">
        <f t="shared" ca="1" si="69"/>
        <v/>
      </c>
      <c r="FD23" s="9" t="str">
        <f t="shared" si="70"/>
        <v/>
      </c>
      <c r="FE23" s="9" t="str">
        <f t="shared" ca="1" si="71"/>
        <v>B</v>
      </c>
      <c r="FF23" s="9" t="str">
        <f t="shared" ca="1" si="72"/>
        <v/>
      </c>
      <c r="FG23" s="9">
        <f t="shared" ca="1" si="73"/>
        <v>2</v>
      </c>
      <c r="FH23" s="9">
        <f t="shared" ca="1" si="74"/>
        <v>4</v>
      </c>
      <c r="FI23" s="42">
        <f t="shared" si="6"/>
        <v>-4</v>
      </c>
      <c r="FJ23" s="65">
        <f>IF(Z23="",0,IFERROR(VLOOKUP(Z18&amp;Z19&amp;Z20&amp;Z21&amp;Z22&amp;Z23,General!I:J,2,FALSE),0))</f>
        <v>-1</v>
      </c>
      <c r="FK23" s="65">
        <f>IF(AC23="",0,IFERROR(VLOOKUP(AC18&amp;AC19&amp;AC20&amp;AC21&amp;AC22&amp;AC23,General!I:J,2,FALSE),0))</f>
        <v>1</v>
      </c>
      <c r="FL23" s="65">
        <f>IF(AF23="",0,IFERROR(VLOOKUP(AF18&amp;AF19&amp;AF20&amp;AF21&amp;AF22&amp;AF23,General!I:J,2,FALSE),0))</f>
        <v>-1</v>
      </c>
      <c r="FM23" s="65">
        <f>IF(AI23="",0,IFERROR(VLOOKUP(AI18&amp;AI19&amp;AI20&amp;AI21&amp;AI22&amp;AI23,General!I:J,2,FALSE),0))</f>
        <v>1</v>
      </c>
      <c r="FN23" s="65">
        <f>IF(AL23="",0,IFERROR(VLOOKUP(AL18&amp;AL19&amp;AL20&amp;AL21&amp;AL22&amp;AL23,General!I:J,2,FALSE),0))</f>
        <v>3</v>
      </c>
      <c r="FO23" s="65">
        <f>IF(AO23="",0,IFERROR(VLOOKUP(AO18&amp;AO19&amp;AO20&amp;AO21&amp;AO22&amp;AO23,General!I:J,2,FALSE),0))</f>
        <v>-1</v>
      </c>
      <c r="FP23" s="65">
        <f>IF(AR23="",0,IFERROR(VLOOKUP(AR18&amp;AR19&amp;AR20&amp;AR21&amp;AR22&amp;AR23,General!I:J,2,FALSE),0))</f>
        <v>1</v>
      </c>
      <c r="FQ23" s="65">
        <f>IF(AU23="",0,IFERROR(VLOOKUP(AU18&amp;AU19&amp;AU20&amp;AU21&amp;AU22&amp;AU23,General!I:J,2,FALSE),0))</f>
        <v>-3</v>
      </c>
      <c r="FR23" s="65">
        <f>IF(AX23="",0,IFERROR(VLOOKUP(AX18&amp;AX19&amp;AX20&amp;AX21&amp;AX22&amp;AX23,General!I:J,2,FALSE),0))</f>
        <v>-3</v>
      </c>
      <c r="FS23" s="65">
        <f>IF(BA23="",0,IFERROR(VLOOKUP(BA18&amp;BA19&amp;BA20&amp;BA21&amp;BA22&amp;BA23,General!I:J,2,FALSE),0))</f>
        <v>-1</v>
      </c>
      <c r="FT23" s="65">
        <f>IF(BD23="",0,IFERROR(VLOOKUP(BD18&amp;BD19&amp;BD20&amp;BD21&amp;BD22&amp;BD23,General!I:J,2,FALSE),0))</f>
        <v>1</v>
      </c>
      <c r="FU23" s="65">
        <f>IF(BG23="",0,IFERROR(VLOOKUP(BG18&amp;BG19&amp;BG20&amp;BG21&amp;BG22&amp;BG23,General!I:J,2,FALSE),0))</f>
        <v>-1</v>
      </c>
      <c r="FV23" s="65">
        <f>IF(BJ23="",0,IFERROR(VLOOKUP(BJ18&amp;BJ19&amp;BJ20&amp;BJ21&amp;BJ22&amp;BJ23,General!I:J,2,FALSE),0))</f>
        <v>1</v>
      </c>
      <c r="FW23" s="65">
        <f>IF(BM23="",0,IFERROR(VLOOKUP(BM18&amp;BM19&amp;BM20&amp;BM21&amp;BM22&amp;BM23,General!I:J,2,FALSE),0))</f>
        <v>-6</v>
      </c>
      <c r="FX23" s="65">
        <f>IF(BP23="",0,IFERROR(VLOOKUP(BP18&amp;BP19&amp;BP20&amp;BP21&amp;BP22&amp;BP23,General!I:J,2,FALSE),0))</f>
        <v>6</v>
      </c>
      <c r="FY23" s="65">
        <f>IF(BS23="",0,IFERROR(VLOOKUP(BS18&amp;BS19&amp;BS20&amp;BS21&amp;BS22&amp;BS23,General!I:J,2,FALSE),0))</f>
        <v>1</v>
      </c>
      <c r="FZ23" s="66">
        <f>IF(BV23="",0,IFERROR(VLOOKUP(BV18&amp;BV19&amp;BV20&amp;BV21&amp;BV22&amp;BV23,General!I:J,2,FALSE),0))</f>
        <v>-1</v>
      </c>
      <c r="GA23" s="66">
        <f>IF(BY23="",0,IFERROR(VLOOKUP(BY18&amp;BY19&amp;BY20&amp;BY21&amp;BY22&amp;BY23,General!I:J,2,FALSE),0))</f>
        <v>3</v>
      </c>
      <c r="GB23" s="66">
        <f ca="1">IF(R23="",0,IFERROR(VLOOKUP(R18&amp;R19&amp;R20&amp;R21&amp;R22&amp;R23,General!F:G,2,FALSE),0))</f>
        <v>3</v>
      </c>
      <c r="GC23" s="9" t="str">
        <f t="shared" ca="1" si="145"/>
        <v>C</v>
      </c>
      <c r="GD23" s="9" t="str">
        <f t="shared" ca="1" si="75"/>
        <v>Y</v>
      </c>
      <c r="GE23" s="9" t="str">
        <f t="shared" si="76"/>
        <v>N</v>
      </c>
      <c r="GF23" s="9" t="str">
        <f t="shared" ca="1" si="77"/>
        <v>N</v>
      </c>
      <c r="GG23" s="9">
        <f t="shared" ca="1" si="78"/>
        <v>8</v>
      </c>
      <c r="GH23" s="10" t="str">
        <f t="shared" ca="1" si="79"/>
        <v>N</v>
      </c>
      <c r="GI23" s="9" t="str">
        <f t="shared" ca="1" si="80"/>
        <v>N</v>
      </c>
      <c r="GJ23" s="9" t="str">
        <f t="shared" ca="1" si="81"/>
        <v>N</v>
      </c>
      <c r="GK23" s="9" t="str">
        <f t="shared" ca="1" si="82"/>
        <v>N</v>
      </c>
      <c r="GL23" s="9" t="str">
        <f t="shared" ca="1" si="83"/>
        <v>B</v>
      </c>
      <c r="GM23" s="9" t="str">
        <f t="shared" ca="1" si="84"/>
        <v/>
      </c>
      <c r="GN23" s="9">
        <f t="shared" si="1"/>
        <v>1</v>
      </c>
      <c r="GO23" s="9" t="str">
        <f t="shared" si="2"/>
        <v/>
      </c>
      <c r="GP23" s="9" t="str">
        <f t="shared" si="85"/>
        <v>40000</v>
      </c>
      <c r="GQ23" s="9" t="str">
        <f t="shared" si="85"/>
        <v>01234</v>
      </c>
      <c r="GR23" s="9" t="str">
        <f t="shared" si="146"/>
        <v>340000</v>
      </c>
      <c r="GS23" s="9" t="str">
        <f t="shared" si="147"/>
        <v>001234</v>
      </c>
      <c r="GT23" s="9" t="str">
        <f t="shared" si="148"/>
        <v>B</v>
      </c>
      <c r="GU23" s="9" t="str">
        <f t="shared" si="149"/>
        <v>B</v>
      </c>
      <c r="GV23" s="9" t="str">
        <f t="shared" ca="1" si="86"/>
        <v>L4W</v>
      </c>
      <c r="GW23" s="9" t="str">
        <f t="shared" ca="1" si="87"/>
        <v>L3</v>
      </c>
      <c r="GX23" s="9" t="str">
        <f t="shared" ca="1" si="88"/>
        <v>10</v>
      </c>
      <c r="GY23" s="9" t="str">
        <f t="shared" ca="1" si="89"/>
        <v/>
      </c>
      <c r="GZ23" s="9" t="str">
        <f t="shared" ca="1" si="90"/>
        <v>XBW</v>
      </c>
      <c r="HA23" s="9" t="str">
        <f t="shared" ca="1" si="91"/>
        <v>B</v>
      </c>
      <c r="HB23" s="9" t="str">
        <f t="shared" ca="1" si="150"/>
        <v>3</v>
      </c>
      <c r="HC23" s="9" t="str">
        <f t="shared" ca="1" si="151"/>
        <v/>
      </c>
      <c r="HD23" s="9">
        <f t="shared" ca="1" si="152"/>
        <v>1</v>
      </c>
      <c r="HE23" s="9" t="str">
        <f t="shared" ca="1" si="92"/>
        <v>B</v>
      </c>
      <c r="HG23" s="9">
        <f>General!A21</f>
        <v>0</v>
      </c>
      <c r="HH23" s="9">
        <f>General!B21</f>
        <v>0</v>
      </c>
      <c r="HI23" s="9" t="str">
        <f>General!C21</f>
        <v/>
      </c>
      <c r="HJ23" s="9">
        <f>General!D21</f>
        <v>0</v>
      </c>
      <c r="HK23" s="9">
        <v>1</v>
      </c>
      <c r="HL23" s="57">
        <f t="shared" ca="1" si="153"/>
        <v>2</v>
      </c>
      <c r="HM23" s="9" t="str">
        <f>General!F21</f>
        <v>LWWL</v>
      </c>
      <c r="HN23" s="9">
        <f>General!G21</f>
        <v>-1</v>
      </c>
    </row>
    <row r="24" spans="1:222" ht="13.5" thickBot="1">
      <c r="A24" s="9">
        <v>15</v>
      </c>
      <c r="B24" s="91" t="str">
        <f t="shared" ca="1" si="10"/>
        <v>B2</v>
      </c>
      <c r="C24" s="120" t="str">
        <f t="shared" ca="1" si="93"/>
        <v/>
      </c>
      <c r="D24" s="121" t="str">
        <f t="shared" ca="1" si="94"/>
        <v>F2</v>
      </c>
      <c r="E24" s="122" t="str">
        <f t="shared" ca="1" si="95"/>
        <v/>
      </c>
      <c r="F24" s="92" t="str">
        <f t="shared" ca="1" si="11"/>
        <v>W</v>
      </c>
      <c r="G24" s="9">
        <v>15</v>
      </c>
      <c r="H24" s="123"/>
      <c r="I24" s="153" t="str">
        <f t="shared" ca="1" si="96"/>
        <v>B4</v>
      </c>
      <c r="J24" s="120" t="str">
        <f t="shared" ca="1" si="97"/>
        <v>L4</v>
      </c>
      <c r="K24" s="92">
        <f t="shared" si="154"/>
        <v>10</v>
      </c>
      <c r="L24" s="141"/>
      <c r="M24" s="137" t="s">
        <v>5</v>
      </c>
      <c r="N24" s="10"/>
      <c r="O24" s="91" t="str">
        <f ca="1">IF(M23="","",VLOOKUP(DX24,General!U:V,2,FALSE))</f>
        <v>WB</v>
      </c>
      <c r="P24" s="121" t="str">
        <f t="shared" ca="1" si="12"/>
        <v/>
      </c>
      <c r="Q24" s="122" t="str">
        <f t="shared" ca="1" si="13"/>
        <v>L4</v>
      </c>
      <c r="R24" s="93" t="str">
        <f t="shared" ca="1" si="14"/>
        <v>L</v>
      </c>
      <c r="S24" s="93">
        <f t="shared" ca="1" si="15"/>
        <v>-11</v>
      </c>
      <c r="T24" s="124" t="str">
        <f t="shared" ca="1" si="98"/>
        <v/>
      </c>
      <c r="U24" s="93">
        <f ca="1">IF(M24="","",IF(T24="",SUM($T$5:$T24)+S24,SUM($T$5:$T24)))</f>
        <v>-8</v>
      </c>
      <c r="V24" s="127" t="str">
        <f t="shared" ca="1" si="0"/>
        <v/>
      </c>
      <c r="W24" s="93" t="str" cm="1">
        <f t="array" aca="1" ref="W24" ca="1">IF(M23="","",INDIRECT(DX24&amp; DN24))</f>
        <v>B</v>
      </c>
      <c r="X24" s="92">
        <f t="shared" ca="1" si="16"/>
        <v>-7</v>
      </c>
      <c r="Y24" s="91" t="str">
        <f t="shared" si="17"/>
        <v>B</v>
      </c>
      <c r="Z24" s="93" t="str">
        <f t="shared" si="18"/>
        <v>N</v>
      </c>
      <c r="AA24" s="92">
        <f t="shared" si="19"/>
        <v>-7</v>
      </c>
      <c r="AB24" s="91" t="str">
        <f t="shared" si="20"/>
        <v>P</v>
      </c>
      <c r="AC24" s="93" t="str">
        <f t="shared" si="21"/>
        <v>Y</v>
      </c>
      <c r="AD24" s="92">
        <f t="shared" si="22"/>
        <v>7</v>
      </c>
      <c r="AE24" s="91" t="str">
        <f t="shared" si="23"/>
        <v>B</v>
      </c>
      <c r="AF24" s="93" t="str">
        <f t="shared" si="24"/>
        <v>N</v>
      </c>
      <c r="AG24" s="92">
        <f t="shared" si="25"/>
        <v>-3</v>
      </c>
      <c r="AH24" s="91" t="str">
        <f t="shared" si="26"/>
        <v>P</v>
      </c>
      <c r="AI24" s="93" t="str">
        <f t="shared" si="27"/>
        <v>Y</v>
      </c>
      <c r="AJ24" s="92">
        <f t="shared" si="28"/>
        <v>3</v>
      </c>
      <c r="AK24" s="91" t="str">
        <f t="shared" si="99"/>
        <v>B</v>
      </c>
      <c r="AL24" s="93" t="str">
        <f t="shared" si="29"/>
        <v>N</v>
      </c>
      <c r="AM24" s="92">
        <f t="shared" si="30"/>
        <v>9</v>
      </c>
      <c r="AN24" s="91" t="str">
        <f t="shared" si="31"/>
        <v>B</v>
      </c>
      <c r="AO24" s="93" t="str">
        <f t="shared" si="32"/>
        <v>N</v>
      </c>
      <c r="AP24" s="92">
        <f t="shared" si="33"/>
        <v>6</v>
      </c>
      <c r="AQ24" s="91" t="str">
        <f t="shared" si="34"/>
        <v>P</v>
      </c>
      <c r="AR24" s="93" t="str">
        <f t="shared" si="35"/>
        <v>Y</v>
      </c>
      <c r="AS24" s="92">
        <f t="shared" si="36"/>
        <v>-6</v>
      </c>
      <c r="AT24" s="91" t="str">
        <f t="shared" si="100"/>
        <v>P</v>
      </c>
      <c r="AU24" s="93" t="str">
        <f t="shared" si="37"/>
        <v>Y</v>
      </c>
      <c r="AV24" s="95">
        <f t="shared" si="38"/>
        <v>-9</v>
      </c>
      <c r="AW24" s="91" t="str">
        <f t="shared" si="101"/>
        <v>P</v>
      </c>
      <c r="AX24" s="93" t="str">
        <f t="shared" si="39"/>
        <v>Y</v>
      </c>
      <c r="AY24" s="92">
        <f t="shared" si="102"/>
        <v>7</v>
      </c>
      <c r="AZ24" s="91" t="str">
        <f t="shared" si="40"/>
        <v>P</v>
      </c>
      <c r="BA24" s="93" t="str">
        <f t="shared" si="41"/>
        <v>Y</v>
      </c>
      <c r="BB24" s="92">
        <f t="shared" si="42"/>
        <v>9</v>
      </c>
      <c r="BC24" s="91" t="str">
        <f t="shared" si="43"/>
        <v>B</v>
      </c>
      <c r="BD24" s="93" t="str">
        <f t="shared" si="44"/>
        <v>N</v>
      </c>
      <c r="BE24" s="92">
        <f t="shared" si="45"/>
        <v>-9</v>
      </c>
      <c r="BF24" s="91" t="str">
        <f t="shared" si="46"/>
        <v>B</v>
      </c>
      <c r="BG24" s="93" t="str">
        <f t="shared" si="47"/>
        <v>N</v>
      </c>
      <c r="BH24" s="92">
        <f t="shared" si="48"/>
        <v>-10</v>
      </c>
      <c r="BI24" s="91" t="str">
        <f t="shared" si="49"/>
        <v>P</v>
      </c>
      <c r="BJ24" s="93" t="str">
        <f t="shared" si="50"/>
        <v>Y</v>
      </c>
      <c r="BK24" s="92">
        <f t="shared" si="51"/>
        <v>10</v>
      </c>
      <c r="BL24" s="91" t="str">
        <f t="shared" si="52"/>
        <v>B</v>
      </c>
      <c r="BM24" s="93" t="str">
        <f t="shared" si="53"/>
        <v>N</v>
      </c>
      <c r="BN24" s="92">
        <f t="shared" si="54"/>
        <v>-10</v>
      </c>
      <c r="BO24" s="91" t="str">
        <f t="shared" si="55"/>
        <v>P</v>
      </c>
      <c r="BP24" s="93" t="str">
        <f t="shared" si="56"/>
        <v>Y</v>
      </c>
      <c r="BQ24" s="92">
        <f t="shared" si="57"/>
        <v>10</v>
      </c>
      <c r="BR24" s="91" t="str">
        <f t="shared" si="58"/>
        <v>B</v>
      </c>
      <c r="BS24" s="93" t="str">
        <f t="shared" si="59"/>
        <v>N</v>
      </c>
      <c r="BT24" s="92">
        <f t="shared" si="60"/>
        <v>-10</v>
      </c>
      <c r="BU24" s="91" t="str">
        <f t="shared" si="61"/>
        <v>P</v>
      </c>
      <c r="BV24" s="93" t="str">
        <f t="shared" si="62"/>
        <v>Y</v>
      </c>
      <c r="BW24" s="92">
        <f t="shared" si="63"/>
        <v>10</v>
      </c>
      <c r="BX24" s="91" t="str">
        <f t="shared" si="64"/>
        <v>B</v>
      </c>
      <c r="BY24" s="93" t="str">
        <f t="shared" si="103"/>
        <v>N</v>
      </c>
      <c r="BZ24" s="92">
        <f t="shared" si="65"/>
        <v>-7</v>
      </c>
      <c r="CA24" s="106">
        <f t="shared" si="104"/>
        <v>10</v>
      </c>
      <c r="CB24" s="107">
        <f t="shared" si="105"/>
        <v>1</v>
      </c>
      <c r="CC24" s="108" t="str">
        <f t="shared" ca="1" si="106"/>
        <v/>
      </c>
      <c r="CD24" s="252">
        <f t="shared" ref="CD24:CE24" si="172">AVERAGE(CV21:CV24)</f>
        <v>-4.5</v>
      </c>
      <c r="CE24" s="252">
        <f t="shared" si="172"/>
        <v>4.5</v>
      </c>
      <c r="CF24" s="252">
        <f t="shared" si="108"/>
        <v>-1</v>
      </c>
      <c r="CG24" s="252">
        <f t="shared" si="109"/>
        <v>1</v>
      </c>
      <c r="CH24" s="252">
        <f t="shared" si="110"/>
        <v>8</v>
      </c>
      <c r="CI24" s="252">
        <f t="shared" si="111"/>
        <v>8</v>
      </c>
      <c r="CJ24" s="252">
        <f t="shared" si="112"/>
        <v>-8</v>
      </c>
      <c r="CK24" s="252">
        <f t="shared" si="113"/>
        <v>-8</v>
      </c>
      <c r="CL24" s="252">
        <f t="shared" si="114"/>
        <v>8</v>
      </c>
      <c r="CM24" s="252">
        <f t="shared" si="115"/>
        <v>7.25</v>
      </c>
      <c r="CN24" s="252">
        <f t="shared" si="116"/>
        <v>-7.25</v>
      </c>
      <c r="CO24" s="252">
        <f t="shared" si="117"/>
        <v>-9.75</v>
      </c>
      <c r="CP24" s="252">
        <f t="shared" si="118"/>
        <v>9.75</v>
      </c>
      <c r="CQ24" s="252">
        <f t="shared" si="119"/>
        <v>-10</v>
      </c>
      <c r="CR24" s="252">
        <f t="shared" si="120"/>
        <v>10</v>
      </c>
      <c r="CS24" s="252">
        <f t="shared" si="121"/>
        <v>-8.25</v>
      </c>
      <c r="CT24" s="252">
        <f t="shared" si="122"/>
        <v>8.25</v>
      </c>
      <c r="CU24" s="252">
        <f t="shared" si="123"/>
        <v>-8</v>
      </c>
      <c r="CV24" s="156">
        <f t="shared" si="124"/>
        <v>-7</v>
      </c>
      <c r="CW24" s="157">
        <f t="shared" si="125"/>
        <v>7</v>
      </c>
      <c r="CX24" s="157">
        <f t="shared" si="126"/>
        <v>-3</v>
      </c>
      <c r="CY24" s="157">
        <f t="shared" si="127"/>
        <v>3</v>
      </c>
      <c r="CZ24" s="157">
        <f t="shared" si="128"/>
        <v>9</v>
      </c>
      <c r="DA24" s="157">
        <f t="shared" si="129"/>
        <v>6</v>
      </c>
      <c r="DB24" s="157">
        <f t="shared" si="130"/>
        <v>-6</v>
      </c>
      <c r="DC24" s="157">
        <f t="shared" si="131"/>
        <v>-9</v>
      </c>
      <c r="DD24" s="157">
        <f t="shared" si="132"/>
        <v>7</v>
      </c>
      <c r="DE24" s="157">
        <f t="shared" si="133"/>
        <v>9</v>
      </c>
      <c r="DF24" s="157">
        <f t="shared" si="134"/>
        <v>-9</v>
      </c>
      <c r="DG24" s="157">
        <f t="shared" si="135"/>
        <v>-10</v>
      </c>
      <c r="DH24" s="157">
        <f t="shared" si="136"/>
        <v>10</v>
      </c>
      <c r="DI24" s="157">
        <f t="shared" si="137"/>
        <v>-10</v>
      </c>
      <c r="DJ24" s="157">
        <f t="shared" si="138"/>
        <v>10</v>
      </c>
      <c r="DK24" s="157">
        <f t="shared" si="139"/>
        <v>-10</v>
      </c>
      <c r="DL24" s="157">
        <f t="shared" si="140"/>
        <v>10</v>
      </c>
      <c r="DM24" s="158">
        <f t="shared" si="141"/>
        <v>-7</v>
      </c>
      <c r="DN24" s="78">
        <v>24</v>
      </c>
      <c r="DO24" s="79">
        <f t="shared" si="164"/>
        <v>19</v>
      </c>
      <c r="DP24" s="42" t="str" cm="1">
        <f t="array" ref="DP24">IFERROR(INDEX($CD$4:$CU$4,_xlfn.AGGREGATE(15,6,COLUMN($CD$4:$CU$4)-COLUMN($CC$1)/($CD$24:$CU$24=MAX($CD$24:$CU$24)),COLUMNS(CU$4:$CU4))),"")</f>
        <v>BO</v>
      </c>
      <c r="DQ24" s="65" t="str" cm="1">
        <f t="array" ref="DQ24">IFERROR(INDEX($CD$4:$CU$4,_xlfn.AGGREGATE(15,6,COLUMN($CD$4:$CU$4)-COLUMN($CC$1)/($CD$24:$CU$24=MAX($CD$24:$CU$24)),COLUMNS($CU$4:DN4))),"")</f>
        <v/>
      </c>
      <c r="DR24" s="65" t="str" cm="1">
        <f t="array" ref="DR24">IFERROR(INDEX($CD$4:$CU$4,_xlfn.AGGREGATE(15,6,COLUMN($CD$4:$CU$4)-COLUMN($CC$1)/($CD$24:$CU$24=MAX($CD$24:$CU$24)),COLUMNS($CU$4:DO4))),"")</f>
        <v/>
      </c>
      <c r="DS24" s="65" t="str" cm="1">
        <f t="array" ref="DS24">IFERROR(INDEX($CD$4:$CU$4,_xlfn.AGGREGATE(15,6,COLUMN($CD$4:$CU$4)-COLUMN($CC$1)/($CD$24:$CU$24=MAX($CD$24:$CU$24)),COLUMNS($CU$4:DP4))),"")</f>
        <v/>
      </c>
      <c r="DT24" s="65" t="str" cm="1">
        <f t="array" ref="DT24">IFERROR(INDEX($CD$4:$CU$4,_xlfn.AGGREGATE(15,6,COLUMN($CD$4:$CU$4)-COLUMN($CC$1)/($CD$24:$CU$24=MAX($CD$24:$CU$24)),COLUMNS($CU$4:DQ4))),"")</f>
        <v/>
      </c>
      <c r="DU24" s="66" t="str" cm="1">
        <f t="array" ref="DU24">IFERROR(INDEX($CD$4:$CU$4,_xlfn.AGGREGATE(15,6,COLUMN($CD$4:$CU$4)-COLUMN($CC$1)/($CD$24:$CU$24=MAX($CD$24:$CU$24)),COLUMNS($CU$4:DR4))),"")</f>
        <v/>
      </c>
      <c r="DV24" s="78" t="str">
        <f t="shared" ca="1" si="156"/>
        <v>BO</v>
      </c>
      <c r="DW24" s="65" t="str">
        <f t="shared" ca="1" si="157"/>
        <v>N</v>
      </c>
      <c r="DX24" s="65" t="str" cm="1">
        <f t="array" aca="1" ref="DX24" ca="1">IF(INDIRECT(VLOOKUP(DX23,General!R:T,3,FALSE)&amp;DN23)&gt;0,DX23,DV23)</f>
        <v>AK</v>
      </c>
      <c r="DY24" s="79">
        <f t="shared" ca="1" si="158"/>
        <v>1</v>
      </c>
      <c r="DZ24" s="42" t="str">
        <f>IFERROR(VLOOKUP(DP24,General!R:S,2,FALSE),"")</f>
        <v>BP</v>
      </c>
      <c r="EA24" s="65" t="str">
        <f>IFERROR(VLOOKUP(DQ24,General!R:S,2,FALSE),"")</f>
        <v/>
      </c>
      <c r="EB24" s="65" t="str">
        <f>IFERROR(VLOOKUP(DR24,General!R:S,2,FALSE),"")</f>
        <v/>
      </c>
      <c r="EC24" s="65" t="str">
        <f>IFERROR(VLOOKUP(DS24,General!R:S,2,FALSE),"")</f>
        <v/>
      </c>
      <c r="ED24" s="65" t="str">
        <f>IFERROR(VLOOKUP(DT24,General!R:S,2,FALSE),"")</f>
        <v/>
      </c>
      <c r="EE24" s="66" t="str">
        <f>IFERROR(VLOOKUP(DU24,General!R:S,2,FALSE),"")</f>
        <v/>
      </c>
      <c r="EF24" s="113">
        <f ca="1">IF(DP24="",-1,COUNTIF(INDIRECT(DZ24&amp;$DN$10):INDIRECT(DZ24&amp;DN24),"Y"))</f>
        <v>10</v>
      </c>
      <c r="EG24" s="111">
        <f ca="1">IF(DQ24="",-1,COUNTIF(INDIRECT(EA24&amp;$DN$10):INDIRECT(EA24&amp;DN24),"Y"))</f>
        <v>-1</v>
      </c>
      <c r="EH24" s="111">
        <f ca="1">IF(DR24="",-1,COUNTIF(INDIRECT(EB24&amp;$DN$10):INDIRECT(EB24&amp;DN24),"Y"))</f>
        <v>-1</v>
      </c>
      <c r="EI24" s="110">
        <f ca="1">IF(DS24="",-1,COUNTIF(INDIRECT(EC24&amp;$DN$10):INDIRECT(EC24&amp;DN24),"Y"))</f>
        <v>-1</v>
      </c>
      <c r="EJ24" s="114">
        <f ca="1">IF(DT24="",-1,COUNTIF(INDIRECT(ED24&amp;$DN$10):INDIRECT(ED24&amp;DN24),"Y"))</f>
        <v>-1</v>
      </c>
      <c r="EK24" s="114">
        <f ca="1">IF(DU24="",-1,COUNTIF(INDIRECT(EE24&amp;$DN$10):INDIRECT(EE24&amp;DN24),"Y"))</f>
        <v>-1</v>
      </c>
      <c r="EL24" s="42" t="str" cm="1">
        <f t="array" aca="1" ref="EL24" ca="1">IFERROR(INDEX($DP$24:$DU$24,_xlfn.AGGREGATE(15,6,COLUMN($DP$24:$DU$24)-COLUMN($DO$24)/($EF$24:$EK$24=MAX($EF$24:$EK$24)),COLUMNS($DP$24:DP24))),"")</f>
        <v>BO</v>
      </c>
      <c r="EM24" s="65" t="str" cm="1">
        <f t="array" aca="1" ref="EM24" ca="1">IFERROR(INDEX($DP$24:$DU$24,_xlfn.AGGREGATE(15,6,COLUMN($DP$24:$DU$24)-COLUMN($DO$24)/($EF$24:$EK$24=MAX($EF$24:$EK$24)),COLUMNS($DP$24:DQ24))),"")</f>
        <v/>
      </c>
      <c r="EN24" s="65" t="str" cm="1">
        <f t="array" aca="1" ref="EN24" ca="1">IFERROR(INDEX($DP$24:$DU$24,_xlfn.AGGREGATE(15,6,COLUMN($DP$24:$DU$24)-COLUMN($DO$24)/($EF$24:$EK$24=MAX($EF$24:$EK$24)),COLUMNS($DP$24:DR24))),"")</f>
        <v/>
      </c>
      <c r="EO24" s="65" t="str" cm="1">
        <f t="array" aca="1" ref="EO24" ca="1">IFERROR(INDEX($DP$24:$DU$24,_xlfn.AGGREGATE(15,6,COLUMN($DP$24:$DU$24)-COLUMN($DO$24)/($EF$24:$EK$24=MAX($EF$24:$EK$24)),COLUMNS($DP$24:DS24))),"")</f>
        <v/>
      </c>
      <c r="EP24" s="65" t="str" cm="1">
        <f t="array" aca="1" ref="EP24" ca="1">IFERROR(INDEX($DP$24:$DU$24,_xlfn.AGGREGATE(15,6,COLUMN($DP$24:$DU$24)-COLUMN($DO$24)/($EF$24:$EK$24=MAX($EF$24:$EK$24)),COLUMNS($DP$24:DT24))),"")</f>
        <v/>
      </c>
      <c r="EQ24" s="66" t="str" cm="1">
        <f t="array" aca="1" ref="EQ24" ca="1">IFERROR(INDEX($DP$24:$DU$24,_xlfn.AGGREGATE(15,6,COLUMN($DP$24:$DU$24)-COLUMN($DO$24)/($EF$24:$EK$24=MAX($EF$24:$EK$24)),COLUMNS($DP$24:DU24))),"")</f>
        <v/>
      </c>
      <c r="ER24" s="9">
        <f t="shared" ca="1" si="144"/>
        <v>1</v>
      </c>
      <c r="ES24" s="79">
        <f t="shared" ca="1" si="159"/>
        <v>1</v>
      </c>
      <c r="ET24" s="112" t="str" cm="1">
        <f t="array" aca="1" ref="ET24" ca="1">INDEX(EL24:EQ24,1,ES24)</f>
        <v>BO</v>
      </c>
      <c r="EU24" s="42" t="str">
        <f t="shared" ca="1" si="7"/>
        <v>B</v>
      </c>
      <c r="EV24" s="65" t="str">
        <f t="shared" si="8"/>
        <v>T</v>
      </c>
      <c r="EW24" s="65" t="str">
        <f t="shared" ca="1" si="9"/>
        <v>C</v>
      </c>
      <c r="EX24" s="65" t="str">
        <f t="shared" ca="1" si="3"/>
        <v>WL</v>
      </c>
      <c r="EY24" s="65" t="str">
        <f t="shared" si="4"/>
        <v>1010</v>
      </c>
      <c r="EZ24" s="65" t="str">
        <f t="shared" ca="1" si="5"/>
        <v>WW</v>
      </c>
      <c r="FA24" s="9" t="str">
        <f t="shared" ca="1" si="67"/>
        <v>F2</v>
      </c>
      <c r="FB24" s="9" t="str">
        <f t="shared" ca="1" si="68"/>
        <v/>
      </c>
      <c r="FC24" s="9" t="str">
        <f t="shared" ca="1" si="69"/>
        <v/>
      </c>
      <c r="FD24" s="9" t="str">
        <f t="shared" si="70"/>
        <v/>
      </c>
      <c r="FE24" s="9" t="str">
        <f t="shared" ca="1" si="71"/>
        <v/>
      </c>
      <c r="FF24" s="9" t="str">
        <f t="shared" ca="1" si="72"/>
        <v>L4</v>
      </c>
      <c r="FG24" s="9">
        <f t="shared" ca="1" si="73"/>
        <v>6</v>
      </c>
      <c r="FH24" s="9">
        <f t="shared" ca="1" si="74"/>
        <v>8</v>
      </c>
      <c r="FI24" s="42">
        <f t="shared" si="6"/>
        <v>-7</v>
      </c>
      <c r="FJ24" s="65">
        <f>IF(Z24="",0,IFERROR(VLOOKUP(Z19&amp;Z20&amp;Z21&amp;Z22&amp;Z23&amp;Z24,General!I:J,2,FALSE),0))</f>
        <v>-3</v>
      </c>
      <c r="FK24" s="65">
        <f>IF(AC24="",0,IFERROR(VLOOKUP(AC19&amp;AC20&amp;AC21&amp;AC22&amp;AC23&amp;AC24,General!I:J,2,FALSE),0))</f>
        <v>3</v>
      </c>
      <c r="FL24" s="65">
        <f>IF(AF24="",0,IFERROR(VLOOKUP(AF19&amp;AF20&amp;AF21&amp;AF22&amp;AF23&amp;AF24,General!I:J,2,FALSE),0))</f>
        <v>-3</v>
      </c>
      <c r="FM24" s="65">
        <f>IF(AI24="",0,IFERROR(VLOOKUP(AI19&amp;AI20&amp;AI21&amp;AI22&amp;AI23&amp;AI24,General!I:J,2,FALSE),0))</f>
        <v>3</v>
      </c>
      <c r="FN24" s="65">
        <f>IF(AL24="",0,IFERROR(VLOOKUP(AL19&amp;AL20&amp;AL21&amp;AL22&amp;AL23&amp;AL24,General!I:J,2,FALSE),0))</f>
        <v>-1</v>
      </c>
      <c r="FO24" s="65">
        <f>IF(AO24="",0,IFERROR(VLOOKUP(AO19&amp;AO20&amp;AO21&amp;AO22&amp;AO23&amp;AO24,General!I:J,2,FALSE),0))</f>
        <v>-3</v>
      </c>
      <c r="FP24" s="65">
        <f>IF(AR24="",0,IFERROR(VLOOKUP(AR19&amp;AR20&amp;AR21&amp;AR22&amp;AR23&amp;AR24,General!I:J,2,FALSE),0))</f>
        <v>3</v>
      </c>
      <c r="FQ24" s="65">
        <f>IF(AU24="",0,IFERROR(VLOOKUP(AU19&amp;AU20&amp;AU21&amp;AU22&amp;AU23&amp;AU24,General!I:J,2,FALSE),0))</f>
        <v>1</v>
      </c>
      <c r="FR24" s="65">
        <f>IF(AX24="",0,IFERROR(VLOOKUP(AX19&amp;AX20&amp;AX21&amp;AX22&amp;AX23&amp;AX24,General!I:J,2,FALSE),0))</f>
        <v>1</v>
      </c>
      <c r="FS24" s="65">
        <f>IF(BA24="",0,IFERROR(VLOOKUP(BA19&amp;BA20&amp;BA21&amp;BA22&amp;BA23&amp;BA24,General!I:J,2,FALSE),0))</f>
        <v>1</v>
      </c>
      <c r="FT24" s="65">
        <f>IF(BD24="",0,IFERROR(VLOOKUP(BD19&amp;BD20&amp;BD21&amp;BD22&amp;BD23&amp;BD24,General!I:J,2,FALSE),0))</f>
        <v>-1</v>
      </c>
      <c r="FU24" s="65">
        <f>IF(BG24="",0,IFERROR(VLOOKUP(BG19&amp;BG20&amp;BG21&amp;BG22&amp;BG23&amp;BG24,General!I:J,2,FALSE),0))</f>
        <v>-3</v>
      </c>
      <c r="FV24" s="65">
        <f>IF(BJ24="",0,IFERROR(VLOOKUP(BJ19&amp;BJ20&amp;BJ21&amp;BJ22&amp;BJ23&amp;BJ24,General!I:J,2,FALSE),0))</f>
        <v>3</v>
      </c>
      <c r="FW24" s="65">
        <f>IF(BM24="",0,IFERROR(VLOOKUP(BM19&amp;BM20&amp;BM21&amp;BM22&amp;BM23&amp;BM24,General!I:J,2,FALSE),0))</f>
        <v>-6</v>
      </c>
      <c r="FX24" s="65">
        <f>IF(BP24="",0,IFERROR(VLOOKUP(BP19&amp;BP20&amp;BP21&amp;BP22&amp;BP23&amp;BP24,General!I:J,2,FALSE),0))</f>
        <v>6</v>
      </c>
      <c r="FY24" s="65">
        <f>IF(BS24="",0,IFERROR(VLOOKUP(BS19&amp;BS20&amp;BS21&amp;BS22&amp;BS23&amp;BS24,General!I:J,2,FALSE),0))</f>
        <v>-1</v>
      </c>
      <c r="FZ24" s="66">
        <f>IF(BV24="",0,IFERROR(VLOOKUP(BV19&amp;BV20&amp;BV21&amp;BV22&amp;BV23&amp;BV24,General!I:J,2,FALSE),0))</f>
        <v>1</v>
      </c>
      <c r="GA24" s="66">
        <f>IF(BY24="",0,IFERROR(VLOOKUP(BY19&amp;BY20&amp;BY21&amp;BY22&amp;BY23&amp;BY24,General!I:J,2,FALSE),0))</f>
        <v>-1</v>
      </c>
      <c r="GB24" s="66">
        <f ca="1">IF(R24="",0,IFERROR(VLOOKUP(R19&amp;R20&amp;R21&amp;R22&amp;R23&amp;R24,General!F:G,2,FALSE),0))</f>
        <v>-1</v>
      </c>
      <c r="GC24" s="9" t="str">
        <f t="shared" ca="1" si="145"/>
        <v>C</v>
      </c>
      <c r="GD24" s="9" t="str">
        <f t="shared" ca="1" si="75"/>
        <v>Y</v>
      </c>
      <c r="GE24" s="9" t="str">
        <f t="shared" si="76"/>
        <v>N</v>
      </c>
      <c r="GF24" s="9" t="str">
        <f t="shared" ca="1" si="77"/>
        <v>Y</v>
      </c>
      <c r="GG24" s="9">
        <f t="shared" ca="1" si="78"/>
        <v>9</v>
      </c>
      <c r="GH24" s="10" t="str">
        <f t="shared" ca="1" si="79"/>
        <v>Y</v>
      </c>
      <c r="GI24" s="9" t="str">
        <f t="shared" ca="1" si="80"/>
        <v>N</v>
      </c>
      <c r="GJ24" s="9" t="str">
        <f t="shared" ca="1" si="81"/>
        <v>N</v>
      </c>
      <c r="GK24" s="9" t="str">
        <f t="shared" ca="1" si="82"/>
        <v>N</v>
      </c>
      <c r="GL24" s="9" t="str">
        <f t="shared" ca="1" si="83"/>
        <v/>
      </c>
      <c r="GM24" s="9" t="str">
        <f t="shared" ca="1" si="84"/>
        <v>L4</v>
      </c>
      <c r="GN24" s="9">
        <f t="shared" si="1"/>
        <v>2</v>
      </c>
      <c r="GO24" s="9" t="str">
        <f t="shared" si="2"/>
        <v/>
      </c>
      <c r="GP24" s="9" t="str">
        <f t="shared" si="85"/>
        <v>00001</v>
      </c>
      <c r="GQ24" s="9" t="str">
        <f t="shared" si="85"/>
        <v>12340</v>
      </c>
      <c r="GR24" s="9" t="str">
        <f t="shared" si="146"/>
        <v>400001</v>
      </c>
      <c r="GS24" s="9" t="str">
        <f t="shared" si="147"/>
        <v>012340</v>
      </c>
      <c r="GT24" s="9" t="str">
        <f t="shared" si="148"/>
        <v>B</v>
      </c>
      <c r="GU24" s="9" t="str">
        <f t="shared" si="149"/>
        <v>B</v>
      </c>
      <c r="GV24" s="9" t="str">
        <f t="shared" ca="1" si="86"/>
        <v>L3L</v>
      </c>
      <c r="GW24" s="9" t="str">
        <f t="shared" ca="1" si="87"/>
        <v>F2</v>
      </c>
      <c r="GX24" s="9" t="str">
        <f t="shared" ca="1" si="88"/>
        <v>10</v>
      </c>
      <c r="GY24" s="9" t="str">
        <f t="shared" ca="1" si="89"/>
        <v/>
      </c>
      <c r="GZ24" s="9" t="str">
        <f t="shared" ca="1" si="90"/>
        <v>BW</v>
      </c>
      <c r="HA24" s="9" t="str">
        <f t="shared" ca="1" si="91"/>
        <v>L4</v>
      </c>
      <c r="HB24" s="9" t="str">
        <f t="shared" ca="1" si="150"/>
        <v>2</v>
      </c>
      <c r="HC24" s="9" t="str">
        <f t="shared" ca="1" si="151"/>
        <v/>
      </c>
      <c r="HD24" s="9" t="str">
        <f t="shared" ca="1" si="152"/>
        <v>4</v>
      </c>
      <c r="HE24" s="9" t="str">
        <f t="shared" ca="1" si="92"/>
        <v>L</v>
      </c>
      <c r="HG24" s="9">
        <f>General!A22</f>
        <v>0</v>
      </c>
      <c r="HH24" s="9">
        <f>General!B22</f>
        <v>0</v>
      </c>
      <c r="HI24" s="9" t="str">
        <f>General!C22</f>
        <v/>
      </c>
      <c r="HJ24" s="9">
        <f>General!D22</f>
        <v>0</v>
      </c>
      <c r="HK24" s="9">
        <v>2</v>
      </c>
      <c r="HL24" s="57">
        <f t="shared" ca="1" si="153"/>
        <v>2</v>
      </c>
      <c r="HM24" s="9" t="str">
        <f>General!F22</f>
        <v>LWWW</v>
      </c>
      <c r="HN24" s="9">
        <f>General!G22</f>
        <v>6</v>
      </c>
    </row>
    <row r="25" spans="1:222" ht="13.5" thickBot="1">
      <c r="A25" s="9">
        <v>16</v>
      </c>
      <c r="B25" s="57" t="str">
        <f t="shared" ca="1" si="10"/>
        <v>P3</v>
      </c>
      <c r="C25" s="101" t="str">
        <f t="shared" ca="1" si="93"/>
        <v/>
      </c>
      <c r="D25" s="102" t="str">
        <f t="shared" ca="1" si="94"/>
        <v>B</v>
      </c>
      <c r="E25" s="103" t="str">
        <f t="shared" ca="1" si="95"/>
        <v/>
      </c>
      <c r="F25" s="58" t="str">
        <f t="shared" ca="1" si="11"/>
        <v>W</v>
      </c>
      <c r="G25" s="9">
        <v>16</v>
      </c>
      <c r="H25" s="104"/>
      <c r="I25" s="151" t="str">
        <f t="shared" ca="1" si="96"/>
        <v>P2</v>
      </c>
      <c r="J25" s="101" t="str">
        <f t="shared" ca="1" si="97"/>
        <v>F2</v>
      </c>
      <c r="K25" s="58">
        <f t="shared" si="154"/>
        <v>10</v>
      </c>
      <c r="L25" s="141"/>
      <c r="M25" s="135" t="s">
        <v>5</v>
      </c>
      <c r="N25" s="10"/>
      <c r="O25" s="57" t="str">
        <f ca="1">IF(M24="","",VLOOKUP(DX25,General!U:V,2,FALSE))</f>
        <v>WB</v>
      </c>
      <c r="P25" s="102" t="str">
        <f t="shared" ca="1" si="12"/>
        <v>F2</v>
      </c>
      <c r="Q25" s="103" t="str">
        <f t="shared" ca="1" si="13"/>
        <v/>
      </c>
      <c r="R25" s="59" t="str">
        <f t="shared" ca="1" si="14"/>
        <v>W</v>
      </c>
      <c r="S25" s="59">
        <f t="shared" ca="1" si="15"/>
        <v>-9</v>
      </c>
      <c r="T25" s="105" t="str">
        <f t="shared" ca="1" si="98"/>
        <v/>
      </c>
      <c r="U25" s="59">
        <f ca="1">IF(M25="","",IF(T25="",SUM($T$5:$T25)+S25,SUM($T$5:$T25)))</f>
        <v>-6</v>
      </c>
      <c r="V25" s="126" t="str">
        <f t="shared" ca="1" si="0"/>
        <v/>
      </c>
      <c r="W25" s="59" t="str" cm="1">
        <f t="array" aca="1" ref="W25" ca="1">IF(M24="","",INDIRECT(DX25&amp; DN25))</f>
        <v>P</v>
      </c>
      <c r="X25" s="58">
        <f t="shared" ca="1" si="16"/>
        <v>-6</v>
      </c>
      <c r="Y25" s="57" t="str">
        <f t="shared" si="17"/>
        <v>B</v>
      </c>
      <c r="Z25" s="59" t="str">
        <f t="shared" si="18"/>
        <v>N</v>
      </c>
      <c r="AA25" s="58">
        <f t="shared" si="19"/>
        <v>-10</v>
      </c>
      <c r="AB25" s="57" t="str">
        <f t="shared" si="20"/>
        <v>P</v>
      </c>
      <c r="AC25" s="59" t="str">
        <f t="shared" si="21"/>
        <v>Y</v>
      </c>
      <c r="AD25" s="58">
        <f t="shared" si="22"/>
        <v>10</v>
      </c>
      <c r="AE25" s="57" t="str">
        <f t="shared" si="23"/>
        <v>P</v>
      </c>
      <c r="AF25" s="59" t="str">
        <f t="shared" si="24"/>
        <v>Y</v>
      </c>
      <c r="AG25" s="58">
        <f t="shared" si="25"/>
        <v>-2</v>
      </c>
      <c r="AH25" s="57" t="str">
        <f t="shared" si="26"/>
        <v>B</v>
      </c>
      <c r="AI25" s="59" t="str">
        <f t="shared" si="27"/>
        <v>N</v>
      </c>
      <c r="AJ25" s="58">
        <f t="shared" si="28"/>
        <v>2</v>
      </c>
      <c r="AK25" s="57" t="str">
        <f t="shared" si="99"/>
        <v>P</v>
      </c>
      <c r="AL25" s="59" t="str">
        <f t="shared" si="29"/>
        <v>Y</v>
      </c>
      <c r="AM25" s="58">
        <f t="shared" si="30"/>
        <v>10</v>
      </c>
      <c r="AN25" s="57" t="str">
        <f t="shared" si="31"/>
        <v>P</v>
      </c>
      <c r="AO25" s="59" t="str">
        <f t="shared" si="32"/>
        <v>Y</v>
      </c>
      <c r="AP25" s="58">
        <f t="shared" si="33"/>
        <v>7</v>
      </c>
      <c r="AQ25" s="57" t="str">
        <f t="shared" si="34"/>
        <v>B</v>
      </c>
      <c r="AR25" s="59" t="str">
        <f t="shared" si="35"/>
        <v>N</v>
      </c>
      <c r="AS25" s="58">
        <f t="shared" si="36"/>
        <v>-7</v>
      </c>
      <c r="AT25" s="57" t="str">
        <f t="shared" si="100"/>
        <v>B</v>
      </c>
      <c r="AU25" s="59" t="str">
        <f t="shared" si="37"/>
        <v>N</v>
      </c>
      <c r="AV25" s="61">
        <f t="shared" si="38"/>
        <v>-10</v>
      </c>
      <c r="AW25" s="57" t="str">
        <f t="shared" si="101"/>
        <v>B</v>
      </c>
      <c r="AX25" s="59" t="str">
        <f t="shared" si="39"/>
        <v>N</v>
      </c>
      <c r="AY25" s="58">
        <f t="shared" si="102"/>
        <v>6</v>
      </c>
      <c r="AZ25" s="57" t="str">
        <f t="shared" si="40"/>
        <v>P</v>
      </c>
      <c r="BA25" s="59" t="str">
        <f t="shared" si="41"/>
        <v>Y</v>
      </c>
      <c r="BB25" s="58">
        <f t="shared" si="42"/>
        <v>10</v>
      </c>
      <c r="BC25" s="57" t="str">
        <f t="shared" si="43"/>
        <v>B</v>
      </c>
      <c r="BD25" s="59" t="str">
        <f t="shared" si="44"/>
        <v>N</v>
      </c>
      <c r="BE25" s="58">
        <f t="shared" si="45"/>
        <v>-10</v>
      </c>
      <c r="BF25" s="57" t="str">
        <f t="shared" si="46"/>
        <v>B</v>
      </c>
      <c r="BG25" s="59" t="str">
        <f t="shared" si="47"/>
        <v>N</v>
      </c>
      <c r="BH25" s="58">
        <f t="shared" si="48"/>
        <v>-10</v>
      </c>
      <c r="BI25" s="57" t="str">
        <f t="shared" si="49"/>
        <v>P</v>
      </c>
      <c r="BJ25" s="59" t="str">
        <f t="shared" si="50"/>
        <v>Y</v>
      </c>
      <c r="BK25" s="58">
        <f t="shared" si="51"/>
        <v>10</v>
      </c>
      <c r="BL25" s="57" t="str">
        <f t="shared" si="52"/>
        <v>B</v>
      </c>
      <c r="BM25" s="59" t="str">
        <f t="shared" si="53"/>
        <v>N</v>
      </c>
      <c r="BN25" s="58">
        <f t="shared" si="54"/>
        <v>-10</v>
      </c>
      <c r="BO25" s="57" t="str">
        <f t="shared" si="55"/>
        <v>P</v>
      </c>
      <c r="BP25" s="59" t="str">
        <f t="shared" si="56"/>
        <v>Y</v>
      </c>
      <c r="BQ25" s="58">
        <f t="shared" si="57"/>
        <v>10</v>
      </c>
      <c r="BR25" s="57" t="str">
        <f t="shared" si="58"/>
        <v>B</v>
      </c>
      <c r="BS25" s="59" t="str">
        <f t="shared" si="59"/>
        <v>N</v>
      </c>
      <c r="BT25" s="58">
        <f t="shared" si="60"/>
        <v>-10</v>
      </c>
      <c r="BU25" s="57" t="str">
        <f t="shared" si="61"/>
        <v>P</v>
      </c>
      <c r="BV25" s="59" t="str">
        <f t="shared" si="62"/>
        <v>Y</v>
      </c>
      <c r="BW25" s="58">
        <f t="shared" si="63"/>
        <v>10</v>
      </c>
      <c r="BX25" s="57" t="str">
        <f t="shared" si="64"/>
        <v>P</v>
      </c>
      <c r="BY25" s="59" t="str">
        <f t="shared" si="103"/>
        <v>Y</v>
      </c>
      <c r="BZ25" s="58">
        <f t="shared" si="65"/>
        <v>-6</v>
      </c>
      <c r="CA25" s="106">
        <f t="shared" si="104"/>
        <v>10</v>
      </c>
      <c r="CB25" s="107">
        <f t="shared" si="105"/>
        <v>1</v>
      </c>
      <c r="CC25" s="108" t="str">
        <f t="shared" ca="1" si="106"/>
        <v/>
      </c>
      <c r="CD25" s="252">
        <f t="shared" ref="CD25:CE25" si="173">AVERAGE(CV22:CV25)</f>
        <v>-6</v>
      </c>
      <c r="CE25" s="252">
        <f t="shared" si="173"/>
        <v>6</v>
      </c>
      <c r="CF25" s="252">
        <f t="shared" si="108"/>
        <v>-1</v>
      </c>
      <c r="CG25" s="252">
        <f t="shared" si="109"/>
        <v>1</v>
      </c>
      <c r="CH25" s="252">
        <f t="shared" si="110"/>
        <v>9</v>
      </c>
      <c r="CI25" s="252">
        <f t="shared" si="111"/>
        <v>8</v>
      </c>
      <c r="CJ25" s="252">
        <f t="shared" si="112"/>
        <v>-8</v>
      </c>
      <c r="CK25" s="252">
        <f t="shared" si="113"/>
        <v>-9</v>
      </c>
      <c r="CL25" s="252">
        <f t="shared" si="114"/>
        <v>7</v>
      </c>
      <c r="CM25" s="252">
        <f t="shared" si="115"/>
        <v>9</v>
      </c>
      <c r="CN25" s="252">
        <f t="shared" si="116"/>
        <v>-9</v>
      </c>
      <c r="CO25" s="252">
        <f t="shared" si="117"/>
        <v>-9.75</v>
      </c>
      <c r="CP25" s="252">
        <f t="shared" si="118"/>
        <v>9.75</v>
      </c>
      <c r="CQ25" s="252">
        <f t="shared" si="119"/>
        <v>-10</v>
      </c>
      <c r="CR25" s="252">
        <f t="shared" si="120"/>
        <v>10</v>
      </c>
      <c r="CS25" s="252">
        <f t="shared" si="121"/>
        <v>-9.75</v>
      </c>
      <c r="CT25" s="252">
        <f t="shared" si="122"/>
        <v>9.75</v>
      </c>
      <c r="CU25" s="252">
        <f t="shared" si="123"/>
        <v>-7</v>
      </c>
      <c r="CV25" s="156">
        <f t="shared" si="124"/>
        <v>-10</v>
      </c>
      <c r="CW25" s="157">
        <f t="shared" si="125"/>
        <v>10</v>
      </c>
      <c r="CX25" s="157">
        <f t="shared" si="126"/>
        <v>-2</v>
      </c>
      <c r="CY25" s="157">
        <f t="shared" si="127"/>
        <v>2</v>
      </c>
      <c r="CZ25" s="157">
        <f t="shared" si="128"/>
        <v>10</v>
      </c>
      <c r="DA25" s="157">
        <f t="shared" si="129"/>
        <v>7</v>
      </c>
      <c r="DB25" s="157">
        <f t="shared" si="130"/>
        <v>-7</v>
      </c>
      <c r="DC25" s="157">
        <f t="shared" si="131"/>
        <v>-10</v>
      </c>
      <c r="DD25" s="157">
        <f t="shared" si="132"/>
        <v>6</v>
      </c>
      <c r="DE25" s="157">
        <f t="shared" si="133"/>
        <v>10</v>
      </c>
      <c r="DF25" s="157">
        <f t="shared" si="134"/>
        <v>-10</v>
      </c>
      <c r="DG25" s="157">
        <f t="shared" si="135"/>
        <v>-10</v>
      </c>
      <c r="DH25" s="157">
        <f t="shared" si="136"/>
        <v>10</v>
      </c>
      <c r="DI25" s="157">
        <f t="shared" si="137"/>
        <v>-10</v>
      </c>
      <c r="DJ25" s="157">
        <f t="shared" si="138"/>
        <v>10</v>
      </c>
      <c r="DK25" s="157">
        <f t="shared" si="139"/>
        <v>-10</v>
      </c>
      <c r="DL25" s="157">
        <f t="shared" si="140"/>
        <v>10</v>
      </c>
      <c r="DM25" s="158">
        <f t="shared" si="141"/>
        <v>-6</v>
      </c>
      <c r="DN25" s="78">
        <v>25</v>
      </c>
      <c r="DO25" s="79">
        <f t="shared" si="164"/>
        <v>20</v>
      </c>
      <c r="DP25" s="42" t="str" cm="1">
        <f t="array" ref="DP25">IFERROR(INDEX($CD$4:$CU$4,_xlfn.AGGREGATE(15,6,COLUMN($CD$4:$CU$4)-COLUMN($CC$1)/($CD$25:$CU$25=MAX($CD$25:$CU$25)),COLUMNS(CU$4:$CU4))),"")</f>
        <v>BO</v>
      </c>
      <c r="DQ25" s="65" t="str" cm="1">
        <f t="array" ref="DQ25">IFERROR(INDEX($CD$4:$CU$4,_xlfn.AGGREGATE(15,6,COLUMN($CD$4:$CU$4)-COLUMN($CC$1)/($CD$25:$CU$25=MAX($CD$25:$CU$25)),COLUMNS($CU$4:DN4))),"")</f>
        <v/>
      </c>
      <c r="DR25" s="65" t="str" cm="1">
        <f t="array" ref="DR25">IFERROR(INDEX($CD$4:$CU$4,_xlfn.AGGREGATE(15,6,COLUMN($CD$4:$CU$4)-COLUMN($CC$1)/($CD$25:$CU$25=MAX($CD$25:$CU$25)),COLUMNS($CU$4:DO4))),"")</f>
        <v/>
      </c>
      <c r="DS25" s="65" t="str" cm="1">
        <f t="array" ref="DS25">IFERROR(INDEX($CD$4:$CU$4,_xlfn.AGGREGATE(15,6,COLUMN($CD$4:$CU$4)-COLUMN($CC$1)/($CD$25:$CU$25=MAX($CD$25:$CU$25)),COLUMNS($CU$4:DP4))),"")</f>
        <v/>
      </c>
      <c r="DT25" s="65" t="str" cm="1">
        <f t="array" ref="DT25">IFERROR(INDEX($CD$4:$CU$4,_xlfn.AGGREGATE(15,6,COLUMN($CD$4:$CU$4)-COLUMN($CC$1)/($CD$25:$CU$25=MAX($CD$25:$CU$25)),COLUMNS($CU$4:DQ4))),"")</f>
        <v/>
      </c>
      <c r="DU25" s="66" t="str" cm="1">
        <f t="array" ref="DU25">IFERROR(INDEX($CD$4:$CU$4,_xlfn.AGGREGATE(15,6,COLUMN($CD$4:$CU$4)-COLUMN($CC$1)/($CD$25:$CU$25=MAX($CD$25:$CU$25)),COLUMNS($CU$4:DR4))),"")</f>
        <v/>
      </c>
      <c r="DV25" s="78" t="str">
        <f t="shared" ca="1" si="156"/>
        <v>BO</v>
      </c>
      <c r="DW25" s="65" t="str">
        <f t="shared" ca="1" si="157"/>
        <v>N</v>
      </c>
      <c r="DX25" s="65" t="str" cm="1">
        <f t="array" aca="1" ref="DX25" ca="1">IF(INDIRECT(VLOOKUP(DX24,General!R:T,3,FALSE)&amp;DN24)&gt;0,DX24,DV24)</f>
        <v>AK</v>
      </c>
      <c r="DY25" s="79">
        <f t="shared" ca="1" si="158"/>
        <v>1</v>
      </c>
      <c r="DZ25" s="42" t="str">
        <f>IFERROR(VLOOKUP(DP25,General!R:S,2,FALSE),"")</f>
        <v>BP</v>
      </c>
      <c r="EA25" s="65" t="str">
        <f>IFERROR(VLOOKUP(DQ25,General!R:S,2,FALSE),"")</f>
        <v/>
      </c>
      <c r="EB25" s="65" t="str">
        <f>IFERROR(VLOOKUP(DR25,General!R:S,2,FALSE),"")</f>
        <v/>
      </c>
      <c r="EC25" s="65" t="str">
        <f>IFERROR(VLOOKUP(DS25,General!R:S,2,FALSE),"")</f>
        <v/>
      </c>
      <c r="ED25" s="65" t="str">
        <f>IFERROR(VLOOKUP(DT25,General!R:S,2,FALSE),"")</f>
        <v/>
      </c>
      <c r="EE25" s="66" t="str">
        <f>IFERROR(VLOOKUP(DU25,General!R:S,2,FALSE),"")</f>
        <v/>
      </c>
      <c r="EF25" s="113">
        <f ca="1">IF(DP25="",-1,COUNTIF(INDIRECT(DZ25&amp;$DN$10):INDIRECT(DZ25&amp;DN25),"Y"))</f>
        <v>11</v>
      </c>
      <c r="EG25" s="111">
        <f ca="1">IF(DQ25="",-1,COUNTIF(INDIRECT(EA25&amp;$DN$10):INDIRECT(EA25&amp;DN25),"Y"))</f>
        <v>-1</v>
      </c>
      <c r="EH25" s="111">
        <f ca="1">IF(DR25="",-1,COUNTIF(INDIRECT(EB25&amp;$DN$10):INDIRECT(EB25&amp;DN25),"Y"))</f>
        <v>-1</v>
      </c>
      <c r="EI25" s="110">
        <f ca="1">IF(DS25="",-1,COUNTIF(INDIRECT(EC25&amp;$DN$10):INDIRECT(EC25&amp;DN25),"Y"))</f>
        <v>-1</v>
      </c>
      <c r="EJ25" s="114">
        <f ca="1">IF(DT25="",-1,COUNTIF(INDIRECT(ED25&amp;$DN$10):INDIRECT(ED25&amp;DN25),"Y"))</f>
        <v>-1</v>
      </c>
      <c r="EK25" s="114">
        <f ca="1">IF(DU25="",-1,COUNTIF(INDIRECT(EE25&amp;$DN$10):INDIRECT(EE25&amp;DN25),"Y"))</f>
        <v>-1</v>
      </c>
      <c r="EL25" s="42" t="str" cm="1">
        <f t="array" aca="1" ref="EL25" ca="1">IFERROR(INDEX($DP$25:$DU$25,_xlfn.AGGREGATE(15,6,COLUMN($DP$25:$DU$25)-COLUMN($DO$25)/($EF$25:$EK$25=MAX($EF$25:$EK$25)),COLUMNS($DP$25:DP25))),"")</f>
        <v>BO</v>
      </c>
      <c r="EM25" s="65" t="str" cm="1">
        <f t="array" aca="1" ref="EM25" ca="1">IFERROR(INDEX($DP$25:$DU$25,_xlfn.AGGREGATE(15,6,COLUMN($DP$25:$DU$25)-COLUMN($DO$25)/($EF$25:$EK$25=MAX($EF$25:$EK$25)),COLUMNS($DP$25:DQ25))),"")</f>
        <v/>
      </c>
      <c r="EN25" s="65" t="str" cm="1">
        <f t="array" aca="1" ref="EN25" ca="1">IFERROR(INDEX($DP$25:$DU$25,_xlfn.AGGREGATE(15,6,COLUMN($DP$25:$DU$25)-COLUMN($DO$25)/($EF$25:$EK$25=MAX($EF$25:$EK$25)),COLUMNS($DP$25:DR25))),"")</f>
        <v/>
      </c>
      <c r="EO25" s="65" t="str" cm="1">
        <f t="array" aca="1" ref="EO25" ca="1">IFERROR(INDEX($DP$25:$DU$25,_xlfn.AGGREGATE(15,6,COLUMN($DP$25:$DU$25)-COLUMN($DO$25)/($EF$25:$EK$25=MAX($EF$25:$EK$25)),COLUMNS($DP$25:DS25))),"")</f>
        <v/>
      </c>
      <c r="EP25" s="65" t="str" cm="1">
        <f t="array" aca="1" ref="EP25" ca="1">IFERROR(INDEX($DP$25:$DU$25,_xlfn.AGGREGATE(15,6,COLUMN($DP$25:$DU$25)-COLUMN($DO$25)/($EF$25:$EK$25=MAX($EF$25:$EK$25)),COLUMNS($DP$25:DT25))),"")</f>
        <v/>
      </c>
      <c r="EQ25" s="66" t="str" cm="1">
        <f t="array" aca="1" ref="EQ25" ca="1">IFERROR(INDEX($DP$25:$DU$25,_xlfn.AGGREGATE(15,6,COLUMN($DP$25:$DU$25)-COLUMN($DO$25)/($EF$25:$EK$25=MAX($EF$25:$EK$25)),COLUMNS($DP$25:DU25))),"")</f>
        <v/>
      </c>
      <c r="ER25" s="9">
        <f t="shared" ca="1" si="144"/>
        <v>1</v>
      </c>
      <c r="ES25" s="79">
        <f t="shared" ca="1" si="159"/>
        <v>1</v>
      </c>
      <c r="ET25" s="112" t="str" cm="1">
        <f t="array" aca="1" ref="ET25" ca="1">INDEX(EL25:EQ25,1,ES25)</f>
        <v>BO</v>
      </c>
      <c r="EU25" s="42" t="str">
        <f t="shared" ca="1" si="7"/>
        <v>B</v>
      </c>
      <c r="EV25" s="65" t="str">
        <f t="shared" si="8"/>
        <v>T</v>
      </c>
      <c r="EW25" s="65" t="str">
        <f t="shared" ca="1" si="9"/>
        <v>C</v>
      </c>
      <c r="EX25" s="65" t="str">
        <f t="shared" ca="1" si="3"/>
        <v>LW</v>
      </c>
      <c r="EY25" s="65" t="str">
        <f t="shared" si="4"/>
        <v>1010</v>
      </c>
      <c r="EZ25" s="65" t="str">
        <f t="shared" ca="1" si="5"/>
        <v>WL</v>
      </c>
      <c r="FA25" s="9" t="str">
        <f t="shared" ca="1" si="67"/>
        <v>B</v>
      </c>
      <c r="FB25" s="9" t="str">
        <f t="shared" ca="1" si="68"/>
        <v/>
      </c>
      <c r="FC25" s="9" t="str">
        <f t="shared" si="69"/>
        <v/>
      </c>
      <c r="FD25" s="9" t="str">
        <f t="shared" ca="1" si="70"/>
        <v/>
      </c>
      <c r="FE25" s="9" t="str">
        <f t="shared" ca="1" si="71"/>
        <v/>
      </c>
      <c r="FF25" s="9" t="str">
        <f t="shared" ca="1" si="72"/>
        <v>F2</v>
      </c>
      <c r="FG25" s="9">
        <f t="shared" ca="1" si="73"/>
        <v>5</v>
      </c>
      <c r="FH25" s="9">
        <f t="shared" ca="1" si="74"/>
        <v>2</v>
      </c>
      <c r="FI25" s="42">
        <f t="shared" si="6"/>
        <v>-10</v>
      </c>
      <c r="FJ25" s="65">
        <f>IF(Z25="",0,IFERROR(VLOOKUP(Z20&amp;Z21&amp;Z22&amp;Z23&amp;Z24&amp;Z25,General!I:J,2,FALSE),0))</f>
        <v>-6</v>
      </c>
      <c r="FK25" s="65">
        <f>IF(AC25="",0,IFERROR(VLOOKUP(AC20&amp;AC21&amp;AC22&amp;AC23&amp;AC24&amp;AC25,General!I:J,2,FALSE),0))</f>
        <v>6</v>
      </c>
      <c r="FL25" s="65">
        <f>IF(AF25="",0,IFERROR(VLOOKUP(AF20&amp;AF21&amp;AF22&amp;AF23&amp;AF24&amp;AF25,General!I:J,2,FALSE),0))</f>
        <v>1</v>
      </c>
      <c r="FM25" s="65">
        <f>IF(AI25="",0,IFERROR(VLOOKUP(AI20&amp;AI21&amp;AI22&amp;AI23&amp;AI24&amp;AI25,General!I:J,2,FALSE),0))</f>
        <v>-1</v>
      </c>
      <c r="FN25" s="65">
        <f>IF(AL25="",0,IFERROR(VLOOKUP(AL20&amp;AL21&amp;AL22&amp;AL23&amp;AL24&amp;AL25,General!I:J,2,FALSE),0))</f>
        <v>1</v>
      </c>
      <c r="FO25" s="65">
        <f>IF(AO25="",0,IFERROR(VLOOKUP(AO20&amp;AO21&amp;AO22&amp;AO23&amp;AO24&amp;AO25,General!I:J,2,FALSE),0))</f>
        <v>1</v>
      </c>
      <c r="FP25" s="65">
        <f>IF(AR25="",0,IFERROR(VLOOKUP(AR20&amp;AR21&amp;AR22&amp;AR23&amp;AR24&amp;AR25,General!I:J,2,FALSE),0))</f>
        <v>-1</v>
      </c>
      <c r="FQ25" s="65">
        <f>IF(AU25="",0,IFERROR(VLOOKUP(AU20&amp;AU21&amp;AU22&amp;AU23&amp;AU24&amp;AU25,General!I:J,2,FALSE),0))</f>
        <v>-1</v>
      </c>
      <c r="FR25" s="65">
        <f>IF(AX25="",0,IFERROR(VLOOKUP(AX20&amp;AX21&amp;AX22&amp;AX23&amp;AX24&amp;AX25,General!I:J,2,FALSE),0))</f>
        <v>-1</v>
      </c>
      <c r="FS25" s="65">
        <f>IF(BA25="",0,IFERROR(VLOOKUP(BA20&amp;BA21&amp;BA22&amp;BA23&amp;BA24&amp;BA25,General!I:J,2,FALSE),0))</f>
        <v>3</v>
      </c>
      <c r="FT25" s="65">
        <f>IF(BD25="",0,IFERROR(VLOOKUP(BD20&amp;BD21&amp;BD22&amp;BD23&amp;BD24&amp;BD25,General!I:J,2,FALSE),0))</f>
        <v>-3</v>
      </c>
      <c r="FU25" s="65">
        <f>IF(BG25="",0,IFERROR(VLOOKUP(BG20&amp;BG21&amp;BG22&amp;BG23&amp;BG24&amp;BG25,General!I:J,2,FALSE),0))</f>
        <v>-6</v>
      </c>
      <c r="FV25" s="65">
        <f>IF(BJ25="",0,IFERROR(VLOOKUP(BJ20&amp;BJ21&amp;BJ22&amp;BJ23&amp;BJ24&amp;BJ25,General!I:J,2,FALSE),0))</f>
        <v>6</v>
      </c>
      <c r="FW25" s="65">
        <f>IF(BM25="",0,IFERROR(VLOOKUP(BM20&amp;BM21&amp;BM22&amp;BM23&amp;BM24&amp;BM25,General!I:J,2,FALSE),0))</f>
        <v>-6</v>
      </c>
      <c r="FX25" s="65">
        <f>IF(BP25="",0,IFERROR(VLOOKUP(BP20&amp;BP21&amp;BP22&amp;BP23&amp;BP24&amp;BP25,General!I:J,2,FALSE),0))</f>
        <v>6</v>
      </c>
      <c r="FY25" s="65">
        <f>IF(BS25="",0,IFERROR(VLOOKUP(BS20&amp;BS21&amp;BS22&amp;BS23&amp;BS24&amp;BS25,General!I:J,2,FALSE),0))</f>
        <v>-3</v>
      </c>
      <c r="FZ25" s="66">
        <f>IF(BV25="",0,IFERROR(VLOOKUP(BV20&amp;BV21&amp;BV22&amp;BV23&amp;BV24&amp;BV25,General!I:J,2,FALSE),0))</f>
        <v>3</v>
      </c>
      <c r="GA25" s="66">
        <f>IF(BY25="",0,IFERROR(VLOOKUP(BY20&amp;BY21&amp;BY22&amp;BY23&amp;BY24&amp;BY25,General!I:J,2,FALSE),0))</f>
        <v>1</v>
      </c>
      <c r="GB25" s="66">
        <f ca="1">IF(R25="",0,IFERROR(VLOOKUP(R20&amp;R21&amp;R22&amp;R23&amp;R24&amp;R25,General!F:G,2,FALSE),0))</f>
        <v>1</v>
      </c>
      <c r="GC25" s="9" t="str">
        <f t="shared" ca="1" si="145"/>
        <v>C</v>
      </c>
      <c r="GD25" s="9" t="str">
        <f t="shared" ca="1" si="75"/>
        <v>N</v>
      </c>
      <c r="GE25" s="9" t="str">
        <f t="shared" si="76"/>
        <v>N</v>
      </c>
      <c r="GF25" s="9" t="str">
        <f t="shared" ca="1" si="77"/>
        <v>Y</v>
      </c>
      <c r="GG25" s="9">
        <f t="shared" ca="1" si="78"/>
        <v>10</v>
      </c>
      <c r="GH25" s="10" t="str">
        <f t="shared" ca="1" si="79"/>
        <v>N</v>
      </c>
      <c r="GI25" s="9" t="str">
        <f t="shared" ca="1" si="80"/>
        <v>N</v>
      </c>
      <c r="GJ25" s="9" t="str">
        <f t="shared" ca="1" si="81"/>
        <v>Y</v>
      </c>
      <c r="GK25" s="9" t="str">
        <f t="shared" ca="1" si="82"/>
        <v>N</v>
      </c>
      <c r="GL25" s="9" t="str">
        <f t="shared" ca="1" si="83"/>
        <v/>
      </c>
      <c r="GM25" s="9" t="str">
        <f t="shared" ca="1" si="84"/>
        <v>F2</v>
      </c>
      <c r="GN25" s="9">
        <f t="shared" si="1"/>
        <v>3</v>
      </c>
      <c r="GO25" s="9" t="str">
        <f t="shared" si="2"/>
        <v/>
      </c>
      <c r="GP25" s="9" t="str">
        <f t="shared" si="85"/>
        <v>00012</v>
      </c>
      <c r="GQ25" s="9" t="str">
        <f t="shared" si="85"/>
        <v>23400</v>
      </c>
      <c r="GR25" s="9" t="str">
        <f t="shared" si="146"/>
        <v>000012</v>
      </c>
      <c r="GS25" s="9" t="str">
        <f t="shared" si="147"/>
        <v>123400</v>
      </c>
      <c r="GT25" s="9" t="str">
        <f t="shared" si="148"/>
        <v>B</v>
      </c>
      <c r="GU25" s="9" t="str">
        <f t="shared" si="149"/>
        <v>P</v>
      </c>
      <c r="GV25" s="9" t="str">
        <f t="shared" ca="1" si="86"/>
        <v>F2W</v>
      </c>
      <c r="GW25" s="9" t="str">
        <f t="shared" ca="1" si="87"/>
        <v>B</v>
      </c>
      <c r="GX25" s="9" t="str">
        <f t="shared" ca="1" si="88"/>
        <v>10</v>
      </c>
      <c r="GY25" s="9" t="str">
        <f t="shared" ca="1" si="89"/>
        <v/>
      </c>
      <c r="GZ25" s="9" t="str">
        <f t="shared" ca="1" si="90"/>
        <v>L4L</v>
      </c>
      <c r="HA25" s="9" t="str">
        <f t="shared" ca="1" si="91"/>
        <v>F2</v>
      </c>
      <c r="HB25" s="9">
        <f t="shared" ca="1" si="150"/>
        <v>1</v>
      </c>
      <c r="HC25" s="9" t="str">
        <f t="shared" ca="1" si="151"/>
        <v/>
      </c>
      <c r="HD25" s="9" t="str">
        <f t="shared" ca="1" si="152"/>
        <v>2</v>
      </c>
      <c r="HE25" s="9" t="str">
        <f t="shared" ca="1" si="92"/>
        <v>F</v>
      </c>
      <c r="HG25" s="9">
        <f>General!A23</f>
        <v>0</v>
      </c>
      <c r="HH25" s="9">
        <f>General!B23</f>
        <v>0</v>
      </c>
      <c r="HI25" s="9" t="str">
        <f>General!C23</f>
        <v/>
      </c>
      <c r="HJ25" s="9">
        <f>General!D23</f>
        <v>0</v>
      </c>
      <c r="HK25" s="9">
        <v>1</v>
      </c>
      <c r="HL25" s="57">
        <f t="shared" ca="1" si="153"/>
        <v>2</v>
      </c>
      <c r="HM25" s="9" t="str">
        <f>General!F23</f>
        <v>WLLL</v>
      </c>
      <c r="HN25" s="9">
        <f>General!G23</f>
        <v>-6</v>
      </c>
    </row>
    <row r="26" spans="1:222" ht="13.5" thickBot="1">
      <c r="A26" s="9">
        <v>17</v>
      </c>
      <c r="B26" s="42" t="str">
        <f t="shared" ca="1" si="10"/>
        <v>P3</v>
      </c>
      <c r="C26" s="115" t="str">
        <f t="shared" ca="1" si="93"/>
        <v/>
      </c>
      <c r="D26" s="116" t="str">
        <f t="shared" ca="1" si="94"/>
        <v>L4</v>
      </c>
      <c r="E26" s="117" t="str">
        <f t="shared" ca="1" si="95"/>
        <v/>
      </c>
      <c r="F26" s="66" t="str">
        <f t="shared" ca="1" si="11"/>
        <v>W</v>
      </c>
      <c r="G26" s="9">
        <v>17</v>
      </c>
      <c r="H26" s="118"/>
      <c r="I26" s="152" t="str">
        <f t="shared" ca="1" si="96"/>
        <v>B1</v>
      </c>
      <c r="J26" s="115" t="str">
        <f t="shared" ca="1" si="97"/>
        <v>B1</v>
      </c>
      <c r="K26" s="66">
        <f t="shared" si="154"/>
        <v>10</v>
      </c>
      <c r="L26" s="141"/>
      <c r="M26" s="136" t="s">
        <v>5</v>
      </c>
      <c r="N26" s="10"/>
      <c r="O26" s="42" t="str">
        <f ca="1">IF(M25="","",VLOOKUP(DX26,General!U:V,2,FALSE))</f>
        <v>WB</v>
      </c>
      <c r="P26" s="116" t="str">
        <f t="shared" ca="1" si="12"/>
        <v/>
      </c>
      <c r="Q26" s="117" t="str">
        <f t="shared" ca="1" si="13"/>
        <v>B</v>
      </c>
      <c r="R26" s="65" t="str">
        <f t="shared" ca="1" si="14"/>
        <v>L</v>
      </c>
      <c r="S26" s="65">
        <f t="shared" ca="1" si="15"/>
        <v>-10</v>
      </c>
      <c r="T26" s="119" t="str">
        <f t="shared" ca="1" si="98"/>
        <v/>
      </c>
      <c r="U26" s="65">
        <f ca="1">IF(M26="","",IF(T26="",SUM($T$5:$T26)+S26,SUM($T$5:$T26)))</f>
        <v>-7</v>
      </c>
      <c r="V26" s="125" t="str">
        <f t="shared" ca="1" si="0"/>
        <v/>
      </c>
      <c r="W26" s="65" t="str" cm="1">
        <f t="array" aca="1" ref="W26" ca="1">IF(M25="","",INDIRECT(DX26&amp; DN26))</f>
        <v>B</v>
      </c>
      <c r="X26" s="66">
        <f t="shared" ca="1" si="16"/>
        <v>-7</v>
      </c>
      <c r="Y26" s="42" t="str">
        <f t="shared" si="17"/>
        <v>P</v>
      </c>
      <c r="Z26" s="65" t="str">
        <f t="shared" si="18"/>
        <v>Y</v>
      </c>
      <c r="AA26" s="66">
        <f t="shared" si="19"/>
        <v>-9</v>
      </c>
      <c r="AB26" s="42" t="str">
        <f t="shared" si="20"/>
        <v>B</v>
      </c>
      <c r="AC26" s="65" t="str">
        <f t="shared" si="21"/>
        <v>N</v>
      </c>
      <c r="AD26" s="66">
        <f t="shared" si="22"/>
        <v>9</v>
      </c>
      <c r="AE26" s="42" t="str">
        <f t="shared" si="23"/>
        <v>P</v>
      </c>
      <c r="AF26" s="65" t="str">
        <f t="shared" si="24"/>
        <v>Y</v>
      </c>
      <c r="AG26" s="66">
        <f t="shared" si="25"/>
        <v>1</v>
      </c>
      <c r="AH26" s="42" t="str">
        <f t="shared" si="26"/>
        <v>B</v>
      </c>
      <c r="AI26" s="65" t="str">
        <f t="shared" si="27"/>
        <v>N</v>
      </c>
      <c r="AJ26" s="66">
        <f t="shared" si="28"/>
        <v>-1</v>
      </c>
      <c r="AK26" s="42" t="str">
        <f t="shared" si="99"/>
        <v>B</v>
      </c>
      <c r="AL26" s="65" t="str">
        <f t="shared" si="29"/>
        <v>N</v>
      </c>
      <c r="AM26" s="66">
        <f t="shared" si="30"/>
        <v>9</v>
      </c>
      <c r="AN26" s="42" t="str">
        <f t="shared" si="31"/>
        <v>P</v>
      </c>
      <c r="AO26" s="65" t="str">
        <f t="shared" si="32"/>
        <v>Y</v>
      </c>
      <c r="AP26" s="66">
        <f t="shared" si="33"/>
        <v>10</v>
      </c>
      <c r="AQ26" s="42" t="str">
        <f t="shared" si="34"/>
        <v>B</v>
      </c>
      <c r="AR26" s="65" t="str">
        <f t="shared" si="35"/>
        <v>N</v>
      </c>
      <c r="AS26" s="66">
        <f t="shared" si="36"/>
        <v>-10</v>
      </c>
      <c r="AT26" s="42" t="str">
        <f t="shared" si="100"/>
        <v>P</v>
      </c>
      <c r="AU26" s="65" t="str">
        <f t="shared" si="37"/>
        <v>Y</v>
      </c>
      <c r="AV26" s="79">
        <f t="shared" si="38"/>
        <v>-9</v>
      </c>
      <c r="AW26" s="42" t="str">
        <f t="shared" si="101"/>
        <v>P</v>
      </c>
      <c r="AX26" s="65" t="str">
        <f t="shared" si="39"/>
        <v>Y</v>
      </c>
      <c r="AY26" s="66">
        <f t="shared" si="102"/>
        <v>7</v>
      </c>
      <c r="AZ26" s="42" t="str">
        <f t="shared" si="40"/>
        <v>P</v>
      </c>
      <c r="BA26" s="65" t="str">
        <f t="shared" si="41"/>
        <v>Y</v>
      </c>
      <c r="BB26" s="66">
        <f t="shared" si="42"/>
        <v>10</v>
      </c>
      <c r="BC26" s="42" t="str">
        <f t="shared" si="43"/>
        <v>B</v>
      </c>
      <c r="BD26" s="65" t="str">
        <f t="shared" si="44"/>
        <v>N</v>
      </c>
      <c r="BE26" s="66">
        <f t="shared" si="45"/>
        <v>-10</v>
      </c>
      <c r="BF26" s="42" t="str">
        <f t="shared" si="46"/>
        <v>P</v>
      </c>
      <c r="BG26" s="65" t="str">
        <f t="shared" si="47"/>
        <v>Y</v>
      </c>
      <c r="BH26" s="66">
        <f t="shared" si="48"/>
        <v>-9</v>
      </c>
      <c r="BI26" s="42" t="str">
        <f t="shared" si="49"/>
        <v>B</v>
      </c>
      <c r="BJ26" s="65" t="str">
        <f t="shared" si="50"/>
        <v>N</v>
      </c>
      <c r="BK26" s="66">
        <f t="shared" si="51"/>
        <v>9</v>
      </c>
      <c r="BL26" s="42" t="str">
        <f t="shared" si="52"/>
        <v>B</v>
      </c>
      <c r="BM26" s="65" t="str">
        <f t="shared" si="53"/>
        <v>N</v>
      </c>
      <c r="BN26" s="66">
        <f t="shared" si="54"/>
        <v>-10</v>
      </c>
      <c r="BO26" s="42" t="str">
        <f t="shared" si="55"/>
        <v>P</v>
      </c>
      <c r="BP26" s="65" t="str">
        <f t="shared" si="56"/>
        <v>Y</v>
      </c>
      <c r="BQ26" s="66">
        <f t="shared" si="57"/>
        <v>10</v>
      </c>
      <c r="BR26" s="42" t="str">
        <f t="shared" si="58"/>
        <v>B</v>
      </c>
      <c r="BS26" s="65" t="str">
        <f t="shared" si="59"/>
        <v>N</v>
      </c>
      <c r="BT26" s="66">
        <f t="shared" si="60"/>
        <v>-10</v>
      </c>
      <c r="BU26" s="42" t="str">
        <f t="shared" si="61"/>
        <v>P</v>
      </c>
      <c r="BV26" s="65" t="str">
        <f t="shared" si="62"/>
        <v>Y</v>
      </c>
      <c r="BW26" s="66">
        <f t="shared" si="63"/>
        <v>10</v>
      </c>
      <c r="BX26" s="42" t="str">
        <f t="shared" si="64"/>
        <v>B</v>
      </c>
      <c r="BY26" s="65" t="str">
        <f t="shared" si="103"/>
        <v>N</v>
      </c>
      <c r="BZ26" s="66">
        <f t="shared" si="65"/>
        <v>-7</v>
      </c>
      <c r="CA26" s="106">
        <f t="shared" si="104"/>
        <v>10</v>
      </c>
      <c r="CB26" s="107">
        <f t="shared" si="105"/>
        <v>1</v>
      </c>
      <c r="CC26" s="108" t="str">
        <f t="shared" ca="1" si="106"/>
        <v/>
      </c>
      <c r="CD26" s="252">
        <f t="shared" ref="CD26:CE26" si="174">AVERAGE(CV23:CV26)</f>
        <v>-7.5</v>
      </c>
      <c r="CE26" s="252">
        <f t="shared" si="174"/>
        <v>7.5</v>
      </c>
      <c r="CF26" s="252">
        <f t="shared" si="108"/>
        <v>-1</v>
      </c>
      <c r="CG26" s="252">
        <f t="shared" si="109"/>
        <v>1</v>
      </c>
      <c r="CH26" s="252">
        <f t="shared" si="110"/>
        <v>9.5</v>
      </c>
      <c r="CI26" s="252">
        <f t="shared" si="111"/>
        <v>8</v>
      </c>
      <c r="CJ26" s="252">
        <f t="shared" si="112"/>
        <v>-8</v>
      </c>
      <c r="CK26" s="252">
        <f t="shared" si="113"/>
        <v>-9.5</v>
      </c>
      <c r="CL26" s="252">
        <f t="shared" si="114"/>
        <v>6.5</v>
      </c>
      <c r="CM26" s="252">
        <f t="shared" si="115"/>
        <v>9.25</v>
      </c>
      <c r="CN26" s="252">
        <f t="shared" si="116"/>
        <v>-9.25</v>
      </c>
      <c r="CO26" s="252">
        <f t="shared" si="117"/>
        <v>-9.75</v>
      </c>
      <c r="CP26" s="252">
        <f t="shared" si="118"/>
        <v>9.75</v>
      </c>
      <c r="CQ26" s="252">
        <f t="shared" si="119"/>
        <v>-10</v>
      </c>
      <c r="CR26" s="252">
        <f t="shared" si="120"/>
        <v>10</v>
      </c>
      <c r="CS26" s="252">
        <f t="shared" si="121"/>
        <v>-9.75</v>
      </c>
      <c r="CT26" s="252">
        <f t="shared" si="122"/>
        <v>9.75</v>
      </c>
      <c r="CU26" s="252">
        <f t="shared" si="123"/>
        <v>-6.5</v>
      </c>
      <c r="CV26" s="156">
        <f t="shared" si="124"/>
        <v>-9</v>
      </c>
      <c r="CW26" s="157">
        <f t="shared" si="125"/>
        <v>9</v>
      </c>
      <c r="CX26" s="157">
        <f t="shared" si="126"/>
        <v>1</v>
      </c>
      <c r="CY26" s="157">
        <f t="shared" si="127"/>
        <v>-1</v>
      </c>
      <c r="CZ26" s="157">
        <f t="shared" si="128"/>
        <v>9</v>
      </c>
      <c r="DA26" s="157">
        <f t="shared" si="129"/>
        <v>10</v>
      </c>
      <c r="DB26" s="157">
        <f t="shared" si="130"/>
        <v>-10</v>
      </c>
      <c r="DC26" s="157">
        <f t="shared" si="131"/>
        <v>-9</v>
      </c>
      <c r="DD26" s="157">
        <f t="shared" si="132"/>
        <v>7</v>
      </c>
      <c r="DE26" s="157">
        <f t="shared" si="133"/>
        <v>10</v>
      </c>
      <c r="DF26" s="157">
        <f t="shared" si="134"/>
        <v>-10</v>
      </c>
      <c r="DG26" s="157">
        <f t="shared" si="135"/>
        <v>-9</v>
      </c>
      <c r="DH26" s="157">
        <f t="shared" si="136"/>
        <v>9</v>
      </c>
      <c r="DI26" s="157">
        <f t="shared" si="137"/>
        <v>-10</v>
      </c>
      <c r="DJ26" s="157">
        <f t="shared" si="138"/>
        <v>10</v>
      </c>
      <c r="DK26" s="157">
        <f t="shared" si="139"/>
        <v>-10</v>
      </c>
      <c r="DL26" s="157">
        <f t="shared" si="140"/>
        <v>10</v>
      </c>
      <c r="DM26" s="158">
        <f t="shared" si="141"/>
        <v>-7</v>
      </c>
      <c r="DN26" s="78">
        <v>26</v>
      </c>
      <c r="DO26" s="79">
        <f t="shared" si="164"/>
        <v>21</v>
      </c>
      <c r="DP26" s="42" t="str" cm="1">
        <f t="array" ref="DP26">IFERROR(INDEX($CD$4:$CU$4,_xlfn.AGGREGATE(15,6,COLUMN($CD$4:$CU$4)-COLUMN($CC$1)/($CD$26:$CU$26=MAX($CD$26:$CU$26)),COLUMNS(CU$4:$CU4))),"")</f>
        <v>BO</v>
      </c>
      <c r="DQ26" s="65" t="str" cm="1">
        <f t="array" ref="DQ26">IFERROR(INDEX($CD$4:$CU$4,_xlfn.AGGREGATE(15,6,COLUMN($CD$4:$CU$4)-COLUMN($CC$1)/($CD$26:$CU$26=MAX($CD$26:$CU$26)),COLUMNS($CU$4:DN4))),"")</f>
        <v/>
      </c>
      <c r="DR26" s="65" t="str" cm="1">
        <f t="array" ref="DR26">IFERROR(INDEX($CD$4:$CU$4,_xlfn.AGGREGATE(15,6,COLUMN($CD$4:$CU$4)-COLUMN($CC$1)/($CD$26:$CU$26=MAX($CD$26:$CU$26)),COLUMNS($CU$4:DO4))),"")</f>
        <v/>
      </c>
      <c r="DS26" s="65" t="str" cm="1">
        <f t="array" ref="DS26">IFERROR(INDEX($CD$4:$CU$4,_xlfn.AGGREGATE(15,6,COLUMN($CD$4:$CU$4)-COLUMN($CC$1)/($CD$26:$CU$26=MAX($CD$26:$CU$26)),COLUMNS($CU$4:DP4))),"")</f>
        <v/>
      </c>
      <c r="DT26" s="65" t="str" cm="1">
        <f t="array" ref="DT26">IFERROR(INDEX($CD$4:$CU$4,_xlfn.AGGREGATE(15,6,COLUMN($CD$4:$CU$4)-COLUMN($CC$1)/($CD$26:$CU$26=MAX($CD$26:$CU$26)),COLUMNS($CU$4:DQ4))),"")</f>
        <v/>
      </c>
      <c r="DU26" s="66" t="str" cm="1">
        <f t="array" ref="DU26">IFERROR(INDEX($CD$4:$CU$4,_xlfn.AGGREGATE(15,6,COLUMN($CD$4:$CU$4)-COLUMN($CC$1)/($CD$26:$CU$26=MAX($CD$26:$CU$26)),COLUMNS($CU$4:DR4))),"")</f>
        <v/>
      </c>
      <c r="DV26" s="78" t="str">
        <f t="shared" ca="1" si="156"/>
        <v>BO</v>
      </c>
      <c r="DW26" s="65" t="str">
        <f t="shared" ca="1" si="157"/>
        <v>N</v>
      </c>
      <c r="DX26" s="65" t="str" cm="1">
        <f t="array" aca="1" ref="DX26" ca="1">IF(INDIRECT(VLOOKUP(DX25,General!R:T,3,FALSE)&amp;DN25)&gt;0,DX25,DV25)</f>
        <v>AK</v>
      </c>
      <c r="DY26" s="79">
        <f t="shared" ca="1" si="158"/>
        <v>1</v>
      </c>
      <c r="DZ26" s="42" t="str">
        <f>IFERROR(VLOOKUP(DP26,General!R:S,2,FALSE),"")</f>
        <v>BP</v>
      </c>
      <c r="EA26" s="65" t="str">
        <f>IFERROR(VLOOKUP(DQ26,General!R:S,2,FALSE),"")</f>
        <v/>
      </c>
      <c r="EB26" s="65" t="str">
        <f>IFERROR(VLOOKUP(DR26,General!R:S,2,FALSE),"")</f>
        <v/>
      </c>
      <c r="EC26" s="65" t="str">
        <f>IFERROR(VLOOKUP(DS26,General!R:S,2,FALSE),"")</f>
        <v/>
      </c>
      <c r="ED26" s="65" t="str">
        <f>IFERROR(VLOOKUP(DT26,General!R:S,2,FALSE),"")</f>
        <v/>
      </c>
      <c r="EE26" s="66" t="str">
        <f>IFERROR(VLOOKUP(DU26,General!R:S,2,FALSE),"")</f>
        <v/>
      </c>
      <c r="EF26" s="113">
        <f ca="1">IF(DP26="",-1,COUNTIF(INDIRECT(DZ26&amp;$DN$10):INDIRECT(DZ26&amp;DN26),"Y"))</f>
        <v>12</v>
      </c>
      <c r="EG26" s="111">
        <f ca="1">IF(DQ26="",-1,COUNTIF(INDIRECT(EA26&amp;$DN$10):INDIRECT(EA26&amp;DN26),"Y"))</f>
        <v>-1</v>
      </c>
      <c r="EH26" s="111">
        <f ca="1">IF(DR26="",-1,COUNTIF(INDIRECT(EB26&amp;$DN$10):INDIRECT(EB26&amp;DN26),"Y"))</f>
        <v>-1</v>
      </c>
      <c r="EI26" s="110">
        <f ca="1">IF(DS26="",-1,COUNTIF(INDIRECT(EC26&amp;$DN$10):INDIRECT(EC26&amp;DN26),"Y"))</f>
        <v>-1</v>
      </c>
      <c r="EJ26" s="114">
        <f ca="1">IF(DT26="",-1,COUNTIF(INDIRECT(ED26&amp;$DN$10):INDIRECT(ED26&amp;DN26),"Y"))</f>
        <v>-1</v>
      </c>
      <c r="EK26" s="114">
        <f ca="1">IF(DU26="",-1,COUNTIF(INDIRECT(EE26&amp;$DN$10):INDIRECT(EE26&amp;DN26),"Y"))</f>
        <v>-1</v>
      </c>
      <c r="EL26" s="42" t="str" cm="1">
        <f t="array" aca="1" ref="EL26" ca="1">IFERROR(INDEX($DP$26:$DU$26,_xlfn.AGGREGATE(15,6,COLUMN($DP$26:$DU$26)-COLUMN($DO$26)/($EF$26:$EK$26=MAX($EF$26:$EK$26)),COLUMNS($DP$26:DP26))),"")</f>
        <v>BO</v>
      </c>
      <c r="EM26" s="65" t="str" cm="1">
        <f t="array" aca="1" ref="EM26" ca="1">IFERROR(INDEX($DP$26:$DU$26,_xlfn.AGGREGATE(15,6,COLUMN($DP$26:$DU$26)-COLUMN($DO$26)/($EF$26:$EK$26=MAX($EF$26:$EK$26)),COLUMNS($DP$26:DQ26))),"")</f>
        <v/>
      </c>
      <c r="EN26" s="65" t="str" cm="1">
        <f t="array" aca="1" ref="EN26" ca="1">IFERROR(INDEX($DP$26:$DU$26,_xlfn.AGGREGATE(15,6,COLUMN($DP$26:$DU$26)-COLUMN($DO$26)/($EF$26:$EK$26=MAX($EF$26:$EK$26)),COLUMNS($DP$26:DR26))),"")</f>
        <v/>
      </c>
      <c r="EO26" s="65" t="str" cm="1">
        <f t="array" aca="1" ref="EO26" ca="1">IFERROR(INDEX($DP$26:$DU$26,_xlfn.AGGREGATE(15,6,COLUMN($DP$26:$DU$26)-COLUMN($DO$26)/($EF$26:$EK$26=MAX($EF$26:$EK$26)),COLUMNS($DP$26:DS26))),"")</f>
        <v/>
      </c>
      <c r="EP26" s="65" t="str" cm="1">
        <f t="array" aca="1" ref="EP26" ca="1">IFERROR(INDEX($DP$26:$DU$26,_xlfn.AGGREGATE(15,6,COLUMN($DP$26:$DU$26)-COLUMN($DO$26)/($EF$26:$EK$26=MAX($EF$26:$EK$26)),COLUMNS($DP$26:DT26))),"")</f>
        <v/>
      </c>
      <c r="EQ26" s="66" t="str" cm="1">
        <f t="array" aca="1" ref="EQ26" ca="1">IFERROR(INDEX($DP$26:$DU$26,_xlfn.AGGREGATE(15,6,COLUMN($DP$26:$DU$26)-COLUMN($DO$26)/($EF$26:$EK$26=MAX($EF$26:$EK$26)),COLUMNS($DP$26:DU26))),"")</f>
        <v/>
      </c>
      <c r="ER26" s="9">
        <f t="shared" ca="1" si="144"/>
        <v>1</v>
      </c>
      <c r="ES26" s="79">
        <f t="shared" ca="1" si="159"/>
        <v>1</v>
      </c>
      <c r="ET26" s="112" t="str" cm="1">
        <f t="array" aca="1" ref="ET26" ca="1">INDEX(EL26:EQ26,1,ES26)</f>
        <v>BO</v>
      </c>
      <c r="EU26" s="42" t="str">
        <f t="shared" ca="1" si="7"/>
        <v>B</v>
      </c>
      <c r="EV26" s="65" t="str">
        <f t="shared" si="8"/>
        <v>T</v>
      </c>
      <c r="EW26" s="65" t="str">
        <f t="shared" ca="1" si="9"/>
        <v>C</v>
      </c>
      <c r="EX26" s="65" t="str">
        <f t="shared" ca="1" si="3"/>
        <v>WW</v>
      </c>
      <c r="EY26" s="65" t="str">
        <f t="shared" si="4"/>
        <v>1010</v>
      </c>
      <c r="EZ26" s="65" t="str">
        <f t="shared" ca="1" si="5"/>
        <v>LW</v>
      </c>
      <c r="FA26" s="9" t="str">
        <f t="shared" ca="1" si="67"/>
        <v>L4</v>
      </c>
      <c r="FB26" s="9" t="str">
        <f t="shared" ca="1" si="68"/>
        <v/>
      </c>
      <c r="FC26" s="9" t="str">
        <f t="shared" si="69"/>
        <v/>
      </c>
      <c r="FD26" s="9" t="str">
        <f t="shared" ca="1" si="70"/>
        <v/>
      </c>
      <c r="FE26" s="9" t="str">
        <f t="shared" ca="1" si="71"/>
        <v/>
      </c>
      <c r="FF26" s="9" t="str">
        <f t="shared" ca="1" si="72"/>
        <v>B</v>
      </c>
      <c r="FG26" s="9">
        <f t="shared" ca="1" si="73"/>
        <v>5</v>
      </c>
      <c r="FH26" s="9">
        <f t="shared" ca="1" si="74"/>
        <v>2</v>
      </c>
      <c r="FI26" s="42">
        <f t="shared" si="6"/>
        <v>-9</v>
      </c>
      <c r="FJ26" s="65">
        <f>IF(Z26="",0,IFERROR(VLOOKUP(Z21&amp;Z22&amp;Z23&amp;Z24&amp;Z25&amp;Z26,General!I:J,2,FALSE),0))</f>
        <v>1</v>
      </c>
      <c r="FK26" s="65">
        <f>IF(AC26="",0,IFERROR(VLOOKUP(AC21&amp;AC22&amp;AC23&amp;AC24&amp;AC25&amp;AC26,General!I:J,2,FALSE),0))</f>
        <v>-1</v>
      </c>
      <c r="FL26" s="65">
        <f>IF(AF26="",0,IFERROR(VLOOKUP(AF21&amp;AF22&amp;AF23&amp;AF24&amp;AF25&amp;AF26,General!I:J,2,FALSE),0))</f>
        <v>3</v>
      </c>
      <c r="FM26" s="65">
        <f>IF(AI26="",0,IFERROR(VLOOKUP(AI21&amp;AI22&amp;AI23&amp;AI24&amp;AI25&amp;AI26,General!I:J,2,FALSE),0))</f>
        <v>-3</v>
      </c>
      <c r="FN26" s="65">
        <f>IF(AL26="",0,IFERROR(VLOOKUP(AL21&amp;AL22&amp;AL23&amp;AL24&amp;AL25&amp;AL26,General!I:J,2,FALSE),0))</f>
        <v>-1</v>
      </c>
      <c r="FO26" s="65">
        <f>IF(AO26="",0,IFERROR(VLOOKUP(AO21&amp;AO22&amp;AO23&amp;AO24&amp;AO25&amp;AO26,General!I:J,2,FALSE),0))</f>
        <v>3</v>
      </c>
      <c r="FP26" s="65">
        <f>IF(AR26="",0,IFERROR(VLOOKUP(AR21&amp;AR22&amp;AR23&amp;AR24&amp;AR25&amp;AR26,General!I:J,2,FALSE),0))</f>
        <v>-3</v>
      </c>
      <c r="FQ26" s="65">
        <f>IF(AU26="",0,IFERROR(VLOOKUP(AU21&amp;AU22&amp;AU23&amp;AU24&amp;AU25&amp;AU26,General!I:J,2,FALSE),0))</f>
        <v>1</v>
      </c>
      <c r="FR26" s="65">
        <f>IF(AX26="",0,IFERROR(VLOOKUP(AX21&amp;AX22&amp;AX23&amp;AX24&amp;AX25&amp;AX26,General!I:J,2,FALSE),0))</f>
        <v>1</v>
      </c>
      <c r="FS26" s="65">
        <f>IF(BA26="",0,IFERROR(VLOOKUP(BA21&amp;BA22&amp;BA23&amp;BA24&amp;BA25&amp;BA26,General!I:J,2,FALSE),0))</f>
        <v>6</v>
      </c>
      <c r="FT26" s="65">
        <f>IF(BD26="",0,IFERROR(VLOOKUP(BD21&amp;BD22&amp;BD23&amp;BD24&amp;BD25&amp;BD26,General!I:J,2,FALSE),0))</f>
        <v>-6</v>
      </c>
      <c r="FU26" s="65">
        <f>IF(BG26="",0,IFERROR(VLOOKUP(BG21&amp;BG22&amp;BG23&amp;BG24&amp;BG25&amp;BG26,General!I:J,2,FALSE),0))</f>
        <v>1</v>
      </c>
      <c r="FV26" s="65">
        <f>IF(BJ26="",0,IFERROR(VLOOKUP(BJ21&amp;BJ22&amp;BJ23&amp;BJ24&amp;BJ25&amp;BJ26,General!I:J,2,FALSE),0))</f>
        <v>-1</v>
      </c>
      <c r="FW26" s="65">
        <f>IF(BM26="",0,IFERROR(VLOOKUP(BM21&amp;BM22&amp;BM23&amp;BM24&amp;BM25&amp;BM26,General!I:J,2,FALSE),0))</f>
        <v>-6</v>
      </c>
      <c r="FX26" s="65">
        <f>IF(BP26="",0,IFERROR(VLOOKUP(BP21&amp;BP22&amp;BP23&amp;BP24&amp;BP25&amp;BP26,General!I:J,2,FALSE),0))</f>
        <v>6</v>
      </c>
      <c r="FY26" s="65">
        <f>IF(BS26="",0,IFERROR(VLOOKUP(BS21&amp;BS22&amp;BS23&amp;BS24&amp;BS25&amp;BS26,General!I:J,2,FALSE),0))</f>
        <v>-6</v>
      </c>
      <c r="FZ26" s="66">
        <f>IF(BV26="",0,IFERROR(VLOOKUP(BV21&amp;BV22&amp;BV23&amp;BV24&amp;BV25&amp;BV26,General!I:J,2,FALSE),0))</f>
        <v>6</v>
      </c>
      <c r="GA26" s="66">
        <f>IF(BY26="",0,IFERROR(VLOOKUP(BY21&amp;BY22&amp;BY23&amp;BY24&amp;BY25&amp;BY26,General!I:J,2,FALSE),0))</f>
        <v>-1</v>
      </c>
      <c r="GB26" s="66">
        <f ca="1">IF(R26="",0,IFERROR(VLOOKUP(R21&amp;R22&amp;R23&amp;R24&amp;R25&amp;R26,General!F:G,2,FALSE),0))</f>
        <v>-1</v>
      </c>
      <c r="GC26" s="9" t="str">
        <f t="shared" ca="1" si="145"/>
        <v>C</v>
      </c>
      <c r="GD26" s="9" t="str">
        <f t="shared" ca="1" si="75"/>
        <v>Y</v>
      </c>
      <c r="GE26" s="9" t="str">
        <f t="shared" si="76"/>
        <v>N</v>
      </c>
      <c r="GF26" s="9" t="str">
        <f t="shared" ca="1" si="77"/>
        <v>N</v>
      </c>
      <c r="GG26" s="9">
        <f t="shared" ca="1" si="78"/>
        <v>11</v>
      </c>
      <c r="GH26" s="10" t="str">
        <f t="shared" ca="1" si="79"/>
        <v>Y</v>
      </c>
      <c r="GI26" s="9" t="str">
        <f t="shared" ca="1" si="80"/>
        <v>N</v>
      </c>
      <c r="GJ26" s="9" t="str">
        <f t="shared" ca="1" si="81"/>
        <v>N</v>
      </c>
      <c r="GK26" s="9" t="str">
        <f t="shared" ca="1" si="82"/>
        <v>N</v>
      </c>
      <c r="GL26" s="9" t="str">
        <f t="shared" ca="1" si="83"/>
        <v/>
      </c>
      <c r="GM26" s="9" t="str">
        <f t="shared" ca="1" si="84"/>
        <v>B</v>
      </c>
      <c r="GN26" s="9">
        <f t="shared" si="1"/>
        <v>4</v>
      </c>
      <c r="GO26" s="9" t="str">
        <f t="shared" si="2"/>
        <v/>
      </c>
      <c r="GP26" s="9" t="str">
        <f t="shared" ref="GP26:GP45" si="175">IF(GN21="",0,GN21)&amp;IF(GN22="",0,GN22)&amp;IF(GN23="",0,GN23)&amp;IF(GN24="",0,GN24)&amp;IF(GN25="",0,GN25)</f>
        <v>00123</v>
      </c>
      <c r="GQ26" s="9" t="str">
        <f t="shared" ref="GQ26:GQ45" si="176">IF(GO21="",0,GO21)&amp;IF(GO22="",0,GO22)&amp;IF(GO23="",0,GO23)&amp;IF(GO24="",0,GO24)&amp;IF(GO25="",0,GO25)</f>
        <v>34000</v>
      </c>
      <c r="GR26" s="9" t="str">
        <f t="shared" si="146"/>
        <v>000123</v>
      </c>
      <c r="GS26" s="9" t="str">
        <f t="shared" si="147"/>
        <v>234000</v>
      </c>
      <c r="GT26" s="9" t="str">
        <f t="shared" si="148"/>
        <v>P</v>
      </c>
      <c r="GU26" s="9" t="str">
        <f t="shared" si="149"/>
        <v>P</v>
      </c>
      <c r="GV26" s="9" t="str">
        <f t="shared" ca="1" si="86"/>
        <v>BW</v>
      </c>
      <c r="GW26" s="9" t="str">
        <f t="shared" ca="1" si="87"/>
        <v>L4</v>
      </c>
      <c r="GX26" s="9" t="str">
        <f t="shared" ca="1" si="88"/>
        <v>10</v>
      </c>
      <c r="GY26" s="9" t="str">
        <f t="shared" ca="1" si="89"/>
        <v/>
      </c>
      <c r="GZ26" s="9" t="str">
        <f t="shared" ca="1" si="90"/>
        <v>F2W</v>
      </c>
      <c r="HA26" s="9" t="str">
        <f t="shared" ca="1" si="91"/>
        <v>B</v>
      </c>
      <c r="HB26" s="9" t="str">
        <f t="shared" ca="1" si="150"/>
        <v>4</v>
      </c>
      <c r="HC26" s="9" t="str">
        <f t="shared" ca="1" si="151"/>
        <v/>
      </c>
      <c r="HD26" s="9">
        <f t="shared" ca="1" si="152"/>
        <v>1</v>
      </c>
      <c r="HE26" s="9" t="str">
        <f t="shared" ca="1" si="92"/>
        <v>B</v>
      </c>
      <c r="HG26" s="9">
        <f>General!A24</f>
        <v>0</v>
      </c>
      <c r="HH26" s="9">
        <f>General!B24</f>
        <v>0</v>
      </c>
      <c r="HI26" s="9" t="str">
        <f>General!C24</f>
        <v/>
      </c>
      <c r="HJ26" s="9">
        <f>General!D24</f>
        <v>0</v>
      </c>
      <c r="HK26" s="9">
        <v>2</v>
      </c>
      <c r="HL26" s="57">
        <f t="shared" ca="1" si="153"/>
        <v>1</v>
      </c>
      <c r="HM26" s="9" t="str">
        <f>General!F24</f>
        <v>WLLW</v>
      </c>
      <c r="HN26" s="9">
        <f>General!G24</f>
        <v>1</v>
      </c>
    </row>
    <row r="27" spans="1:222" ht="13.5" thickBot="1">
      <c r="A27" s="9">
        <v>18</v>
      </c>
      <c r="B27" s="42" t="str">
        <f t="shared" ca="1" si="10"/>
        <v>P5</v>
      </c>
      <c r="C27" s="115" t="str">
        <f t="shared" ca="1" si="93"/>
        <v/>
      </c>
      <c r="D27" s="116" t="str">
        <f t="shared" ca="1" si="94"/>
        <v>L3</v>
      </c>
      <c r="E27" s="117" t="str">
        <f t="shared" ca="1" si="95"/>
        <v/>
      </c>
      <c r="F27" s="66" t="str">
        <f t="shared" ca="1" si="11"/>
        <v>W</v>
      </c>
      <c r="G27" s="9">
        <v>18</v>
      </c>
      <c r="H27" s="118"/>
      <c r="I27" s="152" t="str">
        <f t="shared" ca="1" si="96"/>
        <v>P2</v>
      </c>
      <c r="J27" s="115" t="str">
        <f t="shared" ca="1" si="97"/>
        <v>F2</v>
      </c>
      <c r="K27" s="66">
        <f t="shared" si="154"/>
        <v>10</v>
      </c>
      <c r="L27" s="141"/>
      <c r="M27" s="136" t="s">
        <v>5</v>
      </c>
      <c r="N27" s="10"/>
      <c r="O27" s="42" t="str">
        <f ca="1">IF(M26="","",VLOOKUP(DX27,General!U:V,2,FALSE))</f>
        <v>WB</v>
      </c>
      <c r="P27" s="116" t="str">
        <f t="shared" ca="1" si="12"/>
        <v>F2</v>
      </c>
      <c r="Q27" s="117" t="str">
        <f t="shared" ca="1" si="13"/>
        <v/>
      </c>
      <c r="R27" s="65" t="str">
        <f t="shared" ca="1" si="14"/>
        <v>W</v>
      </c>
      <c r="S27" s="65">
        <f t="shared" ca="1" si="15"/>
        <v>-8</v>
      </c>
      <c r="T27" s="119">
        <f t="shared" ca="1" si="98"/>
        <v>-8</v>
      </c>
      <c r="U27" s="65">
        <f ca="1">IF(M27="","",IF(T27="",SUM($T$5:$T27)+S27,SUM($T$5:$T27)))</f>
        <v>-5</v>
      </c>
      <c r="V27" s="125" t="str">
        <f t="shared" ca="1" si="0"/>
        <v>Rabbit</v>
      </c>
      <c r="W27" s="65" t="str" cm="1">
        <f t="array" aca="1" ref="W27" ca="1">IF(M26="","",INDIRECT(DX27&amp; DN27))</f>
        <v>P</v>
      </c>
      <c r="X27" s="66">
        <f t="shared" ca="1" si="16"/>
        <v>-6</v>
      </c>
      <c r="Y27" s="42" t="str">
        <f t="shared" si="17"/>
        <v>P</v>
      </c>
      <c r="Z27" s="65" t="str">
        <f t="shared" si="18"/>
        <v>Y</v>
      </c>
      <c r="AA27" s="66">
        <f t="shared" si="19"/>
        <v>-6</v>
      </c>
      <c r="AB27" s="42" t="str">
        <f t="shared" si="20"/>
        <v>B</v>
      </c>
      <c r="AC27" s="65" t="str">
        <f t="shared" si="21"/>
        <v>N</v>
      </c>
      <c r="AD27" s="66">
        <f t="shared" si="22"/>
        <v>6</v>
      </c>
      <c r="AE27" s="42" t="str">
        <f t="shared" si="23"/>
        <v>P</v>
      </c>
      <c r="AF27" s="65" t="str">
        <f t="shared" si="24"/>
        <v>Y</v>
      </c>
      <c r="AG27" s="66">
        <f t="shared" si="25"/>
        <v>7</v>
      </c>
      <c r="AH27" s="42" t="str">
        <f t="shared" si="26"/>
        <v>B</v>
      </c>
      <c r="AI27" s="65" t="str">
        <f t="shared" si="27"/>
        <v>N</v>
      </c>
      <c r="AJ27" s="66">
        <f t="shared" si="28"/>
        <v>-7</v>
      </c>
      <c r="AK27" s="42" t="str">
        <f t="shared" si="99"/>
        <v>P</v>
      </c>
      <c r="AL27" s="65" t="str">
        <f t="shared" si="29"/>
        <v>Y</v>
      </c>
      <c r="AM27" s="66">
        <f t="shared" si="30"/>
        <v>10</v>
      </c>
      <c r="AN27" s="42" t="str">
        <f t="shared" si="31"/>
        <v>P</v>
      </c>
      <c r="AO27" s="65" t="str">
        <f t="shared" si="32"/>
        <v>Y</v>
      </c>
      <c r="AP27" s="66">
        <f t="shared" si="33"/>
        <v>10</v>
      </c>
      <c r="AQ27" s="42" t="str">
        <f t="shared" si="34"/>
        <v>B</v>
      </c>
      <c r="AR27" s="65" t="str">
        <f t="shared" si="35"/>
        <v>N</v>
      </c>
      <c r="AS27" s="66">
        <f t="shared" si="36"/>
        <v>-10</v>
      </c>
      <c r="AT27" s="42" t="str">
        <f t="shared" si="100"/>
        <v>B</v>
      </c>
      <c r="AU27" s="65" t="str">
        <f t="shared" si="37"/>
        <v>N</v>
      </c>
      <c r="AV27" s="79">
        <f t="shared" si="38"/>
        <v>-10</v>
      </c>
      <c r="AW27" s="42" t="str">
        <f t="shared" si="101"/>
        <v>B</v>
      </c>
      <c r="AX27" s="65" t="str">
        <f t="shared" si="39"/>
        <v>N</v>
      </c>
      <c r="AY27" s="66">
        <f t="shared" si="102"/>
        <v>6</v>
      </c>
      <c r="AZ27" s="42" t="str">
        <f t="shared" si="40"/>
        <v>P</v>
      </c>
      <c r="BA27" s="65" t="str">
        <f t="shared" si="41"/>
        <v>Y</v>
      </c>
      <c r="BB27" s="66">
        <f t="shared" si="42"/>
        <v>10</v>
      </c>
      <c r="BC27" s="42" t="str">
        <f t="shared" si="43"/>
        <v>B</v>
      </c>
      <c r="BD27" s="65" t="str">
        <f t="shared" si="44"/>
        <v>N</v>
      </c>
      <c r="BE27" s="66">
        <f t="shared" si="45"/>
        <v>-10</v>
      </c>
      <c r="BF27" s="42" t="str">
        <f t="shared" si="46"/>
        <v>P</v>
      </c>
      <c r="BG27" s="65" t="str">
        <f t="shared" si="47"/>
        <v>Y</v>
      </c>
      <c r="BH27" s="66">
        <f t="shared" si="48"/>
        <v>-6</v>
      </c>
      <c r="BI27" s="42" t="str">
        <f t="shared" si="49"/>
        <v>B</v>
      </c>
      <c r="BJ27" s="65" t="str">
        <f t="shared" si="50"/>
        <v>N</v>
      </c>
      <c r="BK27" s="66">
        <f t="shared" si="51"/>
        <v>6</v>
      </c>
      <c r="BL27" s="42" t="str">
        <f t="shared" si="52"/>
        <v>P</v>
      </c>
      <c r="BM27" s="65" t="str">
        <f t="shared" si="53"/>
        <v>Y</v>
      </c>
      <c r="BN27" s="66">
        <f t="shared" si="54"/>
        <v>-9</v>
      </c>
      <c r="BO27" s="42" t="str">
        <f t="shared" si="55"/>
        <v>B</v>
      </c>
      <c r="BP27" s="65" t="str">
        <f t="shared" si="56"/>
        <v>N</v>
      </c>
      <c r="BQ27" s="66">
        <f t="shared" si="57"/>
        <v>9</v>
      </c>
      <c r="BR27" s="42" t="str">
        <f t="shared" si="58"/>
        <v>B</v>
      </c>
      <c r="BS27" s="65" t="str">
        <f t="shared" si="59"/>
        <v>N</v>
      </c>
      <c r="BT27" s="66">
        <f t="shared" si="60"/>
        <v>-10</v>
      </c>
      <c r="BU27" s="42" t="str">
        <f t="shared" si="61"/>
        <v>P</v>
      </c>
      <c r="BV27" s="65" t="str">
        <f t="shared" si="62"/>
        <v>Y</v>
      </c>
      <c r="BW27" s="66">
        <f t="shared" si="63"/>
        <v>10</v>
      </c>
      <c r="BX27" s="42" t="str">
        <f t="shared" si="64"/>
        <v>P</v>
      </c>
      <c r="BY27" s="65" t="str">
        <f t="shared" si="103"/>
        <v>Y</v>
      </c>
      <c r="BZ27" s="66">
        <f t="shared" si="65"/>
        <v>-6</v>
      </c>
      <c r="CA27" s="106">
        <f t="shared" si="104"/>
        <v>10</v>
      </c>
      <c r="CB27" s="107">
        <f t="shared" si="105"/>
        <v>1</v>
      </c>
      <c r="CC27" s="108" t="str">
        <f t="shared" ca="1" si="106"/>
        <v/>
      </c>
      <c r="CD27" s="252">
        <f t="shared" ref="CD27:CE27" si="177">AVERAGE(CV24:CV27)</f>
        <v>-8</v>
      </c>
      <c r="CE27" s="252">
        <f t="shared" si="177"/>
        <v>8</v>
      </c>
      <c r="CF27" s="252">
        <f t="shared" si="108"/>
        <v>0.75</v>
      </c>
      <c r="CG27" s="252">
        <f t="shared" si="109"/>
        <v>-0.75</v>
      </c>
      <c r="CH27" s="252">
        <f t="shared" si="110"/>
        <v>9.5</v>
      </c>
      <c r="CI27" s="252">
        <f t="shared" si="111"/>
        <v>8.25</v>
      </c>
      <c r="CJ27" s="252">
        <f t="shared" si="112"/>
        <v>-8.25</v>
      </c>
      <c r="CK27" s="252">
        <f t="shared" si="113"/>
        <v>-9.5</v>
      </c>
      <c r="CL27" s="252">
        <f t="shared" si="114"/>
        <v>6.5</v>
      </c>
      <c r="CM27" s="252">
        <f t="shared" si="115"/>
        <v>9.75</v>
      </c>
      <c r="CN27" s="252">
        <f t="shared" si="116"/>
        <v>-9.75</v>
      </c>
      <c r="CO27" s="252">
        <f t="shared" si="117"/>
        <v>-8.75</v>
      </c>
      <c r="CP27" s="252">
        <f t="shared" si="118"/>
        <v>8.75</v>
      </c>
      <c r="CQ27" s="252">
        <f t="shared" si="119"/>
        <v>-9.75</v>
      </c>
      <c r="CR27" s="252">
        <f t="shared" si="120"/>
        <v>9.75</v>
      </c>
      <c r="CS27" s="252">
        <f t="shared" si="121"/>
        <v>-10</v>
      </c>
      <c r="CT27" s="252">
        <f t="shared" si="122"/>
        <v>10</v>
      </c>
      <c r="CU27" s="252">
        <f t="shared" si="123"/>
        <v>-6.5</v>
      </c>
      <c r="CV27" s="156">
        <f t="shared" si="124"/>
        <v>-6</v>
      </c>
      <c r="CW27" s="157">
        <f t="shared" si="125"/>
        <v>6</v>
      </c>
      <c r="CX27" s="157">
        <f t="shared" si="126"/>
        <v>7</v>
      </c>
      <c r="CY27" s="157">
        <f t="shared" si="127"/>
        <v>-7</v>
      </c>
      <c r="CZ27" s="157">
        <f t="shared" si="128"/>
        <v>10</v>
      </c>
      <c r="DA27" s="157">
        <f t="shared" si="129"/>
        <v>10</v>
      </c>
      <c r="DB27" s="157">
        <f t="shared" si="130"/>
        <v>-10</v>
      </c>
      <c r="DC27" s="157">
        <f t="shared" si="131"/>
        <v>-10</v>
      </c>
      <c r="DD27" s="157">
        <f t="shared" si="132"/>
        <v>6</v>
      </c>
      <c r="DE27" s="157">
        <f t="shared" si="133"/>
        <v>10</v>
      </c>
      <c r="DF27" s="157">
        <f t="shared" si="134"/>
        <v>-10</v>
      </c>
      <c r="DG27" s="157">
        <f t="shared" si="135"/>
        <v>-6</v>
      </c>
      <c r="DH27" s="157">
        <f t="shared" si="136"/>
        <v>6</v>
      </c>
      <c r="DI27" s="157">
        <f t="shared" si="137"/>
        <v>-9</v>
      </c>
      <c r="DJ27" s="157">
        <f t="shared" si="138"/>
        <v>9</v>
      </c>
      <c r="DK27" s="157">
        <f t="shared" si="139"/>
        <v>-10</v>
      </c>
      <c r="DL27" s="157">
        <f t="shared" si="140"/>
        <v>10</v>
      </c>
      <c r="DM27" s="158">
        <f t="shared" si="141"/>
        <v>-6</v>
      </c>
      <c r="DN27" s="78">
        <v>27</v>
      </c>
      <c r="DO27" s="79">
        <f t="shared" si="164"/>
        <v>22</v>
      </c>
      <c r="DP27" s="42" t="str" cm="1">
        <f t="array" ref="DP27">IFERROR(INDEX($CD$4:$CU$4,_xlfn.AGGREGATE(15,6,COLUMN($CD$4:$CU$4)-COLUMN($CC$1)/($CD$27:$CU$27=MAX($CD$27:$CU$27)),COLUMNS(CU$4:$CU4))),"")</f>
        <v>BU</v>
      </c>
      <c r="DQ27" s="65" t="str" cm="1">
        <f t="array" ref="DQ27">IFERROR(INDEX($CD$4:$CU$4,_xlfn.AGGREGATE(15,6,COLUMN($CD$4:$CU$4)-COLUMN($CC$1)/($CD$27:$CU$27=MAX($CD$27:$CU$27)),COLUMNS($CU$4:DN4))),"")</f>
        <v/>
      </c>
      <c r="DR27" s="65" t="str" cm="1">
        <f t="array" ref="DR27">IFERROR(INDEX($CD$4:$CU$4,_xlfn.AGGREGATE(15,6,COLUMN($CD$4:$CU$4)-COLUMN($CC$1)/($CD$27:$CU$27=MAX($CD$27:$CU$27)),COLUMNS($CU$4:DO4))),"")</f>
        <v/>
      </c>
      <c r="DS27" s="65" t="str" cm="1">
        <f t="array" ref="DS27">IFERROR(INDEX($CD$4:$CU$4,_xlfn.AGGREGATE(15,6,COLUMN($CD$4:$CU$4)-COLUMN($CC$1)/($CD$27:$CU$27=MAX($CD$27:$CU$27)),COLUMNS($CU$4:DP4))),"")</f>
        <v/>
      </c>
      <c r="DT27" s="65" t="str" cm="1">
        <f t="array" ref="DT27">IFERROR(INDEX($CD$4:$CU$4,_xlfn.AGGREGATE(15,6,COLUMN($CD$4:$CU$4)-COLUMN($CC$1)/($CD$27:$CU$27=MAX($CD$27:$CU$27)),COLUMNS($CU$4:DQ4))),"")</f>
        <v/>
      </c>
      <c r="DU27" s="66" t="str" cm="1">
        <f t="array" ref="DU27">IFERROR(INDEX($CD$4:$CU$4,_xlfn.AGGREGATE(15,6,COLUMN($CD$4:$CU$4)-COLUMN($CC$1)/($CD$27:$CU$27=MAX($CD$27:$CU$27)),COLUMNS($CU$4:DR4))),"")</f>
        <v/>
      </c>
      <c r="DV27" s="78" t="str">
        <f t="shared" ca="1" si="156"/>
        <v>BU</v>
      </c>
      <c r="DW27" s="65" t="str">
        <f t="shared" ca="1" si="157"/>
        <v>N</v>
      </c>
      <c r="DX27" s="65" t="str" cm="1">
        <f t="array" aca="1" ref="DX27" ca="1">IF(INDIRECT(VLOOKUP(DX26,General!R:T,3,FALSE)&amp;DN26)&gt;0,DX26,DV26)</f>
        <v>AK</v>
      </c>
      <c r="DY27" s="79">
        <f t="shared" ca="1" si="158"/>
        <v>1</v>
      </c>
      <c r="DZ27" s="42" t="str">
        <f>IFERROR(VLOOKUP(DP27,General!R:S,2,FALSE),"")</f>
        <v>BV</v>
      </c>
      <c r="EA27" s="65" t="str">
        <f>IFERROR(VLOOKUP(DQ27,General!R:S,2,FALSE),"")</f>
        <v/>
      </c>
      <c r="EB27" s="65" t="str">
        <f>IFERROR(VLOOKUP(DR27,General!R:S,2,FALSE),"")</f>
        <v/>
      </c>
      <c r="EC27" s="65" t="str">
        <f>IFERROR(VLOOKUP(DS27,General!R:S,2,FALSE),"")</f>
        <v/>
      </c>
      <c r="ED27" s="65" t="str">
        <f>IFERROR(VLOOKUP(DT27,General!R:S,2,FALSE),"")</f>
        <v/>
      </c>
      <c r="EE27" s="66" t="str">
        <f>IFERROR(VLOOKUP(DU27,General!R:S,2,FALSE),"")</f>
        <v/>
      </c>
      <c r="EF27" s="113">
        <f ca="1">IF(DP27="",-1,COUNTIF(INDIRECT(DZ27&amp;$DN$10):INDIRECT(DZ27&amp;DN27),"Y"))</f>
        <v>12</v>
      </c>
      <c r="EG27" s="111">
        <f ca="1">IF(DQ27="",-1,COUNTIF(INDIRECT(EA27&amp;$DN$10):INDIRECT(EA27&amp;DN27),"Y"))</f>
        <v>-1</v>
      </c>
      <c r="EH27" s="111">
        <f ca="1">IF(DR27="",-1,COUNTIF(INDIRECT(EB27&amp;$DN$10):INDIRECT(EB27&amp;DN27),"Y"))</f>
        <v>-1</v>
      </c>
      <c r="EI27" s="110">
        <f ca="1">IF(DS27="",-1,COUNTIF(INDIRECT(EC27&amp;$DN$10):INDIRECT(EC27&amp;DN27),"Y"))</f>
        <v>-1</v>
      </c>
      <c r="EJ27" s="114">
        <f ca="1">IF(DT27="",-1,COUNTIF(INDIRECT(ED27&amp;$DN$10):INDIRECT(ED27&amp;DN27),"Y"))</f>
        <v>-1</v>
      </c>
      <c r="EK27" s="114">
        <f ca="1">IF(DU27="",-1,COUNTIF(INDIRECT(EE27&amp;$DN$10):INDIRECT(EE27&amp;DN27),"Y"))</f>
        <v>-1</v>
      </c>
      <c r="EL27" s="42" t="str" cm="1">
        <f t="array" aca="1" ref="EL27" ca="1">IFERROR(INDEX($DP$27:$DU$27,_xlfn.AGGREGATE(15,6,COLUMN($DP$27:$DU$27)-COLUMN($DO$27)/($EF$27:$EK$27=MAX($EF$27:$EK$27)),COLUMNS($DP$27:DP27))),"")</f>
        <v>BU</v>
      </c>
      <c r="EM27" s="65" t="str" cm="1">
        <f t="array" aca="1" ref="EM27" ca="1">IFERROR(INDEX($DP$27:$DU$27,_xlfn.AGGREGATE(15,6,COLUMN($DP$27:$DU$27)-COLUMN($DO$27)/($EF$27:$EK$27=MAX($EF$27:$EK$27)),COLUMNS($DP$27:DQ27))),"")</f>
        <v/>
      </c>
      <c r="EN27" s="65" t="str" cm="1">
        <f t="array" aca="1" ref="EN27" ca="1">IFERROR(INDEX($DP$27:$DU$27,_xlfn.AGGREGATE(15,6,COLUMN($DP$27:$DU$27)-COLUMN($DO$27)/($EF$27:$EK$27=MAX($EF$27:$EK$27)),COLUMNS($DP$27:DR27))),"")</f>
        <v/>
      </c>
      <c r="EO27" s="65" t="str" cm="1">
        <f t="array" aca="1" ref="EO27" ca="1">IFERROR(INDEX($DP$27:$DU$27,_xlfn.AGGREGATE(15,6,COLUMN($DP$27:$DU$27)-COLUMN($DO$27)/($EF$27:$EK$27=MAX($EF$27:$EK$27)),COLUMNS($DP$27:DS27))),"")</f>
        <v/>
      </c>
      <c r="EP27" s="65" t="str" cm="1">
        <f t="array" aca="1" ref="EP27" ca="1">IFERROR(INDEX($DP$27:$DU$27,_xlfn.AGGREGATE(15,6,COLUMN($DP$27:$DU$27)-COLUMN($DO$27)/($EF$27:$EK$27=MAX($EF$27:$EK$27)),COLUMNS($DP$27:DT27))),"")</f>
        <v/>
      </c>
      <c r="EQ27" s="66" t="str" cm="1">
        <f t="array" aca="1" ref="EQ27" ca="1">IFERROR(INDEX($DP$27:$DU$27,_xlfn.AGGREGATE(15,6,COLUMN($DP$27:$DU$27)-COLUMN($DO$27)/($EF$27:$EK$27=MAX($EF$27:$EK$27)),COLUMNS($DP$27:DU27))),"")</f>
        <v/>
      </c>
      <c r="ER27" s="9">
        <f t="shared" ca="1" si="144"/>
        <v>1</v>
      </c>
      <c r="ES27" s="79">
        <f t="shared" ca="1" si="159"/>
        <v>1</v>
      </c>
      <c r="ET27" s="112" t="str" cm="1">
        <f t="array" aca="1" ref="ET27" ca="1">INDEX(EL27:EQ27,1,ES27)</f>
        <v>BU</v>
      </c>
      <c r="EU27" s="42" t="str">
        <f t="shared" ca="1" si="7"/>
        <v>B</v>
      </c>
      <c r="EV27" s="65" t="str">
        <f t="shared" si="8"/>
        <v>T</v>
      </c>
      <c r="EW27" s="65" t="str">
        <f t="shared" ca="1" si="9"/>
        <v>C</v>
      </c>
      <c r="EX27" s="65" t="str">
        <f t="shared" ca="1" si="3"/>
        <v>WW</v>
      </c>
      <c r="EY27" s="65" t="str">
        <f t="shared" si="4"/>
        <v>1010</v>
      </c>
      <c r="EZ27" s="65" t="str">
        <f t="shared" ca="1" si="5"/>
        <v>WL</v>
      </c>
      <c r="FA27" s="9" t="str">
        <f t="shared" ca="1" si="67"/>
        <v>L3</v>
      </c>
      <c r="FB27" s="9" t="str">
        <f t="shared" ca="1" si="68"/>
        <v/>
      </c>
      <c r="FC27" s="9" t="str">
        <f t="shared" si="69"/>
        <v/>
      </c>
      <c r="FD27" s="9" t="str">
        <f t="shared" ca="1" si="70"/>
        <v/>
      </c>
      <c r="FE27" s="9" t="str">
        <f t="shared" ca="1" si="71"/>
        <v/>
      </c>
      <c r="FF27" s="9" t="str">
        <f t="shared" ca="1" si="72"/>
        <v>F2</v>
      </c>
      <c r="FG27" s="9">
        <f t="shared" ca="1" si="73"/>
        <v>7</v>
      </c>
      <c r="FH27" s="9">
        <f t="shared" ca="1" si="74"/>
        <v>2</v>
      </c>
      <c r="FI27" s="42">
        <f t="shared" si="6"/>
        <v>-6</v>
      </c>
      <c r="FJ27" s="65">
        <f>IF(Z27="",0,IFERROR(VLOOKUP(Z22&amp;Z23&amp;Z24&amp;Z25&amp;Z26&amp;Z27,General!I:J,2,FALSE),0))</f>
        <v>3</v>
      </c>
      <c r="FK27" s="65">
        <f>IF(AC27="",0,IFERROR(VLOOKUP(AC22&amp;AC23&amp;AC24&amp;AC25&amp;AC26&amp;AC27,General!I:J,2,FALSE),0))</f>
        <v>-3</v>
      </c>
      <c r="FL27" s="65">
        <f>IF(AF27="",0,IFERROR(VLOOKUP(AF22&amp;AF23&amp;AF24&amp;AF25&amp;AF26&amp;AF27,General!I:J,2,FALSE),0))</f>
        <v>6</v>
      </c>
      <c r="FM27" s="65">
        <f>IF(AI27="",0,IFERROR(VLOOKUP(AI22&amp;AI23&amp;AI24&amp;AI25&amp;AI26&amp;AI27,General!I:J,2,FALSE),0))</f>
        <v>-6</v>
      </c>
      <c r="FN27" s="65">
        <f>IF(AL27="",0,IFERROR(VLOOKUP(AL22&amp;AL23&amp;AL24&amp;AL25&amp;AL26&amp;AL27,General!I:J,2,FALSE),0))</f>
        <v>1</v>
      </c>
      <c r="FO27" s="65">
        <f>IF(AO27="",0,IFERROR(VLOOKUP(AO22&amp;AO23&amp;AO24&amp;AO25&amp;AO26&amp;AO27,General!I:J,2,FALSE),0))</f>
        <v>6</v>
      </c>
      <c r="FP27" s="65">
        <f>IF(AR27="",0,IFERROR(VLOOKUP(AR22&amp;AR23&amp;AR24&amp;AR25&amp;AR26&amp;AR27,General!I:J,2,FALSE),0))</f>
        <v>-6</v>
      </c>
      <c r="FQ27" s="65">
        <f>IF(AU27="",0,IFERROR(VLOOKUP(AU22&amp;AU23&amp;AU24&amp;AU25&amp;AU26&amp;AU27,General!I:J,2,FALSE),0))</f>
        <v>-1</v>
      </c>
      <c r="FR27" s="65">
        <f>IF(AX27="",0,IFERROR(VLOOKUP(AX22&amp;AX23&amp;AX24&amp;AX25&amp;AX26&amp;AX27,General!I:J,2,FALSE),0))</f>
        <v>-1</v>
      </c>
      <c r="FS27" s="65">
        <f>IF(BA27="",0,IFERROR(VLOOKUP(BA22&amp;BA23&amp;BA24&amp;BA25&amp;BA26&amp;BA27,General!I:J,2,FALSE),0))</f>
        <v>6</v>
      </c>
      <c r="FT27" s="65">
        <f>IF(BD27="",0,IFERROR(VLOOKUP(BD22&amp;BD23&amp;BD24&amp;BD25&amp;BD26&amp;BD27,General!I:J,2,FALSE),0))</f>
        <v>-6</v>
      </c>
      <c r="FU27" s="65">
        <f>IF(BG27="",0,IFERROR(VLOOKUP(BG22&amp;BG23&amp;BG24&amp;BG25&amp;BG26&amp;BG27,General!I:J,2,FALSE),0))</f>
        <v>3</v>
      </c>
      <c r="FV27" s="65">
        <f>IF(BJ27="",0,IFERROR(VLOOKUP(BJ22&amp;BJ23&amp;BJ24&amp;BJ25&amp;BJ26&amp;BJ27,General!I:J,2,FALSE),0))</f>
        <v>-3</v>
      </c>
      <c r="FW27" s="65">
        <f>IF(BM27="",0,IFERROR(VLOOKUP(BM22&amp;BM23&amp;BM24&amp;BM25&amp;BM26&amp;BM27,General!I:J,2,FALSE),0))</f>
        <v>1</v>
      </c>
      <c r="FX27" s="65">
        <f>IF(BP27="",0,IFERROR(VLOOKUP(BP22&amp;BP23&amp;BP24&amp;BP25&amp;BP26&amp;BP27,General!I:J,2,FALSE),0))</f>
        <v>-1</v>
      </c>
      <c r="FY27" s="65">
        <f>IF(BS27="",0,IFERROR(VLOOKUP(BS22&amp;BS23&amp;BS24&amp;BS25&amp;BS26&amp;BS27,General!I:J,2,FALSE),0))</f>
        <v>-6</v>
      </c>
      <c r="FZ27" s="66">
        <f>IF(BV27="",0,IFERROR(VLOOKUP(BV22&amp;BV23&amp;BV24&amp;BV25&amp;BV26&amp;BV27,General!I:J,2,FALSE),0))</f>
        <v>6</v>
      </c>
      <c r="GA27" s="66">
        <f>IF(BY27="",0,IFERROR(VLOOKUP(BY22&amp;BY23&amp;BY24&amp;BY25&amp;BY26&amp;BY27,General!I:J,2,FALSE),0))</f>
        <v>1</v>
      </c>
      <c r="GB27" s="66">
        <f ca="1">IF(R27="",0,IFERROR(VLOOKUP(R22&amp;R23&amp;R24&amp;R25&amp;R26&amp;R27,General!F:G,2,FALSE),0))</f>
        <v>1</v>
      </c>
      <c r="GC27" s="9" t="str">
        <f t="shared" ca="1" si="145"/>
        <v>C</v>
      </c>
      <c r="GD27" s="9" t="str">
        <f t="shared" ca="1" si="75"/>
        <v>Y</v>
      </c>
      <c r="GE27" s="9" t="str">
        <f t="shared" si="76"/>
        <v>N</v>
      </c>
      <c r="GF27" s="9" t="str">
        <f t="shared" ca="1" si="77"/>
        <v>Y</v>
      </c>
      <c r="GG27" s="9">
        <f t="shared" ca="1" si="78"/>
        <v>12</v>
      </c>
      <c r="GH27" s="10" t="str">
        <f t="shared" ca="1" si="79"/>
        <v>N</v>
      </c>
      <c r="GI27" s="9" t="str">
        <f t="shared" ca="1" si="80"/>
        <v>N</v>
      </c>
      <c r="GJ27" s="9" t="str">
        <f t="shared" ca="1" si="81"/>
        <v>Y</v>
      </c>
      <c r="GK27" s="9" t="str">
        <f t="shared" ca="1" si="82"/>
        <v>R</v>
      </c>
      <c r="GL27" s="9" t="str">
        <f t="shared" ca="1" si="83"/>
        <v/>
      </c>
      <c r="GM27" s="9" t="str">
        <f t="shared" ca="1" si="84"/>
        <v>F2</v>
      </c>
      <c r="GN27" s="9">
        <f t="shared" si="1"/>
        <v>5</v>
      </c>
      <c r="GO27" s="9" t="str">
        <f t="shared" si="2"/>
        <v/>
      </c>
      <c r="GP27" s="9" t="str">
        <f t="shared" si="175"/>
        <v>01234</v>
      </c>
      <c r="GQ27" s="9" t="str">
        <f t="shared" si="176"/>
        <v>40000</v>
      </c>
      <c r="GR27" s="9" t="str">
        <f t="shared" si="146"/>
        <v>001234</v>
      </c>
      <c r="GS27" s="9" t="str">
        <f t="shared" si="147"/>
        <v>340000</v>
      </c>
      <c r="GT27" s="9" t="str">
        <f t="shared" si="148"/>
        <v>P</v>
      </c>
      <c r="GU27" s="9" t="str">
        <f t="shared" si="149"/>
        <v>P</v>
      </c>
      <c r="GV27" s="9" t="str">
        <f t="shared" ca="1" si="86"/>
        <v>L4W</v>
      </c>
      <c r="GW27" s="9" t="str">
        <f t="shared" ca="1" si="87"/>
        <v>L3</v>
      </c>
      <c r="GX27" s="9" t="str">
        <f t="shared" ca="1" si="88"/>
        <v>10</v>
      </c>
      <c r="GY27" s="9" t="str">
        <f t="shared" ca="1" si="89"/>
        <v/>
      </c>
      <c r="GZ27" s="9" t="str">
        <f t="shared" ca="1" si="90"/>
        <v>BL</v>
      </c>
      <c r="HA27" s="9" t="str">
        <f t="shared" ca="1" si="91"/>
        <v>F2</v>
      </c>
      <c r="HB27" s="9" t="str">
        <f t="shared" ca="1" si="150"/>
        <v>3</v>
      </c>
      <c r="HC27" s="9" t="str">
        <f t="shared" ca="1" si="151"/>
        <v/>
      </c>
      <c r="HD27" s="9" t="str">
        <f t="shared" ca="1" si="152"/>
        <v>2</v>
      </c>
      <c r="HE27" s="9" t="str">
        <f t="shared" ca="1" si="92"/>
        <v>F</v>
      </c>
      <c r="HG27" s="9">
        <f>General!A25</f>
        <v>0</v>
      </c>
      <c r="HH27" s="9">
        <f>General!B25</f>
        <v>0</v>
      </c>
      <c r="HI27" s="9" t="str">
        <f>General!C25</f>
        <v/>
      </c>
      <c r="HJ27" s="9">
        <f>General!D25</f>
        <v>0</v>
      </c>
      <c r="HK27" s="9">
        <v>1</v>
      </c>
      <c r="HL27" s="57">
        <f t="shared" ca="1" si="153"/>
        <v>2</v>
      </c>
      <c r="HM27" s="9" t="str">
        <f>General!F25</f>
        <v>WLWL</v>
      </c>
      <c r="HN27" s="9">
        <f>General!G25</f>
        <v>-1</v>
      </c>
    </row>
    <row r="28" spans="1:222" ht="13.5" thickBot="1">
      <c r="A28" s="9">
        <v>19</v>
      </c>
      <c r="B28" s="42" t="str">
        <f t="shared" ca="1" si="10"/>
        <v>NB</v>
      </c>
      <c r="C28" s="115" t="str">
        <f t="shared" ca="1" si="93"/>
        <v/>
      </c>
      <c r="D28" s="116" t="str">
        <f t="shared" ca="1" si="94"/>
        <v>B</v>
      </c>
      <c r="E28" s="117" t="str">
        <f t="shared" ca="1" si="95"/>
        <v/>
      </c>
      <c r="F28" s="66" t="str">
        <f t="shared" ca="1" si="11"/>
        <v>W</v>
      </c>
      <c r="G28" s="9">
        <v>19</v>
      </c>
      <c r="H28" s="118"/>
      <c r="I28" s="152" t="str">
        <f t="shared" ca="1" si="96"/>
        <v>B1</v>
      </c>
      <c r="J28" s="115" t="str">
        <f t="shared" ca="1" si="97"/>
        <v>B1</v>
      </c>
      <c r="K28" s="66">
        <f t="shared" si="154"/>
        <v>10</v>
      </c>
      <c r="L28" s="141"/>
      <c r="M28" s="136" t="s">
        <v>5</v>
      </c>
      <c r="N28" s="10"/>
      <c r="O28" s="42" t="str">
        <f ca="1">IF(M27="","",VLOOKUP(DX28,General!U:V,2,FALSE))</f>
        <v>WB</v>
      </c>
      <c r="P28" s="116" t="str">
        <f t="shared" ca="1" si="12"/>
        <v/>
      </c>
      <c r="Q28" s="117" t="str">
        <f t="shared" ca="1" si="13"/>
        <v>B</v>
      </c>
      <c r="R28" s="65" t="str">
        <f t="shared" ca="1" si="14"/>
        <v>L</v>
      </c>
      <c r="S28" s="65">
        <f t="shared" ca="1" si="15"/>
        <v>-1</v>
      </c>
      <c r="T28" s="119" t="str">
        <f t="shared" ca="1" si="98"/>
        <v/>
      </c>
      <c r="U28" s="65">
        <f ca="1">IF(M28="","",IF(T28="",SUM($T$5:$T28)+S28,SUM($T$5:$T28)))</f>
        <v>-6</v>
      </c>
      <c r="V28" s="125" t="str">
        <f t="shared" ca="1" si="0"/>
        <v/>
      </c>
      <c r="W28" s="65" t="str" cm="1">
        <f t="array" aca="1" ref="W28" ca="1">IF(M27="","",INDIRECT(DX28&amp; DN28))</f>
        <v>B</v>
      </c>
      <c r="X28" s="66">
        <f t="shared" ca="1" si="16"/>
        <v>-7</v>
      </c>
      <c r="Y28" s="42" t="str">
        <f t="shared" si="17"/>
        <v>P</v>
      </c>
      <c r="Z28" s="65" t="str">
        <f t="shared" si="18"/>
        <v>Y</v>
      </c>
      <c r="AA28" s="66">
        <f t="shared" si="19"/>
        <v>0</v>
      </c>
      <c r="AB28" s="42" t="str">
        <f t="shared" si="20"/>
        <v>B</v>
      </c>
      <c r="AC28" s="65" t="str">
        <f t="shared" si="21"/>
        <v>N</v>
      </c>
      <c r="AD28" s="66">
        <f t="shared" si="22"/>
        <v>0</v>
      </c>
      <c r="AE28" s="42" t="str">
        <f t="shared" si="23"/>
        <v>P</v>
      </c>
      <c r="AF28" s="65" t="str">
        <f t="shared" si="24"/>
        <v>Y</v>
      </c>
      <c r="AG28" s="66">
        <f t="shared" si="25"/>
        <v>10</v>
      </c>
      <c r="AH28" s="42" t="str">
        <f t="shared" si="26"/>
        <v>B</v>
      </c>
      <c r="AI28" s="65" t="str">
        <f t="shared" si="27"/>
        <v>N</v>
      </c>
      <c r="AJ28" s="66">
        <f t="shared" si="28"/>
        <v>-10</v>
      </c>
      <c r="AK28" s="42" t="str">
        <f t="shared" si="99"/>
        <v>B</v>
      </c>
      <c r="AL28" s="65" t="str">
        <f t="shared" si="29"/>
        <v>N</v>
      </c>
      <c r="AM28" s="66">
        <f t="shared" si="30"/>
        <v>9</v>
      </c>
      <c r="AN28" s="42" t="str">
        <f t="shared" si="31"/>
        <v>P</v>
      </c>
      <c r="AO28" s="65" t="str">
        <f t="shared" si="32"/>
        <v>Y</v>
      </c>
      <c r="AP28" s="66">
        <f t="shared" si="33"/>
        <v>10</v>
      </c>
      <c r="AQ28" s="42" t="str">
        <f t="shared" si="34"/>
        <v>B</v>
      </c>
      <c r="AR28" s="65" t="str">
        <f t="shared" si="35"/>
        <v>N</v>
      </c>
      <c r="AS28" s="66">
        <f t="shared" si="36"/>
        <v>-10</v>
      </c>
      <c r="AT28" s="42" t="str">
        <f t="shared" si="100"/>
        <v>P</v>
      </c>
      <c r="AU28" s="65" t="str">
        <f t="shared" si="37"/>
        <v>Y</v>
      </c>
      <c r="AV28" s="79">
        <f t="shared" si="38"/>
        <v>-9</v>
      </c>
      <c r="AW28" s="42" t="str">
        <f t="shared" si="101"/>
        <v>P</v>
      </c>
      <c r="AX28" s="65" t="str">
        <f t="shared" si="39"/>
        <v>Y</v>
      </c>
      <c r="AY28" s="66">
        <f t="shared" si="102"/>
        <v>7</v>
      </c>
      <c r="AZ28" s="42" t="str">
        <f t="shared" si="40"/>
        <v>P</v>
      </c>
      <c r="BA28" s="65" t="str">
        <f t="shared" si="41"/>
        <v>Y</v>
      </c>
      <c r="BB28" s="66">
        <f t="shared" si="42"/>
        <v>10</v>
      </c>
      <c r="BC28" s="42" t="str">
        <f t="shared" si="43"/>
        <v>B</v>
      </c>
      <c r="BD28" s="65" t="str">
        <f t="shared" si="44"/>
        <v>N</v>
      </c>
      <c r="BE28" s="66">
        <f t="shared" si="45"/>
        <v>-10</v>
      </c>
      <c r="BF28" s="42" t="str">
        <f t="shared" si="46"/>
        <v>P</v>
      </c>
      <c r="BG28" s="65" t="str">
        <f t="shared" si="47"/>
        <v>Y</v>
      </c>
      <c r="BH28" s="66">
        <f t="shared" si="48"/>
        <v>0</v>
      </c>
      <c r="BI28" s="42" t="str">
        <f t="shared" si="49"/>
        <v>B</v>
      </c>
      <c r="BJ28" s="65" t="str">
        <f t="shared" si="50"/>
        <v>N</v>
      </c>
      <c r="BK28" s="66">
        <f t="shared" si="51"/>
        <v>0</v>
      </c>
      <c r="BL28" s="42" t="str">
        <f t="shared" si="52"/>
        <v>P</v>
      </c>
      <c r="BM28" s="65" t="str">
        <f t="shared" si="53"/>
        <v>Y</v>
      </c>
      <c r="BN28" s="66">
        <f t="shared" si="54"/>
        <v>-6</v>
      </c>
      <c r="BO28" s="42" t="str">
        <f t="shared" si="55"/>
        <v>B</v>
      </c>
      <c r="BP28" s="65" t="str">
        <f t="shared" si="56"/>
        <v>N</v>
      </c>
      <c r="BQ28" s="66">
        <f t="shared" si="57"/>
        <v>6</v>
      </c>
      <c r="BR28" s="42" t="str">
        <f t="shared" si="58"/>
        <v>P</v>
      </c>
      <c r="BS28" s="65" t="str">
        <f t="shared" si="59"/>
        <v>Y</v>
      </c>
      <c r="BT28" s="66">
        <f t="shared" si="60"/>
        <v>-9</v>
      </c>
      <c r="BU28" s="42" t="str">
        <f t="shared" si="61"/>
        <v>B</v>
      </c>
      <c r="BV28" s="65" t="str">
        <f t="shared" si="62"/>
        <v>N</v>
      </c>
      <c r="BW28" s="66">
        <f t="shared" si="63"/>
        <v>9</v>
      </c>
      <c r="BX28" s="42" t="str">
        <f t="shared" si="64"/>
        <v>B</v>
      </c>
      <c r="BY28" s="65" t="str">
        <f t="shared" si="103"/>
        <v>N</v>
      </c>
      <c r="BZ28" s="66">
        <f t="shared" si="65"/>
        <v>-7</v>
      </c>
      <c r="CA28" s="106">
        <f t="shared" si="104"/>
        <v>10</v>
      </c>
      <c r="CB28" s="107">
        <f t="shared" si="105"/>
        <v>1</v>
      </c>
      <c r="CC28" s="108" t="str">
        <f t="shared" ca="1" si="106"/>
        <v/>
      </c>
      <c r="CD28" s="252">
        <f t="shared" ref="CD28:CE28" si="178">AVERAGE(CV25:CV28)</f>
        <v>-6.25</v>
      </c>
      <c r="CE28" s="252">
        <f t="shared" si="178"/>
        <v>6.25</v>
      </c>
      <c r="CF28" s="252">
        <f t="shared" si="108"/>
        <v>4</v>
      </c>
      <c r="CG28" s="252">
        <f t="shared" si="109"/>
        <v>-4</v>
      </c>
      <c r="CH28" s="252">
        <f t="shared" si="110"/>
        <v>9.5</v>
      </c>
      <c r="CI28" s="252">
        <f t="shared" si="111"/>
        <v>9.25</v>
      </c>
      <c r="CJ28" s="252">
        <f t="shared" si="112"/>
        <v>-9.25</v>
      </c>
      <c r="CK28" s="252">
        <f t="shared" si="113"/>
        <v>-9.5</v>
      </c>
      <c r="CL28" s="252">
        <f t="shared" si="114"/>
        <v>6.5</v>
      </c>
      <c r="CM28" s="252">
        <f t="shared" si="115"/>
        <v>10</v>
      </c>
      <c r="CN28" s="252">
        <f t="shared" si="116"/>
        <v>-10</v>
      </c>
      <c r="CO28" s="252">
        <f t="shared" si="117"/>
        <v>-6.25</v>
      </c>
      <c r="CP28" s="252">
        <f t="shared" si="118"/>
        <v>6.25</v>
      </c>
      <c r="CQ28" s="252">
        <f t="shared" si="119"/>
        <v>-8.75</v>
      </c>
      <c r="CR28" s="252">
        <f t="shared" si="120"/>
        <v>8.75</v>
      </c>
      <c r="CS28" s="252">
        <f t="shared" si="121"/>
        <v>-9.75</v>
      </c>
      <c r="CT28" s="252">
        <f t="shared" si="122"/>
        <v>9.75</v>
      </c>
      <c r="CU28" s="252">
        <f t="shared" si="123"/>
        <v>-6.5</v>
      </c>
      <c r="CV28" s="156">
        <f t="shared" si="124"/>
        <v>0</v>
      </c>
      <c r="CW28" s="157">
        <f t="shared" si="125"/>
        <v>0</v>
      </c>
      <c r="CX28" s="157">
        <f t="shared" si="126"/>
        <v>10</v>
      </c>
      <c r="CY28" s="157">
        <f t="shared" si="127"/>
        <v>-10</v>
      </c>
      <c r="CZ28" s="157">
        <f t="shared" si="128"/>
        <v>9</v>
      </c>
      <c r="DA28" s="157">
        <f t="shared" si="129"/>
        <v>10</v>
      </c>
      <c r="DB28" s="157">
        <f t="shared" si="130"/>
        <v>-10</v>
      </c>
      <c r="DC28" s="157">
        <f t="shared" si="131"/>
        <v>-9</v>
      </c>
      <c r="DD28" s="157">
        <f t="shared" si="132"/>
        <v>7</v>
      </c>
      <c r="DE28" s="157">
        <f t="shared" si="133"/>
        <v>10</v>
      </c>
      <c r="DF28" s="157">
        <f t="shared" si="134"/>
        <v>-10</v>
      </c>
      <c r="DG28" s="157">
        <f t="shared" si="135"/>
        <v>0</v>
      </c>
      <c r="DH28" s="157">
        <f t="shared" si="136"/>
        <v>0</v>
      </c>
      <c r="DI28" s="157">
        <f t="shared" si="137"/>
        <v>-6</v>
      </c>
      <c r="DJ28" s="157">
        <f t="shared" si="138"/>
        <v>6</v>
      </c>
      <c r="DK28" s="157">
        <f t="shared" si="139"/>
        <v>-9</v>
      </c>
      <c r="DL28" s="157">
        <f t="shared" si="140"/>
        <v>9</v>
      </c>
      <c r="DM28" s="158">
        <f t="shared" si="141"/>
        <v>-7</v>
      </c>
      <c r="DN28" s="78">
        <v>28</v>
      </c>
      <c r="DO28" s="79">
        <f t="shared" si="164"/>
        <v>23</v>
      </c>
      <c r="DP28" s="42" t="str" cm="1">
        <f t="array" ref="DP28">IFERROR(INDEX($CD$4:$CU$4,_xlfn.AGGREGATE(15,6,COLUMN($CD$4:$CU$4)-COLUMN($CC$1)/($CD$28:$CU$28=MAX($CD$28:$CU$28)),COLUMNS(CU$4:$CU4))),"")</f>
        <v>AZ</v>
      </c>
      <c r="DQ28" s="65" t="str" cm="1">
        <f t="array" ref="DQ28">IFERROR(INDEX($CD$4:$CU$4,_xlfn.AGGREGATE(15,6,COLUMN($CD$4:$CU$4)-COLUMN($CC$1)/($CD$28:$CU$28=MAX($CD$28:$CU$28)),COLUMNS($CU$4:DN4))),"")</f>
        <v/>
      </c>
      <c r="DR28" s="65" t="str" cm="1">
        <f t="array" ref="DR28">IFERROR(INDEX($CD$4:$CU$4,_xlfn.AGGREGATE(15,6,COLUMN($CD$4:$CU$4)-COLUMN($CC$1)/($CD$28:$CU$28=MAX($CD$28:$CU$28)),COLUMNS($CU$4:DO4))),"")</f>
        <v/>
      </c>
      <c r="DS28" s="65" t="str" cm="1">
        <f t="array" ref="DS28">IFERROR(INDEX($CD$4:$CU$4,_xlfn.AGGREGATE(15,6,COLUMN($CD$4:$CU$4)-COLUMN($CC$1)/($CD$28:$CU$28=MAX($CD$28:$CU$28)),COLUMNS($CU$4:DP4))),"")</f>
        <v/>
      </c>
      <c r="DT28" s="65" t="str" cm="1">
        <f t="array" ref="DT28">IFERROR(INDEX($CD$4:$CU$4,_xlfn.AGGREGATE(15,6,COLUMN($CD$4:$CU$4)-COLUMN($CC$1)/($CD$28:$CU$28=MAX($CD$28:$CU$28)),COLUMNS($CU$4:DQ4))),"")</f>
        <v/>
      </c>
      <c r="DU28" s="66" t="str" cm="1">
        <f t="array" ref="DU28">IFERROR(INDEX($CD$4:$CU$4,_xlfn.AGGREGATE(15,6,COLUMN($CD$4:$CU$4)-COLUMN($CC$1)/($CD$28:$CU$28=MAX($CD$28:$CU$28)),COLUMNS($CU$4:DR4))),"")</f>
        <v/>
      </c>
      <c r="DV28" s="78" t="str">
        <f t="shared" ca="1" si="156"/>
        <v>AZ</v>
      </c>
      <c r="DW28" s="65" t="str">
        <f t="shared" ca="1" si="157"/>
        <v>N</v>
      </c>
      <c r="DX28" s="65" t="str" cm="1">
        <f t="array" aca="1" ref="DX28" ca="1">IF(INDIRECT(VLOOKUP(DX27,General!R:T,3,FALSE)&amp;DN27)&gt;0,DX27,DV27)</f>
        <v>AK</v>
      </c>
      <c r="DY28" s="79">
        <f t="shared" ca="1" si="158"/>
        <v>1</v>
      </c>
      <c r="DZ28" s="42" t="str">
        <f>IFERROR(VLOOKUP(DP28,General!R:S,2,FALSE),"")</f>
        <v>BA</v>
      </c>
      <c r="EA28" s="65" t="str">
        <f>IFERROR(VLOOKUP(DQ28,General!R:S,2,FALSE),"")</f>
        <v/>
      </c>
      <c r="EB28" s="65" t="str">
        <f>IFERROR(VLOOKUP(DR28,General!R:S,2,FALSE),"")</f>
        <v/>
      </c>
      <c r="EC28" s="65" t="str">
        <f>IFERROR(VLOOKUP(DS28,General!R:S,2,FALSE),"")</f>
        <v/>
      </c>
      <c r="ED28" s="65" t="str">
        <f>IFERROR(VLOOKUP(DT28,General!R:S,2,FALSE),"")</f>
        <v/>
      </c>
      <c r="EE28" s="66" t="str">
        <f>IFERROR(VLOOKUP(DU28,General!R:S,2,FALSE),"")</f>
        <v/>
      </c>
      <c r="EF28" s="113">
        <f ca="1">IF(DP28="",-1,COUNTIF(INDIRECT(DZ28&amp;$DN$10):INDIRECT(DZ28&amp;DN28),"Y"))</f>
        <v>12</v>
      </c>
      <c r="EG28" s="111">
        <f ca="1">IF(DQ28="",-1,COUNTIF(INDIRECT(EA28&amp;$DN$10):INDIRECT(EA28&amp;DN28),"Y"))</f>
        <v>-1</v>
      </c>
      <c r="EH28" s="111">
        <f ca="1">IF(DR28="",-1,COUNTIF(INDIRECT(EB28&amp;$DN$10):INDIRECT(EB28&amp;DN28),"Y"))</f>
        <v>-1</v>
      </c>
      <c r="EI28" s="110">
        <f ca="1">IF(DS28="",-1,COUNTIF(INDIRECT(EC28&amp;$DN$10):INDIRECT(EC28&amp;DN28),"Y"))</f>
        <v>-1</v>
      </c>
      <c r="EJ28" s="114">
        <f ca="1">IF(DT28="",-1,COUNTIF(INDIRECT(ED28&amp;$DN$10):INDIRECT(ED28&amp;DN28),"Y"))</f>
        <v>-1</v>
      </c>
      <c r="EK28" s="114">
        <f ca="1">IF(DU28="",-1,COUNTIF(INDIRECT(EE28&amp;$DN$10):INDIRECT(EE28&amp;DN28),"Y"))</f>
        <v>-1</v>
      </c>
      <c r="EL28" s="42" t="str" cm="1">
        <f t="array" aca="1" ref="EL28" ca="1">IFERROR(INDEX($DP$28:$DU$28,_xlfn.AGGREGATE(15,6,COLUMN($DP$28:$DU$28)-COLUMN($DO$28)/($EF$28:$EK$28=MAX($EF$28:$EK$28)),COLUMNS($DP$28:DP28))),"")</f>
        <v>AZ</v>
      </c>
      <c r="EM28" s="65" t="str" cm="1">
        <f t="array" aca="1" ref="EM28" ca="1">IFERROR(INDEX($DP$28:$DU$28,_xlfn.AGGREGATE(15,6,COLUMN($DP$28:$DU$28)-COLUMN($DO$28)/($EF$28:$EK$28=MAX($EF$28:$EK$28)),COLUMNS($DP$28:DQ28))),"")</f>
        <v/>
      </c>
      <c r="EN28" s="65" t="str" cm="1">
        <f t="array" aca="1" ref="EN28" ca="1">IFERROR(INDEX($DP$28:$DU$28,_xlfn.AGGREGATE(15,6,COLUMN($DP$28:$DU$28)-COLUMN($DO$28)/($EF$28:$EK$28=MAX($EF$28:$EK$28)),COLUMNS($DP$28:DR28))),"")</f>
        <v/>
      </c>
      <c r="EO28" s="65" t="str" cm="1">
        <f t="array" aca="1" ref="EO28" ca="1">IFERROR(INDEX($DP$28:$DU$28,_xlfn.AGGREGATE(15,6,COLUMN($DP$28:$DU$28)-COLUMN($DO$28)/($EF$28:$EK$28=MAX($EF$28:$EK$28)),COLUMNS($DP$28:DS28))),"")</f>
        <v/>
      </c>
      <c r="EP28" s="65" t="str" cm="1">
        <f t="array" aca="1" ref="EP28" ca="1">IFERROR(INDEX($DP$28:$DU$28,_xlfn.AGGREGATE(15,6,COLUMN($DP$28:$DU$28)-COLUMN($DO$28)/($EF$28:$EK$28=MAX($EF$28:$EK$28)),COLUMNS($DP$28:DT28))),"")</f>
        <v/>
      </c>
      <c r="EQ28" s="66" t="str" cm="1">
        <f t="array" aca="1" ref="EQ28" ca="1">IFERROR(INDEX($DP$28:$DU$28,_xlfn.AGGREGATE(15,6,COLUMN($DP$28:$DU$28)-COLUMN($DO$28)/($EF$28:$EK$28=MAX($EF$28:$EK$28)),COLUMNS($DP$28:DU28))),"")</f>
        <v/>
      </c>
      <c r="ER28" s="9">
        <f t="shared" ca="1" si="144"/>
        <v>1</v>
      </c>
      <c r="ES28" s="79">
        <f t="shared" ca="1" si="159"/>
        <v>1</v>
      </c>
      <c r="ET28" s="112" t="str" cm="1">
        <f t="array" aca="1" ref="ET28" ca="1">INDEX(EL28:EQ28,1,ES28)</f>
        <v>AZ</v>
      </c>
      <c r="EU28" s="42" t="str">
        <f t="shared" ca="1" si="7"/>
        <v>B</v>
      </c>
      <c r="EV28" s="65" t="str">
        <f t="shared" si="8"/>
        <v>T</v>
      </c>
      <c r="EW28" s="65" t="str">
        <f t="shared" ca="1" si="9"/>
        <v>C</v>
      </c>
      <c r="EX28" s="65" t="str">
        <f t="shared" ca="1" si="3"/>
        <v>WW</v>
      </c>
      <c r="EY28" s="65" t="str">
        <f t="shared" si="4"/>
        <v>1010</v>
      </c>
      <c r="EZ28" s="65" t="str">
        <f t="shared" ca="1" si="5"/>
        <v>LW</v>
      </c>
      <c r="FA28" s="9" t="str">
        <f t="shared" ca="1" si="67"/>
        <v>B</v>
      </c>
      <c r="FB28" s="9" t="str">
        <f t="shared" ca="1" si="68"/>
        <v/>
      </c>
      <c r="FC28" s="9" t="str">
        <f t="shared" si="69"/>
        <v/>
      </c>
      <c r="FD28" s="9" t="str">
        <f t="shared" ca="1" si="70"/>
        <v>B</v>
      </c>
      <c r="FE28" s="9" t="str">
        <f t="shared" ca="1" si="71"/>
        <v/>
      </c>
      <c r="FF28" s="9" t="str">
        <f t="shared" ca="1" si="72"/>
        <v>B</v>
      </c>
      <c r="FG28" s="9">
        <f t="shared" ca="1" si="73"/>
        <v>2</v>
      </c>
      <c r="FH28" s="9">
        <f t="shared" ca="1" si="74"/>
        <v>2</v>
      </c>
      <c r="FI28" s="42">
        <f t="shared" si="6"/>
        <v>0</v>
      </c>
      <c r="FJ28" s="65">
        <f>IF(Z28="",0,IFERROR(VLOOKUP(Z23&amp;Z24&amp;Z25&amp;Z26&amp;Z27&amp;Z28,General!I:J,2,FALSE),0))</f>
        <v>6</v>
      </c>
      <c r="FK28" s="65">
        <f>IF(AC28="",0,IFERROR(VLOOKUP(AC23&amp;AC24&amp;AC25&amp;AC26&amp;AC27&amp;AC28,General!I:J,2,FALSE),0))</f>
        <v>-6</v>
      </c>
      <c r="FL28" s="65">
        <f>IF(AF28="",0,IFERROR(VLOOKUP(AF23&amp;AF24&amp;AF25&amp;AF26&amp;AF27&amp;AF28,General!I:J,2,FALSE),0))</f>
        <v>6</v>
      </c>
      <c r="FM28" s="65">
        <f>IF(AI28="",0,IFERROR(VLOOKUP(AI23&amp;AI24&amp;AI25&amp;AI26&amp;AI27&amp;AI28,General!I:J,2,FALSE),0))</f>
        <v>-6</v>
      </c>
      <c r="FN28" s="65">
        <f>IF(AL28="",0,IFERROR(VLOOKUP(AL23&amp;AL24&amp;AL25&amp;AL26&amp;AL27&amp;AL28,General!I:J,2,FALSE),0))</f>
        <v>-1</v>
      </c>
      <c r="FO28" s="65">
        <f>IF(AO28="",0,IFERROR(VLOOKUP(AO23&amp;AO24&amp;AO25&amp;AO26&amp;AO27&amp;AO28,General!I:J,2,FALSE),0))</f>
        <v>6</v>
      </c>
      <c r="FP28" s="65">
        <f>IF(AR28="",0,IFERROR(VLOOKUP(AR23&amp;AR24&amp;AR25&amp;AR26&amp;AR27&amp;AR28,General!I:J,2,FALSE),0))</f>
        <v>-6</v>
      </c>
      <c r="FQ28" s="65">
        <f>IF(AU28="",0,IFERROR(VLOOKUP(AU23&amp;AU24&amp;AU25&amp;AU26&amp;AU27&amp;AU28,General!I:J,2,FALSE),0))</f>
        <v>1</v>
      </c>
      <c r="FR28" s="65">
        <f>IF(AX28="",0,IFERROR(VLOOKUP(AX23&amp;AX24&amp;AX25&amp;AX26&amp;AX27&amp;AX28,General!I:J,2,FALSE),0))</f>
        <v>1</v>
      </c>
      <c r="FS28" s="65">
        <f>IF(BA28="",0,IFERROR(VLOOKUP(BA23&amp;BA24&amp;BA25&amp;BA26&amp;BA27&amp;BA28,General!I:J,2,FALSE),0))</f>
        <v>6</v>
      </c>
      <c r="FT28" s="65">
        <f>IF(BD28="",0,IFERROR(VLOOKUP(BD23&amp;BD24&amp;BD25&amp;BD26&amp;BD27&amp;BD28,General!I:J,2,FALSE),0))</f>
        <v>-6</v>
      </c>
      <c r="FU28" s="65">
        <f>IF(BG28="",0,IFERROR(VLOOKUP(BG23&amp;BG24&amp;BG25&amp;BG26&amp;BG27&amp;BG28,General!I:J,2,FALSE),0))</f>
        <v>6</v>
      </c>
      <c r="FV28" s="65">
        <f>IF(BJ28="",0,IFERROR(VLOOKUP(BJ23&amp;BJ24&amp;BJ25&amp;BJ26&amp;BJ27&amp;BJ28,General!I:J,2,FALSE),0))</f>
        <v>-6</v>
      </c>
      <c r="FW28" s="65">
        <f>IF(BM28="",0,IFERROR(VLOOKUP(BM23&amp;BM24&amp;BM25&amp;BM26&amp;BM27&amp;BM28,General!I:J,2,FALSE),0))</f>
        <v>3</v>
      </c>
      <c r="FX28" s="65">
        <f>IF(BP28="",0,IFERROR(VLOOKUP(BP23&amp;BP24&amp;BP25&amp;BP26&amp;BP27&amp;BP28,General!I:J,2,FALSE),0))</f>
        <v>-3</v>
      </c>
      <c r="FY28" s="65">
        <f>IF(BS28="",0,IFERROR(VLOOKUP(BS23&amp;BS24&amp;BS25&amp;BS26&amp;BS27&amp;BS28,General!I:J,2,FALSE),0))</f>
        <v>1</v>
      </c>
      <c r="FZ28" s="66">
        <f>IF(BV28="",0,IFERROR(VLOOKUP(BV23&amp;BV24&amp;BV25&amp;BV26&amp;BV27&amp;BV28,General!I:J,2,FALSE),0))</f>
        <v>-1</v>
      </c>
      <c r="GA28" s="66">
        <f>IF(BY28="",0,IFERROR(VLOOKUP(BY23&amp;BY24&amp;BY25&amp;BY26&amp;BY27&amp;BY28,General!I:J,2,FALSE),0))</f>
        <v>-1</v>
      </c>
      <c r="GB28" s="66">
        <f ca="1">IF(R28="",0,IFERROR(VLOOKUP(R23&amp;R24&amp;R25&amp;R26&amp;R27&amp;R28,General!F:G,2,FALSE),0))</f>
        <v>-1</v>
      </c>
      <c r="GC28" s="9" t="str">
        <f t="shared" ca="1" si="145"/>
        <v>S</v>
      </c>
      <c r="GD28" s="9" t="str">
        <f t="shared" ca="1" si="75"/>
        <v>Y</v>
      </c>
      <c r="GE28" s="9" t="str">
        <f t="shared" si="76"/>
        <v>N</v>
      </c>
      <c r="GF28" s="9" t="str">
        <f t="shared" ca="1" si="77"/>
        <v>N</v>
      </c>
      <c r="GG28" s="9">
        <f t="shared" ca="1" si="78"/>
        <v>1</v>
      </c>
      <c r="GH28" s="10" t="str">
        <f t="shared" ca="1" si="79"/>
        <v>N</v>
      </c>
      <c r="GI28" s="9" t="str">
        <f t="shared" ca="1" si="80"/>
        <v>N</v>
      </c>
      <c r="GJ28" s="9" t="str">
        <f t="shared" ca="1" si="81"/>
        <v>N</v>
      </c>
      <c r="GK28" s="9" t="str">
        <f t="shared" ca="1" si="82"/>
        <v>N</v>
      </c>
      <c r="GL28" s="9" t="str">
        <f t="shared" ca="1" si="83"/>
        <v/>
      </c>
      <c r="GM28" s="9" t="str">
        <f t="shared" ca="1" si="84"/>
        <v>B</v>
      </c>
      <c r="GN28" s="9">
        <f t="shared" si="1"/>
        <v>6</v>
      </c>
      <c r="GO28" s="9" t="str">
        <f t="shared" si="2"/>
        <v/>
      </c>
      <c r="GP28" s="9" t="str">
        <f t="shared" si="175"/>
        <v>12345</v>
      </c>
      <c r="GQ28" s="9" t="str">
        <f t="shared" si="176"/>
        <v>00000</v>
      </c>
      <c r="GR28" s="9" t="str">
        <f t="shared" si="146"/>
        <v>012345</v>
      </c>
      <c r="GS28" s="9" t="str">
        <f t="shared" si="147"/>
        <v>400000</v>
      </c>
      <c r="GT28" s="9" t="str">
        <f t="shared" si="148"/>
        <v>P</v>
      </c>
      <c r="GU28" s="9" t="str">
        <f t="shared" si="149"/>
        <v>P</v>
      </c>
      <c r="GV28" s="9" t="str">
        <f t="shared" ca="1" si="86"/>
        <v>L3W</v>
      </c>
      <c r="GW28" s="9" t="str">
        <f t="shared" ca="1" si="87"/>
        <v>B</v>
      </c>
      <c r="GX28" s="9" t="str">
        <f t="shared" ca="1" si="88"/>
        <v>10</v>
      </c>
      <c r="GY28" s="9" t="str">
        <f t="shared" ca="1" si="89"/>
        <v>B</v>
      </c>
      <c r="GZ28" s="9" t="str">
        <f t="shared" ca="1" si="90"/>
        <v>F2W</v>
      </c>
      <c r="HA28" s="9" t="str">
        <f t="shared" ca="1" si="91"/>
        <v>B</v>
      </c>
      <c r="HB28" s="9">
        <f t="shared" ca="1" si="150"/>
        <v>1</v>
      </c>
      <c r="HC28" s="9">
        <f t="shared" ca="1" si="151"/>
        <v>1</v>
      </c>
      <c r="HD28" s="9">
        <f t="shared" ca="1" si="152"/>
        <v>1</v>
      </c>
      <c r="HE28" s="9" t="str">
        <f t="shared" ca="1" si="92"/>
        <v>B</v>
      </c>
      <c r="HG28" s="9">
        <f>General!A26</f>
        <v>0</v>
      </c>
      <c r="HH28" s="9">
        <f>General!B26</f>
        <v>0</v>
      </c>
      <c r="HI28" s="9" t="str">
        <f>General!C26</f>
        <v/>
      </c>
      <c r="HJ28" s="9">
        <f>General!D26</f>
        <v>0</v>
      </c>
      <c r="HK28" s="9">
        <v>2</v>
      </c>
      <c r="HL28" s="57">
        <f t="shared" ca="1" si="153"/>
        <v>2</v>
      </c>
      <c r="HM28" s="9" t="str">
        <f>General!F26</f>
        <v>WLWW</v>
      </c>
      <c r="HN28" s="9">
        <f>General!G26</f>
        <v>3</v>
      </c>
    </row>
    <row r="29" spans="1:222" ht="13.5" thickBot="1">
      <c r="A29" s="9">
        <v>20</v>
      </c>
      <c r="B29" s="91" t="str">
        <f t="shared" ca="1" si="10"/>
        <v>P6</v>
      </c>
      <c r="C29" s="120" t="str">
        <f t="shared" ca="1" si="93"/>
        <v/>
      </c>
      <c r="D29" s="121" t="str">
        <f t="shared" ca="1" si="94"/>
        <v>L4</v>
      </c>
      <c r="E29" s="122" t="str">
        <f t="shared" ca="1" si="95"/>
        <v/>
      </c>
      <c r="F29" s="92" t="str">
        <f t="shared" ca="1" si="11"/>
        <v>L</v>
      </c>
      <c r="G29" s="9">
        <v>20</v>
      </c>
      <c r="H29" s="123"/>
      <c r="I29" s="153" t="str">
        <f t="shared" ca="1" si="96"/>
        <v>P2</v>
      </c>
      <c r="J29" s="120" t="str">
        <f t="shared" ca="1" si="97"/>
        <v>F2</v>
      </c>
      <c r="K29" s="92">
        <f t="shared" si="154"/>
        <v>10</v>
      </c>
      <c r="L29" s="141"/>
      <c r="M29" s="137" t="s">
        <v>6</v>
      </c>
      <c r="N29" s="10"/>
      <c r="O29" s="91" t="str">
        <f ca="1">IF(M28="","",VLOOKUP(DX29,General!U:V,2,FALSE))</f>
        <v>WB</v>
      </c>
      <c r="P29" s="121" t="str">
        <f t="shared" ca="1" si="12"/>
        <v>F2</v>
      </c>
      <c r="Q29" s="122" t="str">
        <f t="shared" ca="1" si="13"/>
        <v/>
      </c>
      <c r="R29" s="93" t="str">
        <f t="shared" ca="1" si="14"/>
        <v>L</v>
      </c>
      <c r="S29" s="93">
        <f t="shared" ca="1" si="15"/>
        <v>-3</v>
      </c>
      <c r="T29" s="124" t="str">
        <f t="shared" ca="1" si="98"/>
        <v/>
      </c>
      <c r="U29" s="93">
        <f ca="1">IF(M29="","",IF(T29="",SUM($T$5:$T29)+S29,SUM($T$5:$T29)))</f>
        <v>-8</v>
      </c>
      <c r="V29" s="127" t="str">
        <f t="shared" ca="1" si="0"/>
        <v/>
      </c>
      <c r="W29" s="93" t="str" cm="1">
        <f t="array" aca="1" ref="W29" ca="1">IF(M28="","",INDIRECT(DX29&amp; DN29))</f>
        <v>P</v>
      </c>
      <c r="X29" s="92">
        <f t="shared" ca="1" si="16"/>
        <v>-10</v>
      </c>
      <c r="Y29" s="91" t="str">
        <f t="shared" si="17"/>
        <v>P</v>
      </c>
      <c r="Z29" s="93" t="str">
        <f t="shared" si="18"/>
        <v>N</v>
      </c>
      <c r="AA29" s="92">
        <f t="shared" si="19"/>
        <v>-1</v>
      </c>
      <c r="AB29" s="91" t="str">
        <f t="shared" si="20"/>
        <v>B</v>
      </c>
      <c r="AC29" s="93" t="str">
        <f t="shared" si="21"/>
        <v>Y</v>
      </c>
      <c r="AD29" s="92">
        <f t="shared" si="22"/>
        <v>1</v>
      </c>
      <c r="AE29" s="91" t="str">
        <f t="shared" si="23"/>
        <v>P</v>
      </c>
      <c r="AF29" s="93" t="str">
        <f t="shared" si="24"/>
        <v>N</v>
      </c>
      <c r="AG29" s="92">
        <f t="shared" si="25"/>
        <v>9</v>
      </c>
      <c r="AH29" s="91" t="str">
        <f t="shared" si="26"/>
        <v>B</v>
      </c>
      <c r="AI29" s="93" t="str">
        <f t="shared" si="27"/>
        <v>Y</v>
      </c>
      <c r="AJ29" s="92">
        <f t="shared" si="28"/>
        <v>-9</v>
      </c>
      <c r="AK29" s="91" t="str">
        <f t="shared" si="99"/>
        <v>P</v>
      </c>
      <c r="AL29" s="93" t="str">
        <f t="shared" si="29"/>
        <v>N</v>
      </c>
      <c r="AM29" s="92">
        <f t="shared" si="30"/>
        <v>6</v>
      </c>
      <c r="AN29" s="91" t="str">
        <f t="shared" si="31"/>
        <v>P</v>
      </c>
      <c r="AO29" s="93" t="str">
        <f t="shared" si="32"/>
        <v>N</v>
      </c>
      <c r="AP29" s="92">
        <f t="shared" si="33"/>
        <v>9</v>
      </c>
      <c r="AQ29" s="91" t="str">
        <f t="shared" si="34"/>
        <v>B</v>
      </c>
      <c r="AR29" s="93" t="str">
        <f t="shared" si="35"/>
        <v>Y</v>
      </c>
      <c r="AS29" s="92">
        <f t="shared" si="36"/>
        <v>-9</v>
      </c>
      <c r="AT29" s="91" t="str">
        <f t="shared" si="100"/>
        <v>B</v>
      </c>
      <c r="AU29" s="93" t="str">
        <f t="shared" si="37"/>
        <v>Y</v>
      </c>
      <c r="AV29" s="95">
        <f t="shared" si="38"/>
        <v>-6</v>
      </c>
      <c r="AW29" s="91" t="str">
        <f t="shared" si="101"/>
        <v>P</v>
      </c>
      <c r="AX29" s="93" t="str">
        <f t="shared" si="39"/>
        <v>N</v>
      </c>
      <c r="AY29" s="92">
        <f t="shared" si="102"/>
        <v>6</v>
      </c>
      <c r="AZ29" s="91" t="str">
        <f t="shared" si="40"/>
        <v>P</v>
      </c>
      <c r="BA29" s="93" t="str">
        <f t="shared" si="41"/>
        <v>N</v>
      </c>
      <c r="BB29" s="92">
        <f t="shared" si="42"/>
        <v>9</v>
      </c>
      <c r="BC29" s="91" t="str">
        <f t="shared" si="43"/>
        <v>B</v>
      </c>
      <c r="BD29" s="93" t="str">
        <f t="shared" si="44"/>
        <v>Y</v>
      </c>
      <c r="BE29" s="92">
        <f t="shared" si="45"/>
        <v>-9</v>
      </c>
      <c r="BF29" s="91" t="str">
        <f t="shared" si="46"/>
        <v>P</v>
      </c>
      <c r="BG29" s="93" t="str">
        <f t="shared" si="47"/>
        <v>N</v>
      </c>
      <c r="BH29" s="92">
        <f t="shared" si="48"/>
        <v>-1</v>
      </c>
      <c r="BI29" s="91" t="str">
        <f t="shared" si="49"/>
        <v>B</v>
      </c>
      <c r="BJ29" s="93" t="str">
        <f t="shared" si="50"/>
        <v>Y</v>
      </c>
      <c r="BK29" s="92">
        <f t="shared" si="51"/>
        <v>1</v>
      </c>
      <c r="BL29" s="91" t="str">
        <f t="shared" si="52"/>
        <v>P</v>
      </c>
      <c r="BM29" s="93" t="str">
        <f t="shared" si="53"/>
        <v>N</v>
      </c>
      <c r="BN29" s="92">
        <f t="shared" si="54"/>
        <v>-7</v>
      </c>
      <c r="BO29" s="91" t="str">
        <f t="shared" si="55"/>
        <v>B</v>
      </c>
      <c r="BP29" s="93" t="str">
        <f t="shared" si="56"/>
        <v>Y</v>
      </c>
      <c r="BQ29" s="92">
        <f t="shared" si="57"/>
        <v>7</v>
      </c>
      <c r="BR29" s="91" t="str">
        <f t="shared" si="58"/>
        <v>P</v>
      </c>
      <c r="BS29" s="93" t="str">
        <f t="shared" si="59"/>
        <v>N</v>
      </c>
      <c r="BT29" s="92">
        <f t="shared" si="60"/>
        <v>-10</v>
      </c>
      <c r="BU29" s="91" t="str">
        <f t="shared" si="61"/>
        <v>B</v>
      </c>
      <c r="BV29" s="93" t="str">
        <f t="shared" si="62"/>
        <v>Y</v>
      </c>
      <c r="BW29" s="92">
        <f t="shared" si="63"/>
        <v>10</v>
      </c>
      <c r="BX29" s="91" t="str">
        <f t="shared" si="64"/>
        <v>B</v>
      </c>
      <c r="BY29" s="93" t="str">
        <f t="shared" si="103"/>
        <v>Y</v>
      </c>
      <c r="BZ29" s="92">
        <f t="shared" si="65"/>
        <v>-6</v>
      </c>
      <c r="CA29" s="106">
        <f t="shared" si="104"/>
        <v>10</v>
      </c>
      <c r="CB29" s="107">
        <f t="shared" si="105"/>
        <v>0</v>
      </c>
      <c r="CC29" s="108" t="str">
        <f t="shared" ca="1" si="106"/>
        <v/>
      </c>
      <c r="CD29" s="252">
        <f t="shared" ref="CD29:CE29" si="179">AVERAGE(CV26:CV29)</f>
        <v>-4</v>
      </c>
      <c r="CE29" s="252">
        <f t="shared" si="179"/>
        <v>4</v>
      </c>
      <c r="CF29" s="252">
        <f t="shared" si="108"/>
        <v>6.75</v>
      </c>
      <c r="CG29" s="252">
        <f t="shared" si="109"/>
        <v>-6.75</v>
      </c>
      <c r="CH29" s="252">
        <f t="shared" si="110"/>
        <v>8.5</v>
      </c>
      <c r="CI29" s="252">
        <f t="shared" si="111"/>
        <v>9.75</v>
      </c>
      <c r="CJ29" s="252">
        <f t="shared" si="112"/>
        <v>-9.75</v>
      </c>
      <c r="CK29" s="252">
        <f t="shared" si="113"/>
        <v>-8.5</v>
      </c>
      <c r="CL29" s="252">
        <f t="shared" si="114"/>
        <v>6.5</v>
      </c>
      <c r="CM29" s="252">
        <f t="shared" si="115"/>
        <v>9.75</v>
      </c>
      <c r="CN29" s="252">
        <f t="shared" si="116"/>
        <v>-9.75</v>
      </c>
      <c r="CO29" s="252">
        <f t="shared" si="117"/>
        <v>-4</v>
      </c>
      <c r="CP29" s="252">
        <f t="shared" si="118"/>
        <v>4</v>
      </c>
      <c r="CQ29" s="252">
        <f t="shared" si="119"/>
        <v>-8</v>
      </c>
      <c r="CR29" s="252">
        <f t="shared" si="120"/>
        <v>8</v>
      </c>
      <c r="CS29" s="252">
        <f t="shared" si="121"/>
        <v>-9.75</v>
      </c>
      <c r="CT29" s="252">
        <f t="shared" si="122"/>
        <v>9.75</v>
      </c>
      <c r="CU29" s="252">
        <f t="shared" si="123"/>
        <v>-6.5</v>
      </c>
      <c r="CV29" s="156">
        <f t="shared" si="124"/>
        <v>-1</v>
      </c>
      <c r="CW29" s="157">
        <f t="shared" si="125"/>
        <v>1</v>
      </c>
      <c r="CX29" s="157">
        <f t="shared" si="126"/>
        <v>9</v>
      </c>
      <c r="CY29" s="157">
        <f t="shared" si="127"/>
        <v>-9</v>
      </c>
      <c r="CZ29" s="157">
        <f t="shared" si="128"/>
        <v>6</v>
      </c>
      <c r="DA29" s="157">
        <f t="shared" si="129"/>
        <v>9</v>
      </c>
      <c r="DB29" s="157">
        <f t="shared" si="130"/>
        <v>-9</v>
      </c>
      <c r="DC29" s="157">
        <f t="shared" si="131"/>
        <v>-6</v>
      </c>
      <c r="DD29" s="157">
        <f t="shared" si="132"/>
        <v>6</v>
      </c>
      <c r="DE29" s="157">
        <f t="shared" si="133"/>
        <v>9</v>
      </c>
      <c r="DF29" s="157">
        <f t="shared" si="134"/>
        <v>-9</v>
      </c>
      <c r="DG29" s="157">
        <f t="shared" si="135"/>
        <v>-1</v>
      </c>
      <c r="DH29" s="157">
        <f t="shared" si="136"/>
        <v>1</v>
      </c>
      <c r="DI29" s="157">
        <f t="shared" si="137"/>
        <v>-7</v>
      </c>
      <c r="DJ29" s="157">
        <f t="shared" si="138"/>
        <v>7</v>
      </c>
      <c r="DK29" s="157">
        <f t="shared" si="139"/>
        <v>-10</v>
      </c>
      <c r="DL29" s="157">
        <f t="shared" si="140"/>
        <v>10</v>
      </c>
      <c r="DM29" s="158">
        <f t="shared" si="141"/>
        <v>-6</v>
      </c>
      <c r="DN29" s="78">
        <v>29</v>
      </c>
      <c r="DO29" s="79">
        <f t="shared" si="164"/>
        <v>24</v>
      </c>
      <c r="DP29" s="42" t="str" cm="1">
        <f t="array" ref="DP29">IFERROR(INDEX($CD$4:$CU$4,_xlfn.AGGREGATE(15,6,COLUMN($CD$4:$CU$4)-COLUMN($CC$1)/($CD$29:$CU$29=MAX($CD$29:$CU$29)),COLUMNS(CU$4:$CU4))),"")</f>
        <v>AN</v>
      </c>
      <c r="DQ29" s="65" t="str" cm="1">
        <f t="array" ref="DQ29">IFERROR(INDEX($CD$4:$CU$4,_xlfn.AGGREGATE(15,6,COLUMN($CD$4:$CU$4)-COLUMN($CC$1)/($CD$29:$CU$29=MAX($CD$29:$CU$29)),COLUMNS($CU$4:DN4))),"")</f>
        <v/>
      </c>
      <c r="DR29" s="65" t="str" cm="1">
        <f t="array" ref="DR29">IFERROR(INDEX($CD$4:$CU$4,_xlfn.AGGREGATE(15,6,COLUMN($CD$4:$CU$4)-COLUMN($CC$1)/($CD$29:$CU$29=MAX($CD$29:$CU$29)),COLUMNS($CU$4:DO4))),"")</f>
        <v/>
      </c>
      <c r="DS29" s="65" t="str" cm="1">
        <f t="array" ref="DS29">IFERROR(INDEX($CD$4:$CU$4,_xlfn.AGGREGATE(15,6,COLUMN($CD$4:$CU$4)-COLUMN($CC$1)/($CD$29:$CU$29=MAX($CD$29:$CU$29)),COLUMNS($CU$4:DP4))),"")</f>
        <v/>
      </c>
      <c r="DT29" s="65" t="str" cm="1">
        <f t="array" ref="DT29">IFERROR(INDEX($CD$4:$CU$4,_xlfn.AGGREGATE(15,6,COLUMN($CD$4:$CU$4)-COLUMN($CC$1)/($CD$29:$CU$29=MAX($CD$29:$CU$29)),COLUMNS($CU$4:DQ4))),"")</f>
        <v/>
      </c>
      <c r="DU29" s="66" t="str" cm="1">
        <f t="array" ref="DU29">IFERROR(INDEX($CD$4:$CU$4,_xlfn.AGGREGATE(15,6,COLUMN($CD$4:$CU$4)-COLUMN($CC$1)/($CD$29:$CU$29=MAX($CD$29:$CU$29)),COLUMNS($CU$4:DR4))),"")</f>
        <v/>
      </c>
      <c r="DV29" s="78" t="str">
        <f t="shared" ca="1" si="156"/>
        <v>AN</v>
      </c>
      <c r="DW29" s="65" t="str">
        <f t="shared" ca="1" si="157"/>
        <v>N</v>
      </c>
      <c r="DX29" s="65" t="str" cm="1">
        <f t="array" aca="1" ref="DX29" ca="1">IF(INDIRECT(VLOOKUP(DX28,General!R:T,3,FALSE)&amp;DN28)&gt;0,DX28,DV28)</f>
        <v>AK</v>
      </c>
      <c r="DY29" s="79">
        <f t="shared" ca="1" si="158"/>
        <v>1</v>
      </c>
      <c r="DZ29" s="42" t="str">
        <f>IFERROR(VLOOKUP(DP29,General!R:S,2,FALSE),"")</f>
        <v>AO</v>
      </c>
      <c r="EA29" s="65" t="str">
        <f>IFERROR(VLOOKUP(DQ29,General!R:S,2,FALSE),"")</f>
        <v/>
      </c>
      <c r="EB29" s="65" t="str">
        <f>IFERROR(VLOOKUP(DR29,General!R:S,2,FALSE),"")</f>
        <v/>
      </c>
      <c r="EC29" s="65" t="str">
        <f>IFERROR(VLOOKUP(DS29,General!R:S,2,FALSE),"")</f>
        <v/>
      </c>
      <c r="ED29" s="65" t="str">
        <f>IFERROR(VLOOKUP(DT29,General!R:S,2,FALSE),"")</f>
        <v/>
      </c>
      <c r="EE29" s="66" t="str">
        <f>IFERROR(VLOOKUP(DU29,General!R:S,2,FALSE),"")</f>
        <v/>
      </c>
      <c r="EF29" s="113">
        <f ca="1">IF(DP29="",-1,COUNTIF(INDIRECT(DZ29&amp;$DN$10):INDIRECT(DZ29&amp;DN29),"Y"))</f>
        <v>13</v>
      </c>
      <c r="EG29" s="111">
        <f ca="1">IF(DQ29="",-1,COUNTIF(INDIRECT(EA29&amp;$DN$10):INDIRECT(EA29&amp;DN29),"Y"))</f>
        <v>-1</v>
      </c>
      <c r="EH29" s="111">
        <f ca="1">IF(DR29="",-1,COUNTIF(INDIRECT(EB29&amp;$DN$10):INDIRECT(EB29&amp;DN29),"Y"))</f>
        <v>-1</v>
      </c>
      <c r="EI29" s="110">
        <f ca="1">IF(DS29="",-1,COUNTIF(INDIRECT(EC29&amp;$DN$10):INDIRECT(EC29&amp;DN29),"Y"))</f>
        <v>-1</v>
      </c>
      <c r="EJ29" s="114">
        <f ca="1">IF(DT29="",-1,COUNTIF(INDIRECT(ED29&amp;$DN$10):INDIRECT(ED29&amp;DN29),"Y"))</f>
        <v>-1</v>
      </c>
      <c r="EK29" s="114">
        <f ca="1">IF(DU29="",-1,COUNTIF(INDIRECT(EE29&amp;$DN$10):INDIRECT(EE29&amp;DN29),"Y"))</f>
        <v>-1</v>
      </c>
      <c r="EL29" s="42" t="str" cm="1">
        <f t="array" aca="1" ref="EL29" ca="1">IFERROR(INDEX($DP$29:$DU$29,_xlfn.AGGREGATE(15,6,COLUMN($DP$29:$DU$29)-COLUMN($DO$29)/($EF$29:$EK$29=MAX($EF$29:$EK$29)),COLUMNS($DP$29:DP29))),"")</f>
        <v>AN</v>
      </c>
      <c r="EM29" s="65" t="str" cm="1">
        <f t="array" aca="1" ref="EM29" ca="1">IFERROR(INDEX($DP$29:$DU$29,_xlfn.AGGREGATE(15,6,COLUMN($DP$29:$DU$29)-COLUMN($DO$29)/($EF$29:$EK$29=MAX($EF$29:$EK$29)),COLUMNS($DP$29:DQ29))),"")</f>
        <v/>
      </c>
      <c r="EN29" s="65" t="str" cm="1">
        <f t="array" aca="1" ref="EN29" ca="1">IFERROR(INDEX($DP$29:$DU$29,_xlfn.AGGREGATE(15,6,COLUMN($DP$29:$DU$29)-COLUMN($DO$29)/($EF$29:$EK$29=MAX($EF$29:$EK$29)),COLUMNS($DP$29:DR29))),"")</f>
        <v/>
      </c>
      <c r="EO29" s="65" t="str" cm="1">
        <f t="array" aca="1" ref="EO29" ca="1">IFERROR(INDEX($DP$29:$DU$29,_xlfn.AGGREGATE(15,6,COLUMN($DP$29:$DU$29)-COLUMN($DO$29)/($EF$29:$EK$29=MAX($EF$29:$EK$29)),COLUMNS($DP$29:DS29))),"")</f>
        <v/>
      </c>
      <c r="EP29" s="65" t="str" cm="1">
        <f t="array" aca="1" ref="EP29" ca="1">IFERROR(INDEX($DP$29:$DU$29,_xlfn.AGGREGATE(15,6,COLUMN($DP$29:$DU$29)-COLUMN($DO$29)/($EF$29:$EK$29=MAX($EF$29:$EK$29)),COLUMNS($DP$29:DT29))),"")</f>
        <v/>
      </c>
      <c r="EQ29" s="66" t="str" cm="1">
        <f t="array" aca="1" ref="EQ29" ca="1">IFERROR(INDEX($DP$29:$DU$29,_xlfn.AGGREGATE(15,6,COLUMN($DP$29:$DU$29)-COLUMN($DO$29)/($EF$29:$EK$29=MAX($EF$29:$EK$29)),COLUMNS($DP$29:DU29))),"")</f>
        <v/>
      </c>
      <c r="ER29" s="9">
        <f t="shared" ca="1" si="144"/>
        <v>1</v>
      </c>
      <c r="ES29" s="79">
        <f t="shared" ca="1" si="159"/>
        <v>1</v>
      </c>
      <c r="ET29" s="112" t="str" cm="1">
        <f t="array" aca="1" ref="ET29" ca="1">INDEX(EL29:EQ29,1,ES29)</f>
        <v>AN</v>
      </c>
      <c r="EU29" s="42" t="str">
        <f t="shared" ca="1" si="7"/>
        <v>B</v>
      </c>
      <c r="EV29" s="65" t="str">
        <f t="shared" si="8"/>
        <v>T</v>
      </c>
      <c r="EW29" s="65" t="str">
        <f t="shared" ca="1" si="9"/>
        <v>C</v>
      </c>
      <c r="EX29" s="65" t="str">
        <f t="shared" ca="1" si="3"/>
        <v>WW</v>
      </c>
      <c r="EY29" s="65" t="str">
        <f t="shared" si="4"/>
        <v>1010</v>
      </c>
      <c r="EZ29" s="65" t="str">
        <f t="shared" ca="1" si="5"/>
        <v>WL</v>
      </c>
      <c r="FA29" s="9" t="str">
        <f t="shared" ca="1" si="67"/>
        <v>L4</v>
      </c>
      <c r="FB29" s="9" t="str">
        <f t="shared" ca="1" si="68"/>
        <v/>
      </c>
      <c r="FC29" s="9" t="str">
        <f t="shared" si="69"/>
        <v/>
      </c>
      <c r="FD29" s="9" t="str">
        <f t="shared" ca="1" si="70"/>
        <v/>
      </c>
      <c r="FE29" s="9" t="str">
        <f t="shared" ca="1" si="71"/>
        <v/>
      </c>
      <c r="FF29" s="9" t="str">
        <f t="shared" ca="1" si="72"/>
        <v>F2</v>
      </c>
      <c r="FG29" s="9">
        <f t="shared" ca="1" si="73"/>
        <v>8</v>
      </c>
      <c r="FH29" s="9">
        <f t="shared" ca="1" si="74"/>
        <v>2</v>
      </c>
      <c r="FI29" s="42">
        <f t="shared" si="6"/>
        <v>-1</v>
      </c>
      <c r="FJ29" s="65">
        <f>IF(Z29="",0,IFERROR(VLOOKUP(Z24&amp;Z25&amp;Z26&amp;Z27&amp;Z28&amp;Z29,General!I:J,2,FALSE),0))</f>
        <v>-1</v>
      </c>
      <c r="FK29" s="65">
        <f>IF(AC29="",0,IFERROR(VLOOKUP(AC24&amp;AC25&amp;AC26&amp;AC27&amp;AC28&amp;AC29,General!I:J,2,FALSE),0))</f>
        <v>1</v>
      </c>
      <c r="FL29" s="65">
        <f>IF(AF29="",0,IFERROR(VLOOKUP(AF24&amp;AF25&amp;AF26&amp;AF27&amp;AF28&amp;AF29,General!I:J,2,FALSE),0))</f>
        <v>-1</v>
      </c>
      <c r="FM29" s="65">
        <f>IF(AI29="",0,IFERROR(VLOOKUP(AI24&amp;AI25&amp;AI26&amp;AI27&amp;AI28&amp;AI29,General!I:J,2,FALSE),0))</f>
        <v>1</v>
      </c>
      <c r="FN29" s="65">
        <f>IF(AL29="",0,IFERROR(VLOOKUP(AL24&amp;AL25&amp;AL26&amp;AL27&amp;AL28&amp;AL29,General!I:J,2,FALSE),0))</f>
        <v>-3</v>
      </c>
      <c r="FO29" s="65">
        <f>IF(AO29="",0,IFERROR(VLOOKUP(AO24&amp;AO25&amp;AO26&amp;AO27&amp;AO28&amp;AO29,General!I:J,2,FALSE),0))</f>
        <v>-1</v>
      </c>
      <c r="FP29" s="65">
        <f>IF(AR29="",0,IFERROR(VLOOKUP(AR24&amp;AR25&amp;AR26&amp;AR27&amp;AR28&amp;AR29,General!I:J,2,FALSE),0))</f>
        <v>1</v>
      </c>
      <c r="FQ29" s="65">
        <f>IF(AU29="",0,IFERROR(VLOOKUP(AU24&amp;AU25&amp;AU26&amp;AU27&amp;AU28&amp;AU29,General!I:J,2,FALSE),0))</f>
        <v>3</v>
      </c>
      <c r="FR29" s="65">
        <f>IF(AX29="",0,IFERROR(VLOOKUP(AX24&amp;AX25&amp;AX26&amp;AX27&amp;AX28&amp;AX29,General!I:J,2,FALSE),0))</f>
        <v>-1</v>
      </c>
      <c r="FS29" s="65">
        <f>IF(BA29="",0,IFERROR(VLOOKUP(BA24&amp;BA25&amp;BA26&amp;BA27&amp;BA28&amp;BA29,General!I:J,2,FALSE),0))</f>
        <v>-1</v>
      </c>
      <c r="FT29" s="65">
        <f>IF(BD29="",0,IFERROR(VLOOKUP(BD24&amp;BD25&amp;BD26&amp;BD27&amp;BD28&amp;BD29,General!I:J,2,FALSE),0))</f>
        <v>1</v>
      </c>
      <c r="FU29" s="65">
        <f>IF(BG29="",0,IFERROR(VLOOKUP(BG24&amp;BG25&amp;BG26&amp;BG27&amp;BG28&amp;BG29,General!I:J,2,FALSE),0))</f>
        <v>-1</v>
      </c>
      <c r="FV29" s="65">
        <f>IF(BJ29="",0,IFERROR(VLOOKUP(BJ24&amp;BJ25&amp;BJ26&amp;BJ27&amp;BJ28&amp;BJ29,General!I:J,2,FALSE),0))</f>
        <v>1</v>
      </c>
      <c r="FW29" s="65">
        <f>IF(BM29="",0,IFERROR(VLOOKUP(BM24&amp;BM25&amp;BM26&amp;BM27&amp;BM28&amp;BM29,General!I:J,2,FALSE),0))</f>
        <v>-1</v>
      </c>
      <c r="FX29" s="65">
        <f>IF(BP29="",0,IFERROR(VLOOKUP(BP24&amp;BP25&amp;BP26&amp;BP27&amp;BP28&amp;BP29,General!I:J,2,FALSE),0))</f>
        <v>1</v>
      </c>
      <c r="FY29" s="65">
        <f>IF(BS29="",0,IFERROR(VLOOKUP(BS24&amp;BS25&amp;BS26&amp;BS27&amp;BS28&amp;BS29,General!I:J,2,FALSE),0))</f>
        <v>-1</v>
      </c>
      <c r="FZ29" s="66">
        <f>IF(BV29="",0,IFERROR(VLOOKUP(BV24&amp;BV25&amp;BV26&amp;BV27&amp;BV28&amp;BV29,General!I:J,2,FALSE),0))</f>
        <v>1</v>
      </c>
      <c r="GA29" s="66">
        <f>IF(BY29="",0,IFERROR(VLOOKUP(BY24&amp;BY25&amp;BY26&amp;BY27&amp;BY28&amp;BY29,General!I:J,2,FALSE),0))</f>
        <v>1</v>
      </c>
      <c r="GB29" s="66">
        <f ca="1">IF(R29="",0,IFERROR(VLOOKUP(R24&amp;R25&amp;R26&amp;R27&amp;R28&amp;R29,General!F:G,2,FALSE),0))</f>
        <v>-3</v>
      </c>
      <c r="GC29" s="9" t="str">
        <f t="shared" ca="1" si="145"/>
        <v>C</v>
      </c>
      <c r="GD29" s="9" t="str">
        <f t="shared" ca="1" si="75"/>
        <v>Y</v>
      </c>
      <c r="GE29" s="9" t="str">
        <f t="shared" si="76"/>
        <v>N</v>
      </c>
      <c r="GF29" s="9" t="str">
        <f t="shared" ca="1" si="77"/>
        <v>Y</v>
      </c>
      <c r="GG29" s="9">
        <f t="shared" ca="1" si="78"/>
        <v>2</v>
      </c>
      <c r="GH29" s="10" t="str">
        <f t="shared" ca="1" si="79"/>
        <v>N</v>
      </c>
      <c r="GI29" s="9" t="str">
        <f t="shared" ca="1" si="80"/>
        <v>N</v>
      </c>
      <c r="GJ29" s="9" t="str">
        <f t="shared" ca="1" si="81"/>
        <v>N</v>
      </c>
      <c r="GK29" s="9" t="str">
        <f t="shared" ca="1" si="82"/>
        <v>N</v>
      </c>
      <c r="GL29" s="9" t="str">
        <f t="shared" ca="1" si="83"/>
        <v/>
      </c>
      <c r="GM29" s="9" t="str">
        <f t="shared" ca="1" si="84"/>
        <v>F2</v>
      </c>
      <c r="GN29" s="9" t="str">
        <f t="shared" si="1"/>
        <v/>
      </c>
      <c r="GO29" s="9">
        <f t="shared" si="2"/>
        <v>1</v>
      </c>
      <c r="GP29" s="9" t="str">
        <f t="shared" si="175"/>
        <v>23456</v>
      </c>
      <c r="GQ29" s="9" t="str">
        <f t="shared" si="176"/>
        <v>00000</v>
      </c>
      <c r="GR29" s="9" t="str">
        <f t="shared" si="146"/>
        <v>123456</v>
      </c>
      <c r="GS29" s="9" t="str">
        <f t="shared" si="147"/>
        <v>000000</v>
      </c>
      <c r="GT29" s="9" t="str">
        <f t="shared" si="148"/>
        <v>P</v>
      </c>
      <c r="GU29" s="9" t="str">
        <f t="shared" si="149"/>
        <v>P</v>
      </c>
      <c r="GV29" s="9" t="str">
        <f t="shared" ca="1" si="86"/>
        <v>BW</v>
      </c>
      <c r="GW29" s="9" t="str">
        <f t="shared" ca="1" si="87"/>
        <v>L4</v>
      </c>
      <c r="GX29" s="9" t="str">
        <f t="shared" ca="1" si="88"/>
        <v>B10</v>
      </c>
      <c r="GY29" s="9" t="str">
        <f t="shared" ca="1" si="89"/>
        <v/>
      </c>
      <c r="GZ29" s="9" t="str">
        <f t="shared" ca="1" si="90"/>
        <v>BL</v>
      </c>
      <c r="HA29" s="9" t="str">
        <f t="shared" ca="1" si="91"/>
        <v>F2</v>
      </c>
      <c r="HB29" s="9" t="str">
        <f t="shared" ca="1" si="150"/>
        <v>4</v>
      </c>
      <c r="HC29" s="9" t="str">
        <f t="shared" ca="1" si="151"/>
        <v/>
      </c>
      <c r="HD29" s="9" t="str">
        <f t="shared" ca="1" si="152"/>
        <v>2</v>
      </c>
      <c r="HE29" s="9" t="str">
        <f t="shared" ca="1" si="92"/>
        <v>F</v>
      </c>
      <c r="HG29" s="9">
        <f>General!A27</f>
        <v>0</v>
      </c>
      <c r="HH29" s="9">
        <f>General!B27</f>
        <v>0</v>
      </c>
      <c r="HI29" s="9" t="str">
        <f>General!C27</f>
        <v/>
      </c>
      <c r="HJ29" s="9">
        <f>General!D27</f>
        <v>0</v>
      </c>
      <c r="HK29" s="9">
        <v>2</v>
      </c>
      <c r="HL29" s="57">
        <f t="shared" ca="1" si="153"/>
        <v>1</v>
      </c>
      <c r="HM29" s="9" t="str">
        <f>General!F27</f>
        <v>WWLL</v>
      </c>
      <c r="HN29" s="9">
        <f>General!G27</f>
        <v>-3</v>
      </c>
    </row>
    <row r="30" spans="1:222" ht="13.5" thickBot="1">
      <c r="A30" s="9">
        <v>21</v>
      </c>
      <c r="B30" s="57" t="str">
        <f t="shared" ca="1" si="10"/>
        <v>B5</v>
      </c>
      <c r="C30" s="101" t="str">
        <f t="shared" ca="1" si="93"/>
        <v/>
      </c>
      <c r="D30" s="102" t="str">
        <f t="shared" ca="1" si="94"/>
        <v/>
      </c>
      <c r="E30" s="103" t="str">
        <f t="shared" ca="1" si="95"/>
        <v>F2</v>
      </c>
      <c r="F30" s="58" t="str">
        <f t="shared" ca="1" si="11"/>
        <v>W</v>
      </c>
      <c r="G30" s="9">
        <v>21</v>
      </c>
      <c r="H30" s="104"/>
      <c r="I30" s="151" t="str">
        <f t="shared" ca="1" si="96"/>
        <v>B3</v>
      </c>
      <c r="J30" s="101" t="str">
        <f t="shared" ca="1" si="97"/>
        <v>F3</v>
      </c>
      <c r="K30" s="58">
        <f t="shared" si="154"/>
        <v>10</v>
      </c>
      <c r="L30" s="141"/>
      <c r="M30" s="135" t="s">
        <v>6</v>
      </c>
      <c r="N30" s="10"/>
      <c r="O30" s="57" t="str">
        <f ca="1">IF(M29="","",VLOOKUP(DX30,General!U:V,2,FALSE))</f>
        <v>WB</v>
      </c>
      <c r="P30" s="102" t="str">
        <f t="shared" ca="1" si="12"/>
        <v/>
      </c>
      <c r="Q30" s="103" t="str">
        <f t="shared" ca="1" si="13"/>
        <v>F3</v>
      </c>
      <c r="R30" s="59" t="str">
        <f t="shared" ca="1" si="14"/>
        <v>W</v>
      </c>
      <c r="S30" s="59">
        <f t="shared" ca="1" si="15"/>
        <v>0</v>
      </c>
      <c r="T30" s="105">
        <f t="shared" ca="1" si="98"/>
        <v>0</v>
      </c>
      <c r="U30" s="59">
        <f ca="1">IF(M30="","",IF(T30="",SUM($T$5:$T30)+S30,SUM($T$5:$T30)))</f>
        <v>-5</v>
      </c>
      <c r="V30" s="126" t="str">
        <f t="shared" ca="1" si="0"/>
        <v/>
      </c>
      <c r="W30" s="59" t="str" cm="1">
        <f t="array" aca="1" ref="W30" ca="1">IF(M29="","",INDIRECT(DX30&amp; DN30))</f>
        <v>B</v>
      </c>
      <c r="X30" s="58">
        <f t="shared" ca="1" si="16"/>
        <v>-9</v>
      </c>
      <c r="Y30" s="57" t="str">
        <f t="shared" si="17"/>
        <v>P</v>
      </c>
      <c r="Z30" s="59" t="str">
        <f t="shared" si="18"/>
        <v>N</v>
      </c>
      <c r="AA30" s="58">
        <f t="shared" si="19"/>
        <v>-4</v>
      </c>
      <c r="AB30" s="57" t="str">
        <f t="shared" si="20"/>
        <v>B</v>
      </c>
      <c r="AC30" s="59" t="str">
        <f t="shared" si="21"/>
        <v>Y</v>
      </c>
      <c r="AD30" s="58">
        <f t="shared" si="22"/>
        <v>4</v>
      </c>
      <c r="AE30" s="57" t="str">
        <f t="shared" si="23"/>
        <v>P</v>
      </c>
      <c r="AF30" s="59" t="str">
        <f t="shared" si="24"/>
        <v>N</v>
      </c>
      <c r="AG30" s="58">
        <f t="shared" si="25"/>
        <v>6</v>
      </c>
      <c r="AH30" s="57" t="str">
        <f t="shared" si="26"/>
        <v>B</v>
      </c>
      <c r="AI30" s="59" t="str">
        <f t="shared" si="27"/>
        <v>Y</v>
      </c>
      <c r="AJ30" s="58">
        <f t="shared" si="28"/>
        <v>-6</v>
      </c>
      <c r="AK30" s="57" t="str">
        <f t="shared" si="99"/>
        <v>B</v>
      </c>
      <c r="AL30" s="59" t="str">
        <f t="shared" si="29"/>
        <v>Y</v>
      </c>
      <c r="AM30" s="58">
        <f t="shared" si="30"/>
        <v>7</v>
      </c>
      <c r="AN30" s="57" t="str">
        <f t="shared" si="31"/>
        <v>P</v>
      </c>
      <c r="AO30" s="59" t="str">
        <f t="shared" si="32"/>
        <v>N</v>
      </c>
      <c r="AP30" s="58">
        <f t="shared" si="33"/>
        <v>6</v>
      </c>
      <c r="AQ30" s="57" t="str">
        <f t="shared" si="34"/>
        <v>B</v>
      </c>
      <c r="AR30" s="59" t="str">
        <f t="shared" si="35"/>
        <v>Y</v>
      </c>
      <c r="AS30" s="58">
        <f t="shared" si="36"/>
        <v>-6</v>
      </c>
      <c r="AT30" s="57" t="str">
        <f t="shared" si="100"/>
        <v>P</v>
      </c>
      <c r="AU30" s="59" t="str">
        <f t="shared" si="37"/>
        <v>N</v>
      </c>
      <c r="AV30" s="61">
        <f t="shared" si="38"/>
        <v>-7</v>
      </c>
      <c r="AW30" s="57" t="str">
        <f t="shared" si="101"/>
        <v>B</v>
      </c>
      <c r="AX30" s="59" t="str">
        <f t="shared" si="39"/>
        <v>Y</v>
      </c>
      <c r="AY30" s="58">
        <f t="shared" si="102"/>
        <v>7</v>
      </c>
      <c r="AZ30" s="57" t="str">
        <f t="shared" si="40"/>
        <v>B</v>
      </c>
      <c r="BA30" s="59" t="str">
        <f t="shared" si="41"/>
        <v>Y</v>
      </c>
      <c r="BB30" s="58">
        <f t="shared" si="42"/>
        <v>10</v>
      </c>
      <c r="BC30" s="57" t="str">
        <f t="shared" si="43"/>
        <v>P</v>
      </c>
      <c r="BD30" s="59" t="str">
        <f t="shared" si="44"/>
        <v>N</v>
      </c>
      <c r="BE30" s="58">
        <f t="shared" si="45"/>
        <v>-10</v>
      </c>
      <c r="BF30" s="57" t="str">
        <f t="shared" si="46"/>
        <v>P</v>
      </c>
      <c r="BG30" s="59" t="str">
        <f t="shared" si="47"/>
        <v>N</v>
      </c>
      <c r="BH30" s="58">
        <f t="shared" si="48"/>
        <v>-4</v>
      </c>
      <c r="BI30" s="57" t="str">
        <f t="shared" si="49"/>
        <v>B</v>
      </c>
      <c r="BJ30" s="59" t="str">
        <f t="shared" si="50"/>
        <v>Y</v>
      </c>
      <c r="BK30" s="58">
        <f t="shared" si="51"/>
        <v>4</v>
      </c>
      <c r="BL30" s="57" t="str">
        <f t="shared" si="52"/>
        <v>P</v>
      </c>
      <c r="BM30" s="59" t="str">
        <f t="shared" si="53"/>
        <v>N</v>
      </c>
      <c r="BN30" s="58">
        <f t="shared" si="54"/>
        <v>-10</v>
      </c>
      <c r="BO30" s="57" t="str">
        <f t="shared" si="55"/>
        <v>B</v>
      </c>
      <c r="BP30" s="59" t="str">
        <f t="shared" si="56"/>
        <v>Y</v>
      </c>
      <c r="BQ30" s="58">
        <f t="shared" si="57"/>
        <v>10</v>
      </c>
      <c r="BR30" s="57" t="str">
        <f t="shared" si="58"/>
        <v>P</v>
      </c>
      <c r="BS30" s="59" t="str">
        <f t="shared" si="59"/>
        <v>N</v>
      </c>
      <c r="BT30" s="58">
        <f t="shared" si="60"/>
        <v>-10</v>
      </c>
      <c r="BU30" s="57" t="str">
        <f t="shared" si="61"/>
        <v>B</v>
      </c>
      <c r="BV30" s="59" t="str">
        <f t="shared" si="62"/>
        <v>Y</v>
      </c>
      <c r="BW30" s="58">
        <f t="shared" si="63"/>
        <v>10</v>
      </c>
      <c r="BX30" s="57" t="str">
        <f t="shared" si="64"/>
        <v>P</v>
      </c>
      <c r="BY30" s="59" t="str">
        <f t="shared" si="103"/>
        <v>N</v>
      </c>
      <c r="BZ30" s="58">
        <f t="shared" si="65"/>
        <v>-7</v>
      </c>
      <c r="CA30" s="106">
        <f t="shared" si="104"/>
        <v>10</v>
      </c>
      <c r="CB30" s="107">
        <f t="shared" si="105"/>
        <v>0</v>
      </c>
      <c r="CC30" s="108" t="str">
        <f t="shared" ca="1" si="106"/>
        <v/>
      </c>
      <c r="CD30" s="252">
        <f t="shared" ref="CD30:CE30" si="180">AVERAGE(CV27:CV30)</f>
        <v>-2.75</v>
      </c>
      <c r="CE30" s="252">
        <f t="shared" si="180"/>
        <v>2.75</v>
      </c>
      <c r="CF30" s="252">
        <f t="shared" si="108"/>
        <v>8</v>
      </c>
      <c r="CG30" s="252">
        <f t="shared" si="109"/>
        <v>-8</v>
      </c>
      <c r="CH30" s="252">
        <f t="shared" si="110"/>
        <v>8</v>
      </c>
      <c r="CI30" s="252">
        <f t="shared" si="111"/>
        <v>8.75</v>
      </c>
      <c r="CJ30" s="252">
        <f t="shared" si="112"/>
        <v>-8.75</v>
      </c>
      <c r="CK30" s="252">
        <f t="shared" si="113"/>
        <v>-8</v>
      </c>
      <c r="CL30" s="252">
        <f t="shared" si="114"/>
        <v>6.5</v>
      </c>
      <c r="CM30" s="252">
        <f t="shared" si="115"/>
        <v>9.75</v>
      </c>
      <c r="CN30" s="252">
        <f t="shared" si="116"/>
        <v>-9.75</v>
      </c>
      <c r="CO30" s="252">
        <f t="shared" si="117"/>
        <v>-2.75</v>
      </c>
      <c r="CP30" s="252">
        <f t="shared" si="118"/>
        <v>2.75</v>
      </c>
      <c r="CQ30" s="252">
        <f t="shared" si="119"/>
        <v>-8</v>
      </c>
      <c r="CR30" s="252">
        <f t="shared" si="120"/>
        <v>8</v>
      </c>
      <c r="CS30" s="252">
        <f t="shared" si="121"/>
        <v>-9.75</v>
      </c>
      <c r="CT30" s="252">
        <f t="shared" si="122"/>
        <v>9.75</v>
      </c>
      <c r="CU30" s="252">
        <f t="shared" si="123"/>
        <v>-6.5</v>
      </c>
      <c r="CV30" s="156">
        <f t="shared" si="124"/>
        <v>-4</v>
      </c>
      <c r="CW30" s="157">
        <f t="shared" si="125"/>
        <v>4</v>
      </c>
      <c r="CX30" s="157">
        <f t="shared" si="126"/>
        <v>6</v>
      </c>
      <c r="CY30" s="157">
        <f t="shared" si="127"/>
        <v>-6</v>
      </c>
      <c r="CZ30" s="157">
        <f t="shared" si="128"/>
        <v>7</v>
      </c>
      <c r="DA30" s="157">
        <f t="shared" si="129"/>
        <v>6</v>
      </c>
      <c r="DB30" s="157">
        <f t="shared" si="130"/>
        <v>-6</v>
      </c>
      <c r="DC30" s="157">
        <f t="shared" si="131"/>
        <v>-7</v>
      </c>
      <c r="DD30" s="157">
        <f t="shared" si="132"/>
        <v>7</v>
      </c>
      <c r="DE30" s="157">
        <f t="shared" si="133"/>
        <v>10</v>
      </c>
      <c r="DF30" s="157">
        <f t="shared" si="134"/>
        <v>-10</v>
      </c>
      <c r="DG30" s="157">
        <f t="shared" si="135"/>
        <v>-4</v>
      </c>
      <c r="DH30" s="157">
        <f t="shared" si="136"/>
        <v>4</v>
      </c>
      <c r="DI30" s="157">
        <f t="shared" si="137"/>
        <v>-10</v>
      </c>
      <c r="DJ30" s="157">
        <f t="shared" si="138"/>
        <v>10</v>
      </c>
      <c r="DK30" s="157">
        <f t="shared" si="139"/>
        <v>-10</v>
      </c>
      <c r="DL30" s="157">
        <f t="shared" si="140"/>
        <v>10</v>
      </c>
      <c r="DM30" s="158">
        <f t="shared" si="141"/>
        <v>-7</v>
      </c>
      <c r="DN30" s="78">
        <v>30</v>
      </c>
      <c r="DO30" s="79">
        <f t="shared" si="164"/>
        <v>25</v>
      </c>
      <c r="DP30" s="42" t="str" cm="1">
        <f t="array" ref="DP30">IFERROR(INDEX($CD$4:$CU$4,_xlfn.AGGREGATE(15,6,COLUMN($CD$4:$CU$4)-COLUMN($CC$1)/($CD$30:$CU$30=MAX($CD$30:$CU$30)),COLUMNS(CU$4:$CU4))),"")</f>
        <v>AZ</v>
      </c>
      <c r="DQ30" s="65" t="str" cm="1">
        <f t="array" ref="DQ30">IFERROR(INDEX($CD$4:$CU$4,_xlfn.AGGREGATE(15,6,COLUMN($CD$4:$CU$4)-COLUMN($CC$1)/($CD$30:$CU$30=MAX($CD$30:$CU$30)),COLUMNS($CU$4:DN4))),"")</f>
        <v/>
      </c>
      <c r="DR30" s="65" t="str" cm="1">
        <f t="array" ref="DR30">IFERROR(INDEX($CD$4:$CU$4,_xlfn.AGGREGATE(15,6,COLUMN($CD$4:$CU$4)-COLUMN($CC$1)/($CD$30:$CU$30=MAX($CD$30:$CU$30)),COLUMNS($CU$4:DO4))),"")</f>
        <v/>
      </c>
      <c r="DS30" s="65" t="str" cm="1">
        <f t="array" ref="DS30">IFERROR(INDEX($CD$4:$CU$4,_xlfn.AGGREGATE(15,6,COLUMN($CD$4:$CU$4)-COLUMN($CC$1)/($CD$30:$CU$30=MAX($CD$30:$CU$30)),COLUMNS($CU$4:DP4))),"")</f>
        <v/>
      </c>
      <c r="DT30" s="65" t="str" cm="1">
        <f t="array" ref="DT30">IFERROR(INDEX($CD$4:$CU$4,_xlfn.AGGREGATE(15,6,COLUMN($CD$4:$CU$4)-COLUMN($CC$1)/($CD$30:$CU$30=MAX($CD$30:$CU$30)),COLUMNS($CU$4:DQ4))),"")</f>
        <v/>
      </c>
      <c r="DU30" s="66" t="str" cm="1">
        <f t="array" ref="DU30">IFERROR(INDEX($CD$4:$CU$4,_xlfn.AGGREGATE(15,6,COLUMN($CD$4:$CU$4)-COLUMN($CC$1)/($CD$30:$CU$30=MAX($CD$30:$CU$30)),COLUMNS($CU$4:DR4))),"")</f>
        <v/>
      </c>
      <c r="DV30" s="78" t="str">
        <f t="shared" ca="1" si="156"/>
        <v>AZ</v>
      </c>
      <c r="DW30" s="65" t="str">
        <f t="shared" ca="1" si="157"/>
        <v>N</v>
      </c>
      <c r="DX30" s="65" t="str" cm="1">
        <f t="array" aca="1" ref="DX30" ca="1">IF(INDIRECT(VLOOKUP(DX29,General!R:T,3,FALSE)&amp;DN29)&gt;0,DX29,DV29)</f>
        <v>AK</v>
      </c>
      <c r="DY30" s="79">
        <f t="shared" ca="1" si="158"/>
        <v>1</v>
      </c>
      <c r="DZ30" s="42" t="str">
        <f>IFERROR(VLOOKUP(DP30,General!R:S,2,FALSE),"")</f>
        <v>BA</v>
      </c>
      <c r="EA30" s="65" t="str">
        <f>IFERROR(VLOOKUP(DQ30,General!R:S,2,FALSE),"")</f>
        <v/>
      </c>
      <c r="EB30" s="65" t="str">
        <f>IFERROR(VLOOKUP(DR30,General!R:S,2,FALSE),"")</f>
        <v/>
      </c>
      <c r="EC30" s="65" t="str">
        <f>IFERROR(VLOOKUP(DS30,General!R:S,2,FALSE),"")</f>
        <v/>
      </c>
      <c r="ED30" s="65" t="str">
        <f>IFERROR(VLOOKUP(DT30,General!R:S,2,FALSE),"")</f>
        <v/>
      </c>
      <c r="EE30" s="66" t="str">
        <f>IFERROR(VLOOKUP(DU30,General!R:S,2,FALSE),"")</f>
        <v/>
      </c>
      <c r="EF30" s="113">
        <f ca="1">IF(DP30="",-1,COUNTIF(INDIRECT(DZ30&amp;$DN$10):INDIRECT(DZ30&amp;DN30),"Y"))</f>
        <v>13</v>
      </c>
      <c r="EG30" s="111">
        <f ca="1">IF(DQ30="",-1,COUNTIF(INDIRECT(EA30&amp;$DN$10):INDIRECT(EA30&amp;DN30),"Y"))</f>
        <v>-1</v>
      </c>
      <c r="EH30" s="111">
        <f ca="1">IF(DR30="",-1,COUNTIF(INDIRECT(EB30&amp;$DN$10):INDIRECT(EB30&amp;DN30),"Y"))</f>
        <v>-1</v>
      </c>
      <c r="EI30" s="110">
        <f ca="1">IF(DS30="",-1,COUNTIF(INDIRECT(EC30&amp;$DN$10):INDIRECT(EC30&amp;DN30),"Y"))</f>
        <v>-1</v>
      </c>
      <c r="EJ30" s="114">
        <f ca="1">IF(DT30="",-1,COUNTIF(INDIRECT(ED30&amp;$DN$10):INDIRECT(ED30&amp;DN30),"Y"))</f>
        <v>-1</v>
      </c>
      <c r="EK30" s="114">
        <f ca="1">IF(DU30="",-1,COUNTIF(INDIRECT(EE30&amp;$DN$10):INDIRECT(EE30&amp;DN30),"Y"))</f>
        <v>-1</v>
      </c>
      <c r="EL30" s="42" t="str" cm="1">
        <f t="array" aca="1" ref="EL30" ca="1">IFERROR(INDEX($DP$30:$DU$30,_xlfn.AGGREGATE(15,6,COLUMN($DP$30:$DU$30)-COLUMN($DO$30)/($EF$30:$EK$30=MAX($EF$30:$EK$30)),COLUMNS($DP$30:DP30))),"")</f>
        <v>AZ</v>
      </c>
      <c r="EM30" s="65" t="str" cm="1">
        <f t="array" aca="1" ref="EM30" ca="1">IFERROR(INDEX($DP$30:$DU$30,_xlfn.AGGREGATE(15,6,COLUMN($DP$30:$DU$30)-COLUMN($DO$30)/($EF$30:$EK$30=MAX($EF$30:$EK$30)),COLUMNS($DP$30:DQ30))),"")</f>
        <v/>
      </c>
      <c r="EN30" s="65" t="str" cm="1">
        <f t="array" aca="1" ref="EN30" ca="1">IFERROR(INDEX($DP$30:$DU$30,_xlfn.AGGREGATE(15,6,COLUMN($DP$30:$DU$30)-COLUMN($DO$30)/($EF$30:$EK$30=MAX($EF$30:$EK$30)),COLUMNS($DP$30:DR30))),"")</f>
        <v/>
      </c>
      <c r="EO30" s="65" t="str" cm="1">
        <f t="array" aca="1" ref="EO30" ca="1">IFERROR(INDEX($DP$30:$DU$30,_xlfn.AGGREGATE(15,6,COLUMN($DP$30:$DU$30)-COLUMN($DO$30)/($EF$30:$EK$30=MAX($EF$30:$EK$30)),COLUMNS($DP$30:DS30))),"")</f>
        <v/>
      </c>
      <c r="EP30" s="65" t="str" cm="1">
        <f t="array" aca="1" ref="EP30" ca="1">IFERROR(INDEX($DP$30:$DU$30,_xlfn.AGGREGATE(15,6,COLUMN($DP$30:$DU$30)-COLUMN($DO$30)/($EF$30:$EK$30=MAX($EF$30:$EK$30)),COLUMNS($DP$30:DT30))),"")</f>
        <v/>
      </c>
      <c r="EQ30" s="66" t="str" cm="1">
        <f t="array" aca="1" ref="EQ30" ca="1">IFERROR(INDEX($DP$30:$DU$30,_xlfn.AGGREGATE(15,6,COLUMN($DP$30:$DU$30)-COLUMN($DO$30)/($EF$30:$EK$30=MAX($EF$30:$EK$30)),COLUMNS($DP$30:DU30))),"")</f>
        <v/>
      </c>
      <c r="ER30" s="9">
        <f t="shared" ca="1" si="144"/>
        <v>1</v>
      </c>
      <c r="ES30" s="79">
        <f t="shared" ca="1" si="159"/>
        <v>1</v>
      </c>
      <c r="ET30" s="112" t="str" cm="1">
        <f t="array" aca="1" ref="ET30" ca="1">INDEX(EL30:EQ30,1,ES30)</f>
        <v>AZ</v>
      </c>
      <c r="EU30" s="42" t="str">
        <f t="shared" ca="1" si="7"/>
        <v>B</v>
      </c>
      <c r="EV30" s="65" t="str">
        <f t="shared" si="8"/>
        <v>T</v>
      </c>
      <c r="EW30" s="65" t="str">
        <f t="shared" ca="1" si="9"/>
        <v>B</v>
      </c>
      <c r="EX30" s="65" t="str">
        <f t="shared" ca="1" si="3"/>
        <v>WL</v>
      </c>
      <c r="EY30" s="65" t="str">
        <f t="shared" si="4"/>
        <v>1010</v>
      </c>
      <c r="EZ30" s="65" t="str">
        <f t="shared" ca="1" si="5"/>
        <v>LL</v>
      </c>
      <c r="FA30" s="9" t="str">
        <f t="shared" ca="1" si="67"/>
        <v/>
      </c>
      <c r="FB30" s="9" t="str">
        <f t="shared" ca="1" si="68"/>
        <v>F2</v>
      </c>
      <c r="FC30" s="9" t="str">
        <f t="shared" si="69"/>
        <v/>
      </c>
      <c r="FD30" s="9" t="str">
        <f t="shared" ca="1" si="70"/>
        <v/>
      </c>
      <c r="FE30" s="9" t="str">
        <f t="shared" ca="1" si="71"/>
        <v/>
      </c>
      <c r="FF30" s="9" t="str">
        <f t="shared" ca="1" si="72"/>
        <v>F3</v>
      </c>
      <c r="FG30" s="9">
        <f t="shared" ca="1" si="73"/>
        <v>3</v>
      </c>
      <c r="FH30" s="9">
        <f t="shared" ca="1" si="74"/>
        <v>8</v>
      </c>
      <c r="FI30" s="42">
        <f t="shared" si="6"/>
        <v>-4</v>
      </c>
      <c r="FJ30" s="65">
        <f>IF(Z30="",0,IFERROR(VLOOKUP(Z25&amp;Z26&amp;Z27&amp;Z28&amp;Z29&amp;Z30,General!I:J,2,FALSE),0))</f>
        <v>-3</v>
      </c>
      <c r="FK30" s="65">
        <f>IF(AC30="",0,IFERROR(VLOOKUP(AC25&amp;AC26&amp;AC27&amp;AC28&amp;AC29&amp;AC30,General!I:J,2,FALSE),0))</f>
        <v>3</v>
      </c>
      <c r="FL30" s="65">
        <f>IF(AF30="",0,IFERROR(VLOOKUP(AF25&amp;AF26&amp;AF27&amp;AF28&amp;AF29&amp;AF30,General!I:J,2,FALSE),0))</f>
        <v>-3</v>
      </c>
      <c r="FM30" s="65">
        <f>IF(AI30="",0,IFERROR(VLOOKUP(AI25&amp;AI26&amp;AI27&amp;AI28&amp;AI29&amp;AI30,General!I:J,2,FALSE),0))</f>
        <v>3</v>
      </c>
      <c r="FN30" s="65">
        <f>IF(AL30="",0,IFERROR(VLOOKUP(AL25&amp;AL26&amp;AL27&amp;AL28&amp;AL29&amp;AL30,General!I:J,2,FALSE),0))</f>
        <v>1</v>
      </c>
      <c r="FO30" s="65">
        <f>IF(AO30="",0,IFERROR(VLOOKUP(AO25&amp;AO26&amp;AO27&amp;AO28&amp;AO29&amp;AO30,General!I:J,2,FALSE),0))</f>
        <v>-3</v>
      </c>
      <c r="FP30" s="65">
        <f>IF(AR30="",0,IFERROR(VLOOKUP(AR25&amp;AR26&amp;AR27&amp;AR28&amp;AR29&amp;AR30,General!I:J,2,FALSE),0))</f>
        <v>3</v>
      </c>
      <c r="FQ30" s="65">
        <f>IF(AU30="",0,IFERROR(VLOOKUP(AU25&amp;AU26&amp;AU27&amp;AU28&amp;AU29&amp;AU30,General!I:J,2,FALSE),0))</f>
        <v>-1</v>
      </c>
      <c r="FR30" s="65">
        <f>IF(AX30="",0,IFERROR(VLOOKUP(AX25&amp;AX26&amp;AX27&amp;AX28&amp;AX29&amp;AX30,General!I:J,2,FALSE),0))</f>
        <v>1</v>
      </c>
      <c r="FS30" s="65">
        <f>IF(BA30="",0,IFERROR(VLOOKUP(BA25&amp;BA26&amp;BA27&amp;BA28&amp;BA29&amp;BA30,General!I:J,2,FALSE),0))</f>
        <v>1</v>
      </c>
      <c r="FT30" s="65">
        <f>IF(BD30="",0,IFERROR(VLOOKUP(BD25&amp;BD26&amp;BD27&amp;BD28&amp;BD29&amp;BD30,General!I:J,2,FALSE),0))</f>
        <v>-1</v>
      </c>
      <c r="FU30" s="65">
        <f>IF(BG30="",0,IFERROR(VLOOKUP(BG25&amp;BG26&amp;BG27&amp;BG28&amp;BG29&amp;BG30,General!I:J,2,FALSE),0))</f>
        <v>-3</v>
      </c>
      <c r="FV30" s="65">
        <f>IF(BJ30="",0,IFERROR(VLOOKUP(BJ25&amp;BJ26&amp;BJ27&amp;BJ28&amp;BJ29&amp;BJ30,General!I:J,2,FALSE),0))</f>
        <v>3</v>
      </c>
      <c r="FW30" s="65">
        <f>IF(BM30="",0,IFERROR(VLOOKUP(BM25&amp;BM26&amp;BM27&amp;BM28&amp;BM29&amp;BM30,General!I:J,2,FALSE),0))</f>
        <v>-3</v>
      </c>
      <c r="FX30" s="65">
        <f>IF(BP30="",0,IFERROR(VLOOKUP(BP25&amp;BP26&amp;BP27&amp;BP28&amp;BP29&amp;BP30,General!I:J,2,FALSE),0))</f>
        <v>3</v>
      </c>
      <c r="FY30" s="65">
        <f>IF(BS30="",0,IFERROR(VLOOKUP(BS25&amp;BS26&amp;BS27&amp;BS28&amp;BS29&amp;BS30,General!I:J,2,FALSE),0))</f>
        <v>-3</v>
      </c>
      <c r="FZ30" s="66">
        <f>IF(BV30="",0,IFERROR(VLOOKUP(BV25&amp;BV26&amp;BV27&amp;BV28&amp;BV29&amp;BV30,General!I:J,2,FALSE),0))</f>
        <v>3</v>
      </c>
      <c r="GA30" s="66">
        <f>IF(BY30="",0,IFERROR(VLOOKUP(BY25&amp;BY26&amp;BY27&amp;BY28&amp;BY29&amp;BY30,General!I:J,2,FALSE),0))</f>
        <v>-1</v>
      </c>
      <c r="GB30" s="66">
        <f ca="1">IF(R30="",0,IFERROR(VLOOKUP(R25&amp;R26&amp;R27&amp;R28&amp;R29&amp;R30,General!F:G,2,FALSE),0))</f>
        <v>1</v>
      </c>
      <c r="GC30" s="9" t="str">
        <f t="shared" ca="1" si="145"/>
        <v>C</v>
      </c>
      <c r="GD30" s="9" t="str">
        <f t="shared" ca="1" si="75"/>
        <v>Y</v>
      </c>
      <c r="GE30" s="9" t="str">
        <f t="shared" si="76"/>
        <v>N</v>
      </c>
      <c r="GF30" s="9" t="str">
        <f t="shared" ca="1" si="77"/>
        <v>N</v>
      </c>
      <c r="GG30" s="9">
        <f t="shared" ca="1" si="78"/>
        <v>3</v>
      </c>
      <c r="GH30" s="10" t="str">
        <f t="shared" ca="1" si="79"/>
        <v>Y</v>
      </c>
      <c r="GI30" s="9" t="str">
        <f t="shared" ca="1" si="80"/>
        <v>N</v>
      </c>
      <c r="GJ30" s="9" t="str">
        <f t="shared" ca="1" si="81"/>
        <v>N</v>
      </c>
      <c r="GK30" s="9" t="str">
        <f t="shared" ca="1" si="82"/>
        <v>N</v>
      </c>
      <c r="GL30" s="9" t="str">
        <f t="shared" ca="1" si="83"/>
        <v/>
      </c>
      <c r="GM30" s="9" t="str">
        <f t="shared" ca="1" si="84"/>
        <v>F3</v>
      </c>
      <c r="GN30" s="9" t="str">
        <f t="shared" si="1"/>
        <v/>
      </c>
      <c r="GO30" s="9">
        <f t="shared" si="2"/>
        <v>2</v>
      </c>
      <c r="GP30" s="9" t="str">
        <f t="shared" si="175"/>
        <v>34560</v>
      </c>
      <c r="GQ30" s="9" t="str">
        <f t="shared" si="176"/>
        <v>00001</v>
      </c>
      <c r="GR30" s="9" t="str">
        <f t="shared" si="146"/>
        <v>234560</v>
      </c>
      <c r="GS30" s="9" t="str">
        <f t="shared" si="147"/>
        <v>000001</v>
      </c>
      <c r="GT30" s="9" t="str">
        <f t="shared" si="148"/>
        <v>P</v>
      </c>
      <c r="GU30" s="9" t="str">
        <f t="shared" si="149"/>
        <v>P</v>
      </c>
      <c r="GV30" s="9" t="str">
        <f t="shared" ca="1" si="86"/>
        <v>L4L</v>
      </c>
      <c r="GW30" s="9" t="str">
        <f t="shared" ca="1" si="87"/>
        <v>F2</v>
      </c>
      <c r="GX30" s="9" t="str">
        <f t="shared" ca="1" si="88"/>
        <v>10</v>
      </c>
      <c r="GY30" s="9" t="str">
        <f t="shared" ca="1" si="89"/>
        <v/>
      </c>
      <c r="GZ30" s="9" t="str">
        <f t="shared" ca="1" si="90"/>
        <v>F2L</v>
      </c>
      <c r="HA30" s="9" t="str">
        <f t="shared" ca="1" si="91"/>
        <v>F3</v>
      </c>
      <c r="HB30" s="9" t="str">
        <f t="shared" ca="1" si="150"/>
        <v>2</v>
      </c>
      <c r="HC30" s="9" t="str">
        <f t="shared" ca="1" si="151"/>
        <v/>
      </c>
      <c r="HD30" s="9" t="str">
        <f t="shared" ca="1" si="152"/>
        <v>3</v>
      </c>
      <c r="HE30" s="9" t="str">
        <f t="shared" ca="1" si="92"/>
        <v>F</v>
      </c>
      <c r="HG30" s="9">
        <f>General!A28</f>
        <v>0</v>
      </c>
      <c r="HH30" s="9">
        <f>General!B28</f>
        <v>0</v>
      </c>
      <c r="HI30" s="9" t="str">
        <f>General!C28</f>
        <v/>
      </c>
      <c r="HJ30" s="9">
        <f>General!D28</f>
        <v>0</v>
      </c>
      <c r="HK30" s="9">
        <v>1</v>
      </c>
      <c r="HL30" s="57">
        <f t="shared" ca="1" si="153"/>
        <v>2</v>
      </c>
      <c r="HM30" s="9" t="str">
        <f>General!F28</f>
        <v>WWLW</v>
      </c>
      <c r="HN30" s="9">
        <f>General!G28</f>
        <v>1</v>
      </c>
    </row>
    <row r="31" spans="1:222" ht="13.5" thickBot="1">
      <c r="A31" s="9">
        <v>22</v>
      </c>
      <c r="B31" s="42" t="str">
        <f t="shared" ca="1" si="10"/>
        <v>NB</v>
      </c>
      <c r="C31" s="115" t="str">
        <f t="shared" ca="1" si="93"/>
        <v/>
      </c>
      <c r="D31" s="116" t="str">
        <f t="shared" ca="1" si="94"/>
        <v/>
      </c>
      <c r="E31" s="117" t="str">
        <f t="shared" ca="1" si="95"/>
        <v>B</v>
      </c>
      <c r="F31" s="66" t="str">
        <f t="shared" ca="1" si="11"/>
        <v>W</v>
      </c>
      <c r="G31" s="9">
        <v>22</v>
      </c>
      <c r="H31" s="118"/>
      <c r="I31" s="152" t="str">
        <f t="shared" ca="1" si="96"/>
        <v>P1</v>
      </c>
      <c r="J31" s="115" t="str">
        <f t="shared" ca="1" si="97"/>
        <v>P1</v>
      </c>
      <c r="K31" s="66">
        <f t="shared" si="154"/>
        <v>10</v>
      </c>
      <c r="L31" s="141"/>
      <c r="M31" s="136" t="s">
        <v>6</v>
      </c>
      <c r="N31" s="10"/>
      <c r="O31" s="42" t="str">
        <f ca="1">IF(M30="","",VLOOKUP(DX31,General!U:V,2,FALSE))</f>
        <v>WB</v>
      </c>
      <c r="P31" s="116" t="str">
        <f t="shared" ca="1" si="12"/>
        <v>B</v>
      </c>
      <c r="Q31" s="117" t="str">
        <f t="shared" ca="1" si="13"/>
        <v/>
      </c>
      <c r="R31" s="65" t="str">
        <f t="shared" ca="1" si="14"/>
        <v>L</v>
      </c>
      <c r="S31" s="65">
        <f t="shared" ca="1" si="15"/>
        <v>-1</v>
      </c>
      <c r="T31" s="119" t="str">
        <f t="shared" ca="1" si="98"/>
        <v/>
      </c>
      <c r="U31" s="65">
        <f ca="1">IF(M31="","",IF(T31="",SUM($T$5:$T31)+S31,SUM($T$5:$T31)))</f>
        <v>-6</v>
      </c>
      <c r="V31" s="125" t="str">
        <f t="shared" ca="1" si="0"/>
        <v/>
      </c>
      <c r="W31" s="65" t="str" cm="1">
        <f t="array" aca="1" ref="W31" ca="1">IF(M30="","",INDIRECT(DX31&amp; DN31))</f>
        <v>P</v>
      </c>
      <c r="X31" s="66">
        <f t="shared" ca="1" si="16"/>
        <v>-10</v>
      </c>
      <c r="Y31" s="42" t="str">
        <f t="shared" si="17"/>
        <v>P</v>
      </c>
      <c r="Z31" s="65" t="str">
        <f t="shared" si="18"/>
        <v>N</v>
      </c>
      <c r="AA31" s="66">
        <f t="shared" si="19"/>
        <v>-10</v>
      </c>
      <c r="AB31" s="42" t="str">
        <f t="shared" si="20"/>
        <v>B</v>
      </c>
      <c r="AC31" s="65" t="str">
        <f t="shared" si="21"/>
        <v>Y</v>
      </c>
      <c r="AD31" s="66">
        <f t="shared" si="22"/>
        <v>10</v>
      </c>
      <c r="AE31" s="42" t="str">
        <f t="shared" si="23"/>
        <v>B</v>
      </c>
      <c r="AF31" s="65" t="str">
        <f t="shared" si="24"/>
        <v>Y</v>
      </c>
      <c r="AG31" s="66">
        <f t="shared" si="25"/>
        <v>7</v>
      </c>
      <c r="AH31" s="42" t="str">
        <f t="shared" si="26"/>
        <v>P</v>
      </c>
      <c r="AI31" s="65" t="str">
        <f t="shared" si="27"/>
        <v>N</v>
      </c>
      <c r="AJ31" s="66">
        <f t="shared" si="28"/>
        <v>-7</v>
      </c>
      <c r="AK31" s="42" t="str">
        <f t="shared" si="99"/>
        <v>P</v>
      </c>
      <c r="AL31" s="65" t="str">
        <f t="shared" si="29"/>
        <v>N</v>
      </c>
      <c r="AM31" s="66">
        <f t="shared" si="30"/>
        <v>6</v>
      </c>
      <c r="AN31" s="42" t="str">
        <f t="shared" si="31"/>
        <v>B</v>
      </c>
      <c r="AO31" s="65" t="str">
        <f t="shared" si="32"/>
        <v>Y</v>
      </c>
      <c r="AP31" s="66">
        <f t="shared" si="33"/>
        <v>7</v>
      </c>
      <c r="AQ31" s="42" t="str">
        <f t="shared" si="34"/>
        <v>P</v>
      </c>
      <c r="AR31" s="65" t="str">
        <f t="shared" si="35"/>
        <v>N</v>
      </c>
      <c r="AS31" s="66">
        <f t="shared" si="36"/>
        <v>-7</v>
      </c>
      <c r="AT31" s="42" t="str">
        <f t="shared" si="100"/>
        <v>B</v>
      </c>
      <c r="AU31" s="65" t="str">
        <f t="shared" si="37"/>
        <v>Y</v>
      </c>
      <c r="AV31" s="79">
        <f t="shared" si="38"/>
        <v>-6</v>
      </c>
      <c r="AW31" s="42" t="str">
        <f t="shared" si="101"/>
        <v>P</v>
      </c>
      <c r="AX31" s="65" t="str">
        <f t="shared" si="39"/>
        <v>N</v>
      </c>
      <c r="AY31" s="66">
        <f t="shared" si="102"/>
        <v>6</v>
      </c>
      <c r="AZ31" s="42" t="str">
        <f t="shared" si="40"/>
        <v>B</v>
      </c>
      <c r="BA31" s="65" t="str">
        <f t="shared" si="41"/>
        <v>Y</v>
      </c>
      <c r="BB31" s="66">
        <f t="shared" si="42"/>
        <v>10</v>
      </c>
      <c r="BC31" s="42" t="str">
        <f t="shared" si="43"/>
        <v>P</v>
      </c>
      <c r="BD31" s="65" t="str">
        <f t="shared" si="44"/>
        <v>N</v>
      </c>
      <c r="BE31" s="66">
        <f t="shared" si="45"/>
        <v>-10</v>
      </c>
      <c r="BF31" s="42" t="str">
        <f t="shared" si="46"/>
        <v>P</v>
      </c>
      <c r="BG31" s="65" t="str">
        <f t="shared" si="47"/>
        <v>N</v>
      </c>
      <c r="BH31" s="66">
        <f t="shared" si="48"/>
        <v>-10</v>
      </c>
      <c r="BI31" s="42" t="str">
        <f t="shared" si="49"/>
        <v>B</v>
      </c>
      <c r="BJ31" s="65" t="str">
        <f t="shared" si="50"/>
        <v>Y</v>
      </c>
      <c r="BK31" s="66">
        <f t="shared" si="51"/>
        <v>10</v>
      </c>
      <c r="BL31" s="42" t="str">
        <f t="shared" si="52"/>
        <v>P</v>
      </c>
      <c r="BM31" s="65" t="str">
        <f t="shared" si="53"/>
        <v>N</v>
      </c>
      <c r="BN31" s="66">
        <f t="shared" si="54"/>
        <v>-10</v>
      </c>
      <c r="BO31" s="42" t="str">
        <f t="shared" si="55"/>
        <v>B</v>
      </c>
      <c r="BP31" s="65" t="str">
        <f t="shared" si="56"/>
        <v>Y</v>
      </c>
      <c r="BQ31" s="66">
        <f t="shared" si="57"/>
        <v>10</v>
      </c>
      <c r="BR31" s="42" t="str">
        <f t="shared" si="58"/>
        <v>P</v>
      </c>
      <c r="BS31" s="65" t="str">
        <f t="shared" si="59"/>
        <v>N</v>
      </c>
      <c r="BT31" s="66">
        <f t="shared" si="60"/>
        <v>-10</v>
      </c>
      <c r="BU31" s="42" t="str">
        <f t="shared" si="61"/>
        <v>B</v>
      </c>
      <c r="BV31" s="65" t="str">
        <f t="shared" si="62"/>
        <v>Y</v>
      </c>
      <c r="BW31" s="66">
        <f t="shared" si="63"/>
        <v>10</v>
      </c>
      <c r="BX31" s="42" t="str">
        <f t="shared" si="64"/>
        <v>B</v>
      </c>
      <c r="BY31" s="65" t="str">
        <f t="shared" si="103"/>
        <v>Y</v>
      </c>
      <c r="BZ31" s="66">
        <f t="shared" si="65"/>
        <v>-6</v>
      </c>
      <c r="CA31" s="106">
        <f t="shared" si="104"/>
        <v>10</v>
      </c>
      <c r="CB31" s="107">
        <f t="shared" si="105"/>
        <v>0</v>
      </c>
      <c r="CC31" s="108" t="str">
        <f t="shared" ca="1" si="106"/>
        <v/>
      </c>
      <c r="CD31" s="252">
        <f t="shared" ref="CD31:CE31" si="181">AVERAGE(CV28:CV31)</f>
        <v>-3.75</v>
      </c>
      <c r="CE31" s="252">
        <f t="shared" si="181"/>
        <v>3.75</v>
      </c>
      <c r="CF31" s="252">
        <f t="shared" si="108"/>
        <v>8</v>
      </c>
      <c r="CG31" s="252">
        <f t="shared" si="109"/>
        <v>-8</v>
      </c>
      <c r="CH31" s="252">
        <f t="shared" si="110"/>
        <v>7</v>
      </c>
      <c r="CI31" s="252">
        <f t="shared" si="111"/>
        <v>8</v>
      </c>
      <c r="CJ31" s="252">
        <f t="shared" si="112"/>
        <v>-8</v>
      </c>
      <c r="CK31" s="252">
        <f t="shared" si="113"/>
        <v>-7</v>
      </c>
      <c r="CL31" s="252">
        <f t="shared" si="114"/>
        <v>6.5</v>
      </c>
      <c r="CM31" s="252">
        <f t="shared" si="115"/>
        <v>9.75</v>
      </c>
      <c r="CN31" s="252">
        <f t="shared" si="116"/>
        <v>-9.75</v>
      </c>
      <c r="CO31" s="252">
        <f t="shared" si="117"/>
        <v>-3.75</v>
      </c>
      <c r="CP31" s="252">
        <f t="shared" si="118"/>
        <v>3.75</v>
      </c>
      <c r="CQ31" s="252">
        <f t="shared" si="119"/>
        <v>-8.25</v>
      </c>
      <c r="CR31" s="252">
        <f t="shared" si="120"/>
        <v>8.25</v>
      </c>
      <c r="CS31" s="252">
        <f t="shared" si="121"/>
        <v>-9.75</v>
      </c>
      <c r="CT31" s="252">
        <f t="shared" si="122"/>
        <v>9.75</v>
      </c>
      <c r="CU31" s="252">
        <f t="shared" si="123"/>
        <v>-6.5</v>
      </c>
      <c r="CV31" s="156">
        <f t="shared" si="124"/>
        <v>-10</v>
      </c>
      <c r="CW31" s="157">
        <f t="shared" si="125"/>
        <v>10</v>
      </c>
      <c r="CX31" s="157">
        <f t="shared" si="126"/>
        <v>7</v>
      </c>
      <c r="CY31" s="157">
        <f t="shared" si="127"/>
        <v>-7</v>
      </c>
      <c r="CZ31" s="157">
        <f t="shared" si="128"/>
        <v>6</v>
      </c>
      <c r="DA31" s="157">
        <f t="shared" si="129"/>
        <v>7</v>
      </c>
      <c r="DB31" s="157">
        <f t="shared" si="130"/>
        <v>-7</v>
      </c>
      <c r="DC31" s="157">
        <f t="shared" si="131"/>
        <v>-6</v>
      </c>
      <c r="DD31" s="157">
        <f t="shared" si="132"/>
        <v>6</v>
      </c>
      <c r="DE31" s="157">
        <f t="shared" si="133"/>
        <v>10</v>
      </c>
      <c r="DF31" s="157">
        <f t="shared" si="134"/>
        <v>-10</v>
      </c>
      <c r="DG31" s="157">
        <f t="shared" si="135"/>
        <v>-10</v>
      </c>
      <c r="DH31" s="157">
        <f t="shared" si="136"/>
        <v>10</v>
      </c>
      <c r="DI31" s="157">
        <f t="shared" si="137"/>
        <v>-10</v>
      </c>
      <c r="DJ31" s="157">
        <f t="shared" si="138"/>
        <v>10</v>
      </c>
      <c r="DK31" s="157">
        <f t="shared" si="139"/>
        <v>-10</v>
      </c>
      <c r="DL31" s="157">
        <f t="shared" si="140"/>
        <v>10</v>
      </c>
      <c r="DM31" s="158">
        <f t="shared" si="141"/>
        <v>-6</v>
      </c>
      <c r="DN31" s="78">
        <v>31</v>
      </c>
      <c r="DO31" s="79">
        <f t="shared" si="164"/>
        <v>26</v>
      </c>
      <c r="DP31" s="42" t="str" cm="1">
        <f t="array" ref="DP31">IFERROR(INDEX($CD$4:$CU$4,_xlfn.AGGREGATE(15,6,COLUMN($CD$4:$CU$4)-COLUMN($CC$1)/($CD$31:$CU$31=MAX($CD$31:$CU$31)),COLUMNS(CU$4:$CU4))),"")</f>
        <v>AZ</v>
      </c>
      <c r="DQ31" s="65" t="str" cm="1">
        <f t="array" ref="DQ31">IFERROR(INDEX($CD$4:$CU$4,_xlfn.AGGREGATE(15,6,COLUMN($CD$4:$CU$4)-COLUMN($CC$1)/($CD$31:$CU$31=MAX($CD$31:$CU$31)),COLUMNS($CU$4:DN4))),"")</f>
        <v/>
      </c>
      <c r="DR31" s="65" t="str" cm="1">
        <f t="array" ref="DR31">IFERROR(INDEX($CD$4:$CU$4,_xlfn.AGGREGATE(15,6,COLUMN($CD$4:$CU$4)-COLUMN($CC$1)/($CD$31:$CU$31=MAX($CD$31:$CU$31)),COLUMNS($CU$4:DO4))),"")</f>
        <v/>
      </c>
      <c r="DS31" s="65" t="str" cm="1">
        <f t="array" ref="DS31">IFERROR(INDEX($CD$4:$CU$4,_xlfn.AGGREGATE(15,6,COLUMN($CD$4:$CU$4)-COLUMN($CC$1)/($CD$31:$CU$31=MAX($CD$31:$CU$31)),COLUMNS($CU$4:DP4))),"")</f>
        <v/>
      </c>
      <c r="DT31" s="65" t="str" cm="1">
        <f t="array" ref="DT31">IFERROR(INDEX($CD$4:$CU$4,_xlfn.AGGREGATE(15,6,COLUMN($CD$4:$CU$4)-COLUMN($CC$1)/($CD$31:$CU$31=MAX($CD$31:$CU$31)),COLUMNS($CU$4:DQ4))),"")</f>
        <v/>
      </c>
      <c r="DU31" s="66" t="str" cm="1">
        <f t="array" ref="DU31">IFERROR(INDEX($CD$4:$CU$4,_xlfn.AGGREGATE(15,6,COLUMN($CD$4:$CU$4)-COLUMN($CC$1)/($CD$31:$CU$31=MAX($CD$31:$CU$31)),COLUMNS($CU$4:DR4))),"")</f>
        <v/>
      </c>
      <c r="DV31" s="78" t="str">
        <f t="shared" ca="1" si="156"/>
        <v>AZ</v>
      </c>
      <c r="DW31" s="65" t="str">
        <f t="shared" ca="1" si="157"/>
        <v>N</v>
      </c>
      <c r="DX31" s="65" t="str" cm="1">
        <f t="array" aca="1" ref="DX31" ca="1">IF(INDIRECT(VLOOKUP(DX30,General!R:T,3,FALSE)&amp;DN30)&gt;0,DX30,DV30)</f>
        <v>AK</v>
      </c>
      <c r="DY31" s="79">
        <f t="shared" ca="1" si="158"/>
        <v>1</v>
      </c>
      <c r="DZ31" s="42" t="str">
        <f>IFERROR(VLOOKUP(DP31,General!R:S,2,FALSE),"")</f>
        <v>BA</v>
      </c>
      <c r="EA31" s="65" t="str">
        <f>IFERROR(VLOOKUP(DQ31,General!R:S,2,FALSE),"")</f>
        <v/>
      </c>
      <c r="EB31" s="65" t="str">
        <f>IFERROR(VLOOKUP(DR31,General!R:S,2,FALSE),"")</f>
        <v/>
      </c>
      <c r="EC31" s="65" t="str">
        <f>IFERROR(VLOOKUP(DS31,General!R:S,2,FALSE),"")</f>
        <v/>
      </c>
      <c r="ED31" s="65" t="str">
        <f>IFERROR(VLOOKUP(DT31,General!R:S,2,FALSE),"")</f>
        <v/>
      </c>
      <c r="EE31" s="66" t="str">
        <f>IFERROR(VLOOKUP(DU31,General!R:S,2,FALSE),"")</f>
        <v/>
      </c>
      <c r="EF31" s="113">
        <f ca="1">IF(DP31="",-1,COUNTIF(INDIRECT(DZ31&amp;$DN$10):INDIRECT(DZ31&amp;DN31),"Y"))</f>
        <v>14</v>
      </c>
      <c r="EG31" s="111">
        <f ca="1">IF(DQ31="",-1,COUNTIF(INDIRECT(EA31&amp;$DN$10):INDIRECT(EA31&amp;DN31),"Y"))</f>
        <v>-1</v>
      </c>
      <c r="EH31" s="111">
        <f ca="1">IF(DR31="",-1,COUNTIF(INDIRECT(EB31&amp;$DN$10):INDIRECT(EB31&amp;DN31),"Y"))</f>
        <v>-1</v>
      </c>
      <c r="EI31" s="110">
        <f ca="1">IF(DS31="",-1,COUNTIF(INDIRECT(EC31&amp;$DN$10):INDIRECT(EC31&amp;DN31),"Y"))</f>
        <v>-1</v>
      </c>
      <c r="EJ31" s="114">
        <f ca="1">IF(DT31="",-1,COUNTIF(INDIRECT(ED31&amp;$DN$10):INDIRECT(ED31&amp;DN31),"Y"))</f>
        <v>-1</v>
      </c>
      <c r="EK31" s="114">
        <f ca="1">IF(DU31="",-1,COUNTIF(INDIRECT(EE31&amp;$DN$10):INDIRECT(EE31&amp;DN31),"Y"))</f>
        <v>-1</v>
      </c>
      <c r="EL31" s="42" t="str" cm="1">
        <f t="array" aca="1" ref="EL31" ca="1">IFERROR(INDEX($DP$31:$DU$31,_xlfn.AGGREGATE(15,6,COLUMN($DP$31:$DU$31)-COLUMN($DO$31)/($EF$31:$EK$31=MAX($EF$31:$EK$31)),COLUMNS($DP$31:DP31))),"")</f>
        <v>AZ</v>
      </c>
      <c r="EM31" s="65" t="str" cm="1">
        <f t="array" aca="1" ref="EM31" ca="1">IFERROR(INDEX($DP$31:$DU$31,_xlfn.AGGREGATE(15,6,COLUMN($DP$31:$DU$31)-COLUMN($DO$31)/($EF$31:$EK$31=MAX($EF$31:$EK$31)),COLUMNS($DP$31:DQ31))),"")</f>
        <v/>
      </c>
      <c r="EN31" s="65" t="str" cm="1">
        <f t="array" aca="1" ref="EN31" ca="1">IFERROR(INDEX($DP$31:$DU$31,_xlfn.AGGREGATE(15,6,COLUMN($DP$31:$DU$31)-COLUMN($DO$31)/($EF$31:$EK$31=MAX($EF$31:$EK$31)),COLUMNS($DP$31:DR31))),"")</f>
        <v/>
      </c>
      <c r="EO31" s="65" t="str" cm="1">
        <f t="array" aca="1" ref="EO31" ca="1">IFERROR(INDEX($DP$31:$DU$31,_xlfn.AGGREGATE(15,6,COLUMN($DP$31:$DU$31)-COLUMN($DO$31)/($EF$31:$EK$31=MAX($EF$31:$EK$31)),COLUMNS($DP$31:DS31))),"")</f>
        <v/>
      </c>
      <c r="EP31" s="65" t="str" cm="1">
        <f t="array" aca="1" ref="EP31" ca="1">IFERROR(INDEX($DP$31:$DU$31,_xlfn.AGGREGATE(15,6,COLUMN($DP$31:$DU$31)-COLUMN($DO$31)/($EF$31:$EK$31=MAX($EF$31:$EK$31)),COLUMNS($DP$31:DT31))),"")</f>
        <v/>
      </c>
      <c r="EQ31" s="66" t="str" cm="1">
        <f t="array" aca="1" ref="EQ31" ca="1">IFERROR(INDEX($DP$31:$DU$31,_xlfn.AGGREGATE(15,6,COLUMN($DP$31:$DU$31)-COLUMN($DO$31)/($EF$31:$EK$31=MAX($EF$31:$EK$31)),COLUMNS($DP$31:DU31))),"")</f>
        <v/>
      </c>
      <c r="ER31" s="9">
        <f t="shared" ca="1" si="144"/>
        <v>1</v>
      </c>
      <c r="ES31" s="79">
        <f t="shared" ca="1" si="159"/>
        <v>1</v>
      </c>
      <c r="ET31" s="112" t="str" cm="1">
        <f t="array" aca="1" ref="ET31" ca="1">INDEX(EL31:EQ31,1,ES31)</f>
        <v>AZ</v>
      </c>
      <c r="EU31" s="42" t="str">
        <f t="shared" ca="1" si="7"/>
        <v>B</v>
      </c>
      <c r="EV31" s="65" t="str">
        <f t="shared" si="8"/>
        <v>T</v>
      </c>
      <c r="EW31" s="65" t="str">
        <f t="shared" ca="1" si="9"/>
        <v>B</v>
      </c>
      <c r="EX31" s="65" t="str">
        <f t="shared" ca="1" si="3"/>
        <v>LW</v>
      </c>
      <c r="EY31" s="65" t="str">
        <f t="shared" si="4"/>
        <v>1010</v>
      </c>
      <c r="EZ31" s="65" t="str">
        <f t="shared" ca="1" si="5"/>
        <v>LW</v>
      </c>
      <c r="FA31" s="9" t="str">
        <f t="shared" ca="1" si="67"/>
        <v/>
      </c>
      <c r="FB31" s="9" t="str">
        <f t="shared" ca="1" si="68"/>
        <v>B</v>
      </c>
      <c r="FC31" s="9" t="str">
        <f t="shared" ca="1" si="69"/>
        <v>B</v>
      </c>
      <c r="FD31" s="9" t="str">
        <f t="shared" si="70"/>
        <v/>
      </c>
      <c r="FE31" s="9" t="str">
        <f t="shared" ca="1" si="71"/>
        <v/>
      </c>
      <c r="FF31" s="9" t="str">
        <f t="shared" ca="1" si="72"/>
        <v>B</v>
      </c>
      <c r="FG31" s="9">
        <f t="shared" ca="1" si="73"/>
        <v>2</v>
      </c>
      <c r="FH31" s="9">
        <f t="shared" ca="1" si="74"/>
        <v>2</v>
      </c>
      <c r="FI31" s="42">
        <f t="shared" si="6"/>
        <v>-10</v>
      </c>
      <c r="FJ31" s="65">
        <f>IF(Z31="",0,IFERROR(VLOOKUP(Z26&amp;Z27&amp;Z28&amp;Z29&amp;Z30&amp;Z31,General!I:J,2,FALSE),0))</f>
        <v>-6</v>
      </c>
      <c r="FK31" s="65">
        <f>IF(AC31="",0,IFERROR(VLOOKUP(AC26&amp;AC27&amp;AC28&amp;AC29&amp;AC30&amp;AC31,General!I:J,2,FALSE),0))</f>
        <v>6</v>
      </c>
      <c r="FL31" s="65">
        <f>IF(AF31="",0,IFERROR(VLOOKUP(AF26&amp;AF27&amp;AF28&amp;AF29&amp;AF30&amp;AF31,General!I:J,2,FALSE),0))</f>
        <v>1</v>
      </c>
      <c r="FM31" s="65">
        <f>IF(AI31="",0,IFERROR(VLOOKUP(AI26&amp;AI27&amp;AI28&amp;AI29&amp;AI30&amp;AI31,General!I:J,2,FALSE),0))</f>
        <v>-1</v>
      </c>
      <c r="FN31" s="65">
        <f>IF(AL31="",0,IFERROR(VLOOKUP(AL26&amp;AL27&amp;AL28&amp;AL29&amp;AL30&amp;AL31,General!I:J,2,FALSE),0))</f>
        <v>-1</v>
      </c>
      <c r="FO31" s="65">
        <f>IF(AO31="",0,IFERROR(VLOOKUP(AO26&amp;AO27&amp;AO28&amp;AO29&amp;AO30&amp;AO31,General!I:J,2,FALSE),0))</f>
        <v>1</v>
      </c>
      <c r="FP31" s="65">
        <f>IF(AR31="",0,IFERROR(VLOOKUP(AR26&amp;AR27&amp;AR28&amp;AR29&amp;AR30&amp;AR31,General!I:J,2,FALSE),0))</f>
        <v>-1</v>
      </c>
      <c r="FQ31" s="65">
        <f>IF(AU31="",0,IFERROR(VLOOKUP(AU26&amp;AU27&amp;AU28&amp;AU29&amp;AU30&amp;AU31,General!I:J,2,FALSE),0))</f>
        <v>1</v>
      </c>
      <c r="FR31" s="65">
        <f>IF(AX31="",0,IFERROR(VLOOKUP(AX26&amp;AX27&amp;AX28&amp;AX29&amp;AX30&amp;AX31,General!I:J,2,FALSE),0))</f>
        <v>-1</v>
      </c>
      <c r="FS31" s="65">
        <f>IF(BA31="",0,IFERROR(VLOOKUP(BA26&amp;BA27&amp;BA28&amp;BA29&amp;BA30&amp;BA31,General!I:J,2,FALSE),0))</f>
        <v>3</v>
      </c>
      <c r="FT31" s="65">
        <f>IF(BD31="",0,IFERROR(VLOOKUP(BD26&amp;BD27&amp;BD28&amp;BD29&amp;BD30&amp;BD31,General!I:J,2,FALSE),0))</f>
        <v>-3</v>
      </c>
      <c r="FU31" s="65">
        <f>IF(BG31="",0,IFERROR(VLOOKUP(BG26&amp;BG27&amp;BG28&amp;BG29&amp;BG30&amp;BG31,General!I:J,2,FALSE),0))</f>
        <v>-6</v>
      </c>
      <c r="FV31" s="65">
        <f>IF(BJ31="",0,IFERROR(VLOOKUP(BJ26&amp;BJ27&amp;BJ28&amp;BJ29&amp;BJ30&amp;BJ31,General!I:J,2,FALSE),0))</f>
        <v>6</v>
      </c>
      <c r="FW31" s="65">
        <f>IF(BM31="",0,IFERROR(VLOOKUP(BM26&amp;BM27&amp;BM28&amp;BM29&amp;BM30&amp;BM31,General!I:J,2,FALSE),0))</f>
        <v>-6</v>
      </c>
      <c r="FX31" s="65">
        <f>IF(BP31="",0,IFERROR(VLOOKUP(BP26&amp;BP27&amp;BP28&amp;BP29&amp;BP30&amp;BP31,General!I:J,2,FALSE),0))</f>
        <v>6</v>
      </c>
      <c r="FY31" s="65">
        <f>IF(BS31="",0,IFERROR(VLOOKUP(BS26&amp;BS27&amp;BS28&amp;BS29&amp;BS30&amp;BS31,General!I:J,2,FALSE),0))</f>
        <v>-6</v>
      </c>
      <c r="FZ31" s="66">
        <f>IF(BV31="",0,IFERROR(VLOOKUP(BV26&amp;BV27&amp;BV28&amp;BV29&amp;BV30&amp;BV31,General!I:J,2,FALSE),0))</f>
        <v>6</v>
      </c>
      <c r="GA31" s="66">
        <f>IF(BY31="",0,IFERROR(VLOOKUP(BY26&amp;BY27&amp;BY28&amp;BY29&amp;BY30&amp;BY31,General!I:J,2,FALSE),0))</f>
        <v>1</v>
      </c>
      <c r="GB31" s="66">
        <f ca="1">IF(R31="",0,IFERROR(VLOOKUP(R26&amp;R27&amp;R28&amp;R29&amp;R30&amp;R31,General!F:G,2,FALSE),0))</f>
        <v>-1</v>
      </c>
      <c r="GC31" s="9" t="str">
        <f t="shared" ca="1" si="145"/>
        <v>S</v>
      </c>
      <c r="GD31" s="9" t="str">
        <f t="shared" ca="1" si="75"/>
        <v>N</v>
      </c>
      <c r="GE31" s="9" t="str">
        <f t="shared" si="76"/>
        <v>N</v>
      </c>
      <c r="GF31" s="9" t="str">
        <f t="shared" ca="1" si="77"/>
        <v>N</v>
      </c>
      <c r="GG31" s="9">
        <f t="shared" ca="1" si="78"/>
        <v>1</v>
      </c>
      <c r="GH31" s="10" t="str">
        <f t="shared" ca="1" si="79"/>
        <v>N</v>
      </c>
      <c r="GI31" s="9" t="str">
        <f t="shared" ca="1" si="80"/>
        <v>N</v>
      </c>
      <c r="GJ31" s="9" t="str">
        <f t="shared" ca="1" si="81"/>
        <v>N</v>
      </c>
      <c r="GK31" s="9" t="str">
        <f t="shared" ca="1" si="82"/>
        <v>N</v>
      </c>
      <c r="GL31" s="9" t="str">
        <f t="shared" ca="1" si="83"/>
        <v/>
      </c>
      <c r="GM31" s="9" t="str">
        <f t="shared" ca="1" si="84"/>
        <v>B</v>
      </c>
      <c r="GN31" s="9" t="str">
        <f t="shared" si="1"/>
        <v/>
      </c>
      <c r="GO31" s="9">
        <f t="shared" si="2"/>
        <v>3</v>
      </c>
      <c r="GP31" s="9" t="str">
        <f t="shared" si="175"/>
        <v>45600</v>
      </c>
      <c r="GQ31" s="9" t="str">
        <f t="shared" si="176"/>
        <v>00012</v>
      </c>
      <c r="GR31" s="9" t="str">
        <f t="shared" si="146"/>
        <v>345600</v>
      </c>
      <c r="GS31" s="9" t="str">
        <f t="shared" si="147"/>
        <v>000012</v>
      </c>
      <c r="GT31" s="9" t="str">
        <f t="shared" si="148"/>
        <v>P</v>
      </c>
      <c r="GU31" s="9" t="str">
        <f t="shared" si="149"/>
        <v>B</v>
      </c>
      <c r="GV31" s="9" t="str">
        <f t="shared" ca="1" si="86"/>
        <v>F2W</v>
      </c>
      <c r="GW31" s="9" t="str">
        <f t="shared" ca="1" si="87"/>
        <v>B</v>
      </c>
      <c r="GX31" s="9" t="str">
        <f t="shared" ca="1" si="88"/>
        <v>10</v>
      </c>
      <c r="GY31" s="9" t="str">
        <f t="shared" ca="1" si="89"/>
        <v>B</v>
      </c>
      <c r="GZ31" s="9" t="str">
        <f t="shared" ca="1" si="90"/>
        <v>F3W</v>
      </c>
      <c r="HA31" s="9" t="str">
        <f t="shared" ca="1" si="91"/>
        <v>B</v>
      </c>
      <c r="HB31" s="9">
        <f t="shared" ca="1" si="150"/>
        <v>1</v>
      </c>
      <c r="HC31" s="9">
        <f t="shared" ca="1" si="151"/>
        <v>1</v>
      </c>
      <c r="HD31" s="9">
        <f t="shared" ca="1" si="152"/>
        <v>1</v>
      </c>
      <c r="HE31" s="9" t="str">
        <f t="shared" ca="1" si="92"/>
        <v>B</v>
      </c>
      <c r="HG31" s="9">
        <f>General!A29</f>
        <v>0</v>
      </c>
      <c r="HH31" s="9">
        <f>General!B29</f>
        <v>0</v>
      </c>
      <c r="HI31" s="9" t="str">
        <f>General!C29</f>
        <v/>
      </c>
      <c r="HJ31" s="9">
        <f>General!D29</f>
        <v>0</v>
      </c>
      <c r="HK31" s="9">
        <v>2</v>
      </c>
      <c r="HL31" s="57">
        <f t="shared" ca="1" si="153"/>
        <v>1</v>
      </c>
      <c r="HM31" s="9" t="str">
        <f>General!F29</f>
        <v>WWWL</v>
      </c>
      <c r="HN31" s="9">
        <f>General!G29</f>
        <v>-1</v>
      </c>
    </row>
    <row r="32" spans="1:222" ht="13.5" thickBot="1">
      <c r="A32" s="9">
        <v>23</v>
      </c>
      <c r="B32" s="42" t="str">
        <f t="shared" ca="1" si="10"/>
        <v>B6</v>
      </c>
      <c r="C32" s="115" t="str">
        <f t="shared" ca="1" si="93"/>
        <v/>
      </c>
      <c r="D32" s="116" t="str">
        <f t="shared" ca="1" si="94"/>
        <v/>
      </c>
      <c r="E32" s="117" t="str">
        <f t="shared" ca="1" si="95"/>
        <v>L4</v>
      </c>
      <c r="F32" s="66" t="str">
        <f t="shared" ca="1" si="11"/>
        <v>L</v>
      </c>
      <c r="G32" s="9">
        <v>23</v>
      </c>
      <c r="H32" s="118"/>
      <c r="I32" s="152" t="str">
        <f t="shared" ca="1" si="96"/>
        <v>B2</v>
      </c>
      <c r="J32" s="115" t="str">
        <f t="shared" ca="1" si="97"/>
        <v>F2</v>
      </c>
      <c r="K32" s="66">
        <f t="shared" si="154"/>
        <v>10</v>
      </c>
      <c r="L32" s="141"/>
      <c r="M32" s="136" t="s">
        <v>5</v>
      </c>
      <c r="N32" s="10"/>
      <c r="O32" s="42" t="str">
        <f ca="1">IF(M31="","",VLOOKUP(DX32,General!U:V,2,FALSE))</f>
        <v>WB</v>
      </c>
      <c r="P32" s="116" t="str">
        <f t="shared" ca="1" si="12"/>
        <v/>
      </c>
      <c r="Q32" s="117" t="str">
        <f t="shared" ca="1" si="13"/>
        <v>F2</v>
      </c>
      <c r="R32" s="65" t="str">
        <f t="shared" ca="1" si="14"/>
        <v>L</v>
      </c>
      <c r="S32" s="65">
        <f t="shared" ca="1" si="15"/>
        <v>-3</v>
      </c>
      <c r="T32" s="119" t="str">
        <f t="shared" ca="1" si="98"/>
        <v/>
      </c>
      <c r="U32" s="65">
        <f ca="1">IF(M32="","",IF(T32="",SUM($T$5:$T32)+S32,SUM($T$5:$T32)))</f>
        <v>-8</v>
      </c>
      <c r="V32" s="125" t="str">
        <f t="shared" ca="1" si="0"/>
        <v/>
      </c>
      <c r="W32" s="65" t="str" cm="1">
        <f t="array" aca="1" ref="W32" ca="1">IF(M31="","",INDIRECT(DX32&amp; DN32))</f>
        <v>B</v>
      </c>
      <c r="X32" s="66">
        <f t="shared" ca="1" si="16"/>
        <v>-10</v>
      </c>
      <c r="Y32" s="42" t="str">
        <f t="shared" si="17"/>
        <v>B</v>
      </c>
      <c r="Z32" s="65" t="str">
        <f t="shared" si="18"/>
        <v>N</v>
      </c>
      <c r="AA32" s="66">
        <f t="shared" si="19"/>
        <v>-10</v>
      </c>
      <c r="AB32" s="42" t="str">
        <f t="shared" si="20"/>
        <v>P</v>
      </c>
      <c r="AC32" s="65" t="str">
        <f t="shared" si="21"/>
        <v>Y</v>
      </c>
      <c r="AD32" s="66">
        <f t="shared" si="22"/>
        <v>10</v>
      </c>
      <c r="AE32" s="42" t="str">
        <f t="shared" si="23"/>
        <v>B</v>
      </c>
      <c r="AF32" s="65" t="str">
        <f t="shared" si="24"/>
        <v>N</v>
      </c>
      <c r="AG32" s="66">
        <f t="shared" si="25"/>
        <v>6</v>
      </c>
      <c r="AH32" s="42" t="str">
        <f t="shared" si="26"/>
        <v>P</v>
      </c>
      <c r="AI32" s="65" t="str">
        <f t="shared" si="27"/>
        <v>Y</v>
      </c>
      <c r="AJ32" s="66">
        <f t="shared" si="28"/>
        <v>-6</v>
      </c>
      <c r="AK32" s="42" t="str">
        <f t="shared" si="99"/>
        <v>B</v>
      </c>
      <c r="AL32" s="65" t="str">
        <f t="shared" si="29"/>
        <v>N</v>
      </c>
      <c r="AM32" s="66">
        <f t="shared" si="30"/>
        <v>3</v>
      </c>
      <c r="AN32" s="42" t="str">
        <f t="shared" si="31"/>
        <v>B</v>
      </c>
      <c r="AO32" s="65" t="str">
        <f t="shared" si="32"/>
        <v>N</v>
      </c>
      <c r="AP32" s="66">
        <f t="shared" si="33"/>
        <v>6</v>
      </c>
      <c r="AQ32" s="42" t="str">
        <f t="shared" si="34"/>
        <v>P</v>
      </c>
      <c r="AR32" s="65" t="str">
        <f t="shared" si="35"/>
        <v>Y</v>
      </c>
      <c r="AS32" s="66">
        <f t="shared" si="36"/>
        <v>-6</v>
      </c>
      <c r="AT32" s="42" t="str">
        <f t="shared" si="100"/>
        <v>P</v>
      </c>
      <c r="AU32" s="65" t="str">
        <f t="shared" si="37"/>
        <v>Y</v>
      </c>
      <c r="AV32" s="79">
        <f t="shared" si="38"/>
        <v>-3</v>
      </c>
      <c r="AW32" s="42" t="str">
        <f t="shared" si="101"/>
        <v>B</v>
      </c>
      <c r="AX32" s="65" t="str">
        <f t="shared" si="39"/>
        <v>N</v>
      </c>
      <c r="AY32" s="66">
        <f t="shared" si="102"/>
        <v>3</v>
      </c>
      <c r="AZ32" s="42" t="str">
        <f t="shared" si="40"/>
        <v>B</v>
      </c>
      <c r="BA32" s="65" t="str">
        <f t="shared" si="41"/>
        <v>N</v>
      </c>
      <c r="BB32" s="66">
        <f t="shared" si="42"/>
        <v>9</v>
      </c>
      <c r="BC32" s="42" t="str">
        <f t="shared" si="43"/>
        <v>P</v>
      </c>
      <c r="BD32" s="65" t="str">
        <f t="shared" si="44"/>
        <v>Y</v>
      </c>
      <c r="BE32" s="66">
        <f t="shared" si="45"/>
        <v>-9</v>
      </c>
      <c r="BF32" s="42" t="str">
        <f t="shared" si="46"/>
        <v>B</v>
      </c>
      <c r="BG32" s="65" t="str">
        <f t="shared" si="47"/>
        <v>N</v>
      </c>
      <c r="BH32" s="66">
        <f t="shared" si="48"/>
        <v>-10</v>
      </c>
      <c r="BI32" s="42" t="str">
        <f t="shared" si="49"/>
        <v>P</v>
      </c>
      <c r="BJ32" s="65" t="str">
        <f t="shared" si="50"/>
        <v>Y</v>
      </c>
      <c r="BK32" s="66">
        <f t="shared" si="51"/>
        <v>10</v>
      </c>
      <c r="BL32" s="42" t="str">
        <f t="shared" si="52"/>
        <v>P</v>
      </c>
      <c r="BM32" s="65" t="str">
        <f t="shared" si="53"/>
        <v>Y</v>
      </c>
      <c r="BN32" s="66">
        <f t="shared" si="54"/>
        <v>-9</v>
      </c>
      <c r="BO32" s="42" t="str">
        <f t="shared" si="55"/>
        <v>B</v>
      </c>
      <c r="BP32" s="65" t="str">
        <f t="shared" si="56"/>
        <v>N</v>
      </c>
      <c r="BQ32" s="66">
        <f t="shared" si="57"/>
        <v>9</v>
      </c>
      <c r="BR32" s="42" t="str">
        <f t="shared" si="58"/>
        <v>P</v>
      </c>
      <c r="BS32" s="65" t="str">
        <f t="shared" si="59"/>
        <v>Y</v>
      </c>
      <c r="BT32" s="66">
        <f t="shared" si="60"/>
        <v>-9</v>
      </c>
      <c r="BU32" s="42" t="str">
        <f t="shared" si="61"/>
        <v>B</v>
      </c>
      <c r="BV32" s="65" t="str">
        <f t="shared" si="62"/>
        <v>N</v>
      </c>
      <c r="BW32" s="66">
        <f t="shared" si="63"/>
        <v>9</v>
      </c>
      <c r="BX32" s="42" t="str">
        <f t="shared" si="64"/>
        <v>P</v>
      </c>
      <c r="BY32" s="65" t="str">
        <f t="shared" si="103"/>
        <v>Y</v>
      </c>
      <c r="BZ32" s="66">
        <f t="shared" si="65"/>
        <v>-3</v>
      </c>
      <c r="CA32" s="106">
        <f t="shared" si="104"/>
        <v>10</v>
      </c>
      <c r="CB32" s="107">
        <f t="shared" si="105"/>
        <v>0</v>
      </c>
      <c r="CC32" s="108" t="str">
        <f t="shared" ca="1" si="106"/>
        <v/>
      </c>
      <c r="CD32" s="252">
        <f t="shared" ref="CD32:CE32" si="182">AVERAGE(CV29:CV32)</f>
        <v>-6.25</v>
      </c>
      <c r="CE32" s="252">
        <f t="shared" si="182"/>
        <v>6.25</v>
      </c>
      <c r="CF32" s="252">
        <f t="shared" si="108"/>
        <v>7</v>
      </c>
      <c r="CG32" s="252">
        <f t="shared" si="109"/>
        <v>-7</v>
      </c>
      <c r="CH32" s="252">
        <f t="shared" si="110"/>
        <v>5.5</v>
      </c>
      <c r="CI32" s="252">
        <f t="shared" si="111"/>
        <v>7</v>
      </c>
      <c r="CJ32" s="252">
        <f t="shared" si="112"/>
        <v>-7</v>
      </c>
      <c r="CK32" s="252">
        <f t="shared" si="113"/>
        <v>-5.5</v>
      </c>
      <c r="CL32" s="252">
        <f t="shared" si="114"/>
        <v>5.5</v>
      </c>
      <c r="CM32" s="252">
        <f t="shared" si="115"/>
        <v>9.5</v>
      </c>
      <c r="CN32" s="252">
        <f t="shared" si="116"/>
        <v>-9.5</v>
      </c>
      <c r="CO32" s="252">
        <f t="shared" si="117"/>
        <v>-6.25</v>
      </c>
      <c r="CP32" s="252">
        <f t="shared" si="118"/>
        <v>6.25</v>
      </c>
      <c r="CQ32" s="252">
        <f t="shared" si="119"/>
        <v>-9</v>
      </c>
      <c r="CR32" s="252">
        <f t="shared" si="120"/>
        <v>9</v>
      </c>
      <c r="CS32" s="252">
        <f t="shared" si="121"/>
        <v>-9.75</v>
      </c>
      <c r="CT32" s="252">
        <f t="shared" si="122"/>
        <v>9.75</v>
      </c>
      <c r="CU32" s="252">
        <f t="shared" si="123"/>
        <v>-5.5</v>
      </c>
      <c r="CV32" s="156">
        <f t="shared" si="124"/>
        <v>-10</v>
      </c>
      <c r="CW32" s="157">
        <f t="shared" si="125"/>
        <v>10</v>
      </c>
      <c r="CX32" s="157">
        <f t="shared" si="126"/>
        <v>6</v>
      </c>
      <c r="CY32" s="157">
        <f t="shared" si="127"/>
        <v>-6</v>
      </c>
      <c r="CZ32" s="157">
        <f t="shared" si="128"/>
        <v>3</v>
      </c>
      <c r="DA32" s="157">
        <f t="shared" si="129"/>
        <v>6</v>
      </c>
      <c r="DB32" s="157">
        <f t="shared" si="130"/>
        <v>-6</v>
      </c>
      <c r="DC32" s="157">
        <f t="shared" si="131"/>
        <v>-3</v>
      </c>
      <c r="DD32" s="157">
        <f t="shared" si="132"/>
        <v>3</v>
      </c>
      <c r="DE32" s="157">
        <f t="shared" si="133"/>
        <v>9</v>
      </c>
      <c r="DF32" s="157">
        <f t="shared" si="134"/>
        <v>-9</v>
      </c>
      <c r="DG32" s="157">
        <f t="shared" si="135"/>
        <v>-10</v>
      </c>
      <c r="DH32" s="157">
        <f t="shared" si="136"/>
        <v>10</v>
      </c>
      <c r="DI32" s="157">
        <f t="shared" si="137"/>
        <v>-9</v>
      </c>
      <c r="DJ32" s="157">
        <f t="shared" si="138"/>
        <v>9</v>
      </c>
      <c r="DK32" s="157">
        <f t="shared" si="139"/>
        <v>-9</v>
      </c>
      <c r="DL32" s="157">
        <f t="shared" si="140"/>
        <v>9</v>
      </c>
      <c r="DM32" s="158">
        <f t="shared" si="141"/>
        <v>-3</v>
      </c>
      <c r="DN32" s="78">
        <v>32</v>
      </c>
      <c r="DO32" s="79">
        <f t="shared" si="164"/>
        <v>27</v>
      </c>
      <c r="DP32" s="42" t="str" cm="1">
        <f t="array" ref="DP32">IFERROR(INDEX($CD$4:$CU$4,_xlfn.AGGREGATE(15,6,COLUMN($CD$4:$CU$4)-COLUMN($CC$1)/($CD$32:$CU$32=MAX($CD$32:$CU$32)),COLUMNS(CU$4:$CU4))),"")</f>
        <v>BU</v>
      </c>
      <c r="DQ32" s="65" t="str" cm="1">
        <f t="array" ref="DQ32">IFERROR(INDEX($CD$4:$CU$4,_xlfn.AGGREGATE(15,6,COLUMN($CD$4:$CU$4)-COLUMN($CC$1)/($CD$32:$CU$32=MAX($CD$32:$CU$32)),COLUMNS($CU$4:DN4))),"")</f>
        <v/>
      </c>
      <c r="DR32" s="65" t="str" cm="1">
        <f t="array" ref="DR32">IFERROR(INDEX($CD$4:$CU$4,_xlfn.AGGREGATE(15,6,COLUMN($CD$4:$CU$4)-COLUMN($CC$1)/($CD$32:$CU$32=MAX($CD$32:$CU$32)),COLUMNS($CU$4:DO4))),"")</f>
        <v/>
      </c>
      <c r="DS32" s="65" t="str" cm="1">
        <f t="array" ref="DS32">IFERROR(INDEX($CD$4:$CU$4,_xlfn.AGGREGATE(15,6,COLUMN($CD$4:$CU$4)-COLUMN($CC$1)/($CD$32:$CU$32=MAX($CD$32:$CU$32)),COLUMNS($CU$4:DP4))),"")</f>
        <v/>
      </c>
      <c r="DT32" s="65" t="str" cm="1">
        <f t="array" ref="DT32">IFERROR(INDEX($CD$4:$CU$4,_xlfn.AGGREGATE(15,6,COLUMN($CD$4:$CU$4)-COLUMN($CC$1)/($CD$32:$CU$32=MAX($CD$32:$CU$32)),COLUMNS($CU$4:DQ4))),"")</f>
        <v/>
      </c>
      <c r="DU32" s="66" t="str" cm="1">
        <f t="array" ref="DU32">IFERROR(INDEX($CD$4:$CU$4,_xlfn.AGGREGATE(15,6,COLUMN($CD$4:$CU$4)-COLUMN($CC$1)/($CD$32:$CU$32=MAX($CD$32:$CU$32)),COLUMNS($CU$4:DR4))),"")</f>
        <v/>
      </c>
      <c r="DV32" s="78" t="str">
        <f t="shared" ca="1" si="156"/>
        <v>BU</v>
      </c>
      <c r="DW32" s="65" t="str">
        <f t="shared" ca="1" si="157"/>
        <v>N</v>
      </c>
      <c r="DX32" s="65" t="str" cm="1">
        <f t="array" aca="1" ref="DX32" ca="1">IF(INDIRECT(VLOOKUP(DX31,General!R:T,3,FALSE)&amp;DN31)&gt;0,DX31,DV31)</f>
        <v>AK</v>
      </c>
      <c r="DY32" s="79">
        <f t="shared" ca="1" si="158"/>
        <v>1</v>
      </c>
      <c r="DZ32" s="42" t="str">
        <f>IFERROR(VLOOKUP(DP32,General!R:S,2,FALSE),"")</f>
        <v>BV</v>
      </c>
      <c r="EA32" s="65" t="str">
        <f>IFERROR(VLOOKUP(DQ32,General!R:S,2,FALSE),"")</f>
        <v/>
      </c>
      <c r="EB32" s="65" t="str">
        <f>IFERROR(VLOOKUP(DR32,General!R:S,2,FALSE),"")</f>
        <v/>
      </c>
      <c r="EC32" s="65" t="str">
        <f>IFERROR(VLOOKUP(DS32,General!R:S,2,FALSE),"")</f>
        <v/>
      </c>
      <c r="ED32" s="65" t="str">
        <f>IFERROR(VLOOKUP(DT32,General!R:S,2,FALSE),"")</f>
        <v/>
      </c>
      <c r="EE32" s="66" t="str">
        <f>IFERROR(VLOOKUP(DU32,General!R:S,2,FALSE),"")</f>
        <v/>
      </c>
      <c r="EF32" s="113">
        <f ca="1">IF(DP32="",-1,COUNTIF(INDIRECT(DZ32&amp;$DN$10):INDIRECT(DZ32&amp;DN32),"Y"))</f>
        <v>15</v>
      </c>
      <c r="EG32" s="111">
        <f ca="1">IF(DQ32="",-1,COUNTIF(INDIRECT(EA32&amp;$DN$10):INDIRECT(EA32&amp;DN32),"Y"))</f>
        <v>-1</v>
      </c>
      <c r="EH32" s="111">
        <f ca="1">IF(DR32="",-1,COUNTIF(INDIRECT(EB32&amp;$DN$10):INDIRECT(EB32&amp;DN32),"Y"))</f>
        <v>-1</v>
      </c>
      <c r="EI32" s="110">
        <f ca="1">IF(DS32="",-1,COUNTIF(INDIRECT(EC32&amp;$DN$10):INDIRECT(EC32&amp;DN32),"Y"))</f>
        <v>-1</v>
      </c>
      <c r="EJ32" s="114">
        <f ca="1">IF(DT32="",-1,COUNTIF(INDIRECT(ED32&amp;$DN$10):INDIRECT(ED32&amp;DN32),"Y"))</f>
        <v>-1</v>
      </c>
      <c r="EK32" s="114">
        <f ca="1">IF(DU32="",-1,COUNTIF(INDIRECT(EE32&amp;$DN$10):INDIRECT(EE32&amp;DN32),"Y"))</f>
        <v>-1</v>
      </c>
      <c r="EL32" s="42" t="str" cm="1">
        <f t="array" aca="1" ref="EL32" ca="1">IFERROR(INDEX($DP$32:$DU$32,_xlfn.AGGREGATE(15,6,COLUMN($DP$32:$DU$32)-COLUMN($DO$32)/($EF$32:$EK$32=MAX($EF$32:$EK$32)),COLUMNS($DP$32:DP32))),"")</f>
        <v>BU</v>
      </c>
      <c r="EM32" s="65" t="str" cm="1">
        <f t="array" aca="1" ref="EM32" ca="1">IFERROR(INDEX($DP$32:$DU$32,_xlfn.AGGREGATE(15,6,COLUMN($DP$32:$DU$32)-COLUMN($DO$32)/($EF$32:$EK$32=MAX($EF$32:$EK$32)),COLUMNS($DP$32:DQ32))),"")</f>
        <v/>
      </c>
      <c r="EN32" s="65" t="str" cm="1">
        <f t="array" aca="1" ref="EN32" ca="1">IFERROR(INDEX($DP$32:$DU$32,_xlfn.AGGREGATE(15,6,COLUMN($DP$32:$DU$32)-COLUMN($DO$32)/($EF$32:$EK$32=MAX($EF$32:$EK$32)),COLUMNS($DP$32:DR32))),"")</f>
        <v/>
      </c>
      <c r="EO32" s="65" t="str" cm="1">
        <f t="array" aca="1" ref="EO32" ca="1">IFERROR(INDEX($DP$32:$DU$32,_xlfn.AGGREGATE(15,6,COLUMN($DP$32:$DU$32)-COLUMN($DO$32)/($EF$32:$EK$32=MAX($EF$32:$EK$32)),COLUMNS($DP$32:DS32))),"")</f>
        <v/>
      </c>
      <c r="EP32" s="65" t="str" cm="1">
        <f t="array" aca="1" ref="EP32" ca="1">IFERROR(INDEX($DP$32:$DU$32,_xlfn.AGGREGATE(15,6,COLUMN($DP$32:$DU$32)-COLUMN($DO$32)/($EF$32:$EK$32=MAX($EF$32:$EK$32)),COLUMNS($DP$32:DT32))),"")</f>
        <v/>
      </c>
      <c r="EQ32" s="66" t="str" cm="1">
        <f t="array" aca="1" ref="EQ32" ca="1">IFERROR(INDEX($DP$32:$DU$32,_xlfn.AGGREGATE(15,6,COLUMN($DP$32:$DU$32)-COLUMN($DO$32)/($EF$32:$EK$32=MAX($EF$32:$EK$32)),COLUMNS($DP$32:DU32))),"")</f>
        <v/>
      </c>
      <c r="ER32" s="9">
        <f t="shared" ca="1" si="144"/>
        <v>1</v>
      </c>
      <c r="ES32" s="79">
        <f t="shared" ca="1" si="159"/>
        <v>1</v>
      </c>
      <c r="ET32" s="112" t="str" cm="1">
        <f t="array" aca="1" ref="ET32" ca="1">INDEX(EL32:EQ32,1,ES32)</f>
        <v>BU</v>
      </c>
      <c r="EU32" s="42" t="str">
        <f t="shared" ca="1" si="7"/>
        <v>B</v>
      </c>
      <c r="EV32" s="65" t="str">
        <f t="shared" si="8"/>
        <v>T</v>
      </c>
      <c r="EW32" s="65" t="str">
        <f t="shared" ca="1" si="9"/>
        <v>B</v>
      </c>
      <c r="EX32" s="65" t="str">
        <f t="shared" ca="1" si="3"/>
        <v>WW</v>
      </c>
      <c r="EY32" s="65" t="str">
        <f t="shared" si="4"/>
        <v>1010</v>
      </c>
      <c r="EZ32" s="65" t="str">
        <f t="shared" ca="1" si="5"/>
        <v>WL</v>
      </c>
      <c r="FA32" s="9" t="str">
        <f t="shared" ca="1" si="67"/>
        <v/>
      </c>
      <c r="FB32" s="9" t="str">
        <f t="shared" ca="1" si="68"/>
        <v>L4</v>
      </c>
      <c r="FC32" s="9" t="str">
        <f t="shared" ca="1" si="69"/>
        <v/>
      </c>
      <c r="FD32" s="9" t="str">
        <f t="shared" si="70"/>
        <v/>
      </c>
      <c r="FE32" s="9" t="str">
        <f t="shared" ca="1" si="71"/>
        <v/>
      </c>
      <c r="FF32" s="9" t="str">
        <f t="shared" ca="1" si="72"/>
        <v>F2</v>
      </c>
      <c r="FG32" s="9">
        <f t="shared" ca="1" si="73"/>
        <v>2</v>
      </c>
      <c r="FH32" s="9">
        <f t="shared" ca="1" si="74"/>
        <v>8</v>
      </c>
      <c r="FI32" s="42">
        <f t="shared" si="6"/>
        <v>-10</v>
      </c>
      <c r="FJ32" s="65">
        <f>IF(Z32="",0,IFERROR(VLOOKUP(Z27&amp;Z28&amp;Z29&amp;Z30&amp;Z31&amp;Z32,General!I:J,2,FALSE),0))</f>
        <v>-6</v>
      </c>
      <c r="FK32" s="65">
        <f>IF(AC32="",0,IFERROR(VLOOKUP(AC27&amp;AC28&amp;AC29&amp;AC30&amp;AC31&amp;AC32,General!I:J,2,FALSE),0))</f>
        <v>6</v>
      </c>
      <c r="FL32" s="65">
        <f>IF(AF32="",0,IFERROR(VLOOKUP(AF27&amp;AF28&amp;AF29&amp;AF30&amp;AF31&amp;AF32,General!I:J,2,FALSE),0))</f>
        <v>-1</v>
      </c>
      <c r="FM32" s="65">
        <f>IF(AI32="",0,IFERROR(VLOOKUP(AI27&amp;AI28&amp;AI29&amp;AI30&amp;AI31&amp;AI32,General!I:J,2,FALSE),0))</f>
        <v>1</v>
      </c>
      <c r="FN32" s="65">
        <f>IF(AL32="",0,IFERROR(VLOOKUP(AL27&amp;AL28&amp;AL29&amp;AL30&amp;AL31&amp;AL32,General!I:J,2,FALSE),0))</f>
        <v>-3</v>
      </c>
      <c r="FO32" s="65">
        <f>IF(AO32="",0,IFERROR(VLOOKUP(AO27&amp;AO28&amp;AO29&amp;AO30&amp;AO31&amp;AO32,General!I:J,2,FALSE),0))</f>
        <v>-1</v>
      </c>
      <c r="FP32" s="65">
        <f>IF(AR32="",0,IFERROR(VLOOKUP(AR27&amp;AR28&amp;AR29&amp;AR30&amp;AR31&amp;AR32,General!I:J,2,FALSE),0))</f>
        <v>1</v>
      </c>
      <c r="FQ32" s="65">
        <f>IF(AU32="",0,IFERROR(VLOOKUP(AU27&amp;AU28&amp;AU29&amp;AU30&amp;AU31&amp;AU32,General!I:J,2,FALSE),0))</f>
        <v>3</v>
      </c>
      <c r="FR32" s="65">
        <f>IF(AX32="",0,IFERROR(VLOOKUP(AX27&amp;AX28&amp;AX29&amp;AX30&amp;AX31&amp;AX32,General!I:J,2,FALSE),0))</f>
        <v>-3</v>
      </c>
      <c r="FS32" s="65">
        <f>IF(BA32="",0,IFERROR(VLOOKUP(BA27&amp;BA28&amp;BA29&amp;BA30&amp;BA31&amp;BA32,General!I:J,2,FALSE),0))</f>
        <v>-1</v>
      </c>
      <c r="FT32" s="65">
        <f>IF(BD32="",0,IFERROR(VLOOKUP(BD27&amp;BD28&amp;BD29&amp;BD30&amp;BD31&amp;BD32,General!I:J,2,FALSE),0))</f>
        <v>1</v>
      </c>
      <c r="FU32" s="65">
        <f>IF(BG32="",0,IFERROR(VLOOKUP(BG27&amp;BG28&amp;BG29&amp;BG30&amp;BG31&amp;BG32,General!I:J,2,FALSE),0))</f>
        <v>-6</v>
      </c>
      <c r="FV32" s="65">
        <f>IF(BJ32="",0,IFERROR(VLOOKUP(BJ27&amp;BJ28&amp;BJ29&amp;BJ30&amp;BJ31&amp;BJ32,General!I:J,2,FALSE),0))</f>
        <v>6</v>
      </c>
      <c r="FW32" s="65">
        <f>IF(BM32="",0,IFERROR(VLOOKUP(BM27&amp;BM28&amp;BM29&amp;BM30&amp;BM31&amp;BM32,General!I:J,2,FALSE),0))</f>
        <v>1</v>
      </c>
      <c r="FX32" s="65">
        <f>IF(BP32="",0,IFERROR(VLOOKUP(BP27&amp;BP28&amp;BP29&amp;BP30&amp;BP31&amp;BP32,General!I:J,2,FALSE),0))</f>
        <v>-1</v>
      </c>
      <c r="FY32" s="65">
        <f>IF(BS32="",0,IFERROR(VLOOKUP(BS27&amp;BS28&amp;BS29&amp;BS30&amp;BS31&amp;BS32,General!I:J,2,FALSE),0))</f>
        <v>1</v>
      </c>
      <c r="FZ32" s="66">
        <f>IF(BV32="",0,IFERROR(VLOOKUP(BV27&amp;BV28&amp;BV29&amp;BV30&amp;BV31&amp;BV32,General!I:J,2,FALSE),0))</f>
        <v>-1</v>
      </c>
      <c r="GA32" s="66">
        <f>IF(BY32="",0,IFERROR(VLOOKUP(BY27&amp;BY28&amp;BY29&amp;BY30&amp;BY31&amp;BY32,General!I:J,2,FALSE),0))</f>
        <v>3</v>
      </c>
      <c r="GB32" s="66">
        <f ca="1">IF(R32="",0,IFERROR(VLOOKUP(R27&amp;R28&amp;R29&amp;R30&amp;R31&amp;R32,General!F:G,2,FALSE),0))</f>
        <v>-3</v>
      </c>
      <c r="GC32" s="9" t="str">
        <f t="shared" ca="1" si="145"/>
        <v>C</v>
      </c>
      <c r="GD32" s="9" t="str">
        <f t="shared" ca="1" si="75"/>
        <v>Y</v>
      </c>
      <c r="GE32" s="9" t="str">
        <f t="shared" si="76"/>
        <v>N</v>
      </c>
      <c r="GF32" s="9" t="str">
        <f t="shared" ca="1" si="77"/>
        <v>N</v>
      </c>
      <c r="GG32" s="9">
        <f t="shared" ca="1" si="78"/>
        <v>2</v>
      </c>
      <c r="GH32" s="10" t="str">
        <f t="shared" ca="1" si="79"/>
        <v>N</v>
      </c>
      <c r="GI32" s="9" t="str">
        <f t="shared" ca="1" si="80"/>
        <v>N</v>
      </c>
      <c r="GJ32" s="9" t="str">
        <f t="shared" ca="1" si="81"/>
        <v>N</v>
      </c>
      <c r="GK32" s="9" t="str">
        <f t="shared" ca="1" si="82"/>
        <v>N</v>
      </c>
      <c r="GL32" s="9" t="str">
        <f t="shared" ca="1" si="83"/>
        <v/>
      </c>
      <c r="GM32" s="9" t="str">
        <f t="shared" ca="1" si="84"/>
        <v>F2</v>
      </c>
      <c r="GN32" s="9">
        <f t="shared" si="1"/>
        <v>1</v>
      </c>
      <c r="GO32" s="9" t="str">
        <f t="shared" si="2"/>
        <v/>
      </c>
      <c r="GP32" s="9" t="str">
        <f t="shared" si="175"/>
        <v>56000</v>
      </c>
      <c r="GQ32" s="9" t="str">
        <f t="shared" si="176"/>
        <v>00123</v>
      </c>
      <c r="GR32" s="9" t="str">
        <f t="shared" si="146"/>
        <v>456000</v>
      </c>
      <c r="GS32" s="9" t="str">
        <f t="shared" si="147"/>
        <v>000123</v>
      </c>
      <c r="GT32" s="9" t="str">
        <f t="shared" si="148"/>
        <v>B</v>
      </c>
      <c r="GU32" s="9" t="str">
        <f t="shared" si="149"/>
        <v>B</v>
      </c>
      <c r="GV32" s="9" t="str">
        <f t="shared" ca="1" si="86"/>
        <v>BW</v>
      </c>
      <c r="GW32" s="9" t="str">
        <f t="shared" ca="1" si="87"/>
        <v>L4</v>
      </c>
      <c r="GX32" s="9" t="str">
        <f t="shared" ca="1" si="88"/>
        <v>B10</v>
      </c>
      <c r="GY32" s="9" t="str">
        <f t="shared" ca="1" si="89"/>
        <v/>
      </c>
      <c r="GZ32" s="9" t="str">
        <f t="shared" ca="1" si="90"/>
        <v>BL</v>
      </c>
      <c r="HA32" s="9" t="str">
        <f t="shared" ca="1" si="91"/>
        <v>F2</v>
      </c>
      <c r="HB32" s="9" t="str">
        <f t="shared" ca="1" si="150"/>
        <v>4</v>
      </c>
      <c r="HC32" s="9" t="str">
        <f t="shared" ca="1" si="151"/>
        <v/>
      </c>
      <c r="HD32" s="9" t="str">
        <f t="shared" ca="1" si="152"/>
        <v>2</v>
      </c>
      <c r="HE32" s="9" t="str">
        <f t="shared" ca="1" si="92"/>
        <v>F</v>
      </c>
      <c r="HG32" s="9">
        <f>General!A30</f>
        <v>0</v>
      </c>
      <c r="HH32" s="9">
        <f>General!B30</f>
        <v>0</v>
      </c>
      <c r="HI32" s="9" t="str">
        <f>General!C30</f>
        <v/>
      </c>
      <c r="HJ32" s="9">
        <f>General!D30</f>
        <v>0</v>
      </c>
      <c r="HK32" s="9">
        <v>1</v>
      </c>
      <c r="HL32" s="57">
        <f t="shared" ca="1" si="153"/>
        <v>1</v>
      </c>
      <c r="HM32" s="9" t="str">
        <f>General!F30</f>
        <v>WWWW</v>
      </c>
      <c r="HN32" s="9">
        <f>General!G30</f>
        <v>6</v>
      </c>
    </row>
    <row r="33" spans="1:222" ht="13.5" thickBot="1">
      <c r="A33" s="9">
        <v>24</v>
      </c>
      <c r="B33" s="42" t="str">
        <f t="shared" ca="1" si="10"/>
        <v>P5</v>
      </c>
      <c r="C33" s="115" t="str">
        <f t="shared" ca="1" si="93"/>
        <v/>
      </c>
      <c r="D33" s="116" t="str">
        <f t="shared" ca="1" si="94"/>
        <v>F2</v>
      </c>
      <c r="E33" s="117" t="str">
        <f t="shared" ca="1" si="95"/>
        <v/>
      </c>
      <c r="F33" s="66" t="str">
        <f t="shared" ca="1" si="11"/>
        <v>L</v>
      </c>
      <c r="G33" s="9">
        <v>24</v>
      </c>
      <c r="H33" s="118"/>
      <c r="I33" s="152" t="str">
        <f t="shared" ca="1" si="96"/>
        <v>P3</v>
      </c>
      <c r="J33" s="115" t="str">
        <f t="shared" ca="1" si="97"/>
        <v>F3</v>
      </c>
      <c r="K33" s="66">
        <f t="shared" si="154"/>
        <v>10</v>
      </c>
      <c r="L33" s="141"/>
      <c r="M33" s="136" t="s">
        <v>6</v>
      </c>
      <c r="N33" s="10"/>
      <c r="O33" s="42" t="str">
        <f ca="1">IF(M32="","",VLOOKUP(DX33,General!U:V,2,FALSE))</f>
        <v>WB</v>
      </c>
      <c r="P33" s="116" t="str">
        <f t="shared" ca="1" si="12"/>
        <v>F3</v>
      </c>
      <c r="Q33" s="117" t="str">
        <f t="shared" ca="1" si="13"/>
        <v/>
      </c>
      <c r="R33" s="65" t="str">
        <f t="shared" ca="1" si="14"/>
        <v>L</v>
      </c>
      <c r="S33" s="65">
        <f t="shared" ca="1" si="15"/>
        <v>-6</v>
      </c>
      <c r="T33" s="119" t="str">
        <f t="shared" ca="1" si="98"/>
        <v/>
      </c>
      <c r="U33" s="65">
        <f ca="1">IF(M33="","",IF(T33="",SUM($T$5:$T33)+S33,SUM($T$5:$T33)))</f>
        <v>-11</v>
      </c>
      <c r="V33" s="125" t="str">
        <f t="shared" ca="1" si="0"/>
        <v/>
      </c>
      <c r="W33" s="65" t="str" cm="1">
        <f t="array" aca="1" ref="W33" ca="1">IF(M32="","",INDIRECT(DX33&amp; DN33))</f>
        <v>P</v>
      </c>
      <c r="X33" s="66">
        <f t="shared" ca="1" si="16"/>
        <v>-10</v>
      </c>
      <c r="Y33" s="42" t="str">
        <f t="shared" si="17"/>
        <v>B</v>
      </c>
      <c r="Z33" s="65" t="str">
        <f t="shared" si="18"/>
        <v>Y</v>
      </c>
      <c r="AA33" s="66">
        <f t="shared" si="19"/>
        <v>-9</v>
      </c>
      <c r="AB33" s="42" t="str">
        <f t="shared" si="20"/>
        <v>P</v>
      </c>
      <c r="AC33" s="65" t="str">
        <f t="shared" si="21"/>
        <v>N</v>
      </c>
      <c r="AD33" s="66">
        <f t="shared" si="22"/>
        <v>9</v>
      </c>
      <c r="AE33" s="42" t="str">
        <f t="shared" si="23"/>
        <v>B</v>
      </c>
      <c r="AF33" s="65" t="str">
        <f t="shared" si="24"/>
        <v>Y</v>
      </c>
      <c r="AG33" s="66">
        <f t="shared" si="25"/>
        <v>7</v>
      </c>
      <c r="AH33" s="42" t="str">
        <f t="shared" si="26"/>
        <v>P</v>
      </c>
      <c r="AI33" s="65" t="str">
        <f t="shared" si="27"/>
        <v>N</v>
      </c>
      <c r="AJ33" s="66">
        <f t="shared" si="28"/>
        <v>-7</v>
      </c>
      <c r="AK33" s="42" t="str">
        <f t="shared" si="99"/>
        <v>P</v>
      </c>
      <c r="AL33" s="65" t="str">
        <f t="shared" si="29"/>
        <v>N</v>
      </c>
      <c r="AM33" s="66">
        <f t="shared" si="30"/>
        <v>-3</v>
      </c>
      <c r="AN33" s="42" t="str">
        <f t="shared" si="31"/>
        <v>B</v>
      </c>
      <c r="AO33" s="65" t="str">
        <f t="shared" si="32"/>
        <v>Y</v>
      </c>
      <c r="AP33" s="66">
        <f t="shared" si="33"/>
        <v>7</v>
      </c>
      <c r="AQ33" s="42" t="str">
        <f t="shared" si="34"/>
        <v>P</v>
      </c>
      <c r="AR33" s="65" t="str">
        <f t="shared" si="35"/>
        <v>N</v>
      </c>
      <c r="AS33" s="66">
        <f t="shared" si="36"/>
        <v>-7</v>
      </c>
      <c r="AT33" s="42" t="str">
        <f t="shared" si="100"/>
        <v>B</v>
      </c>
      <c r="AU33" s="65" t="str">
        <f t="shared" si="37"/>
        <v>Y</v>
      </c>
      <c r="AV33" s="79">
        <f t="shared" si="38"/>
        <v>3</v>
      </c>
      <c r="AW33" s="42" t="str">
        <f t="shared" si="101"/>
        <v>B</v>
      </c>
      <c r="AX33" s="65" t="str">
        <f t="shared" si="39"/>
        <v>Y</v>
      </c>
      <c r="AY33" s="66">
        <f t="shared" si="102"/>
        <v>4</v>
      </c>
      <c r="AZ33" s="42" t="str">
        <f t="shared" si="40"/>
        <v>P</v>
      </c>
      <c r="BA33" s="65" t="str">
        <f t="shared" si="41"/>
        <v>N</v>
      </c>
      <c r="BB33" s="66">
        <f t="shared" si="42"/>
        <v>6</v>
      </c>
      <c r="BC33" s="42" t="str">
        <f t="shared" si="43"/>
        <v>B</v>
      </c>
      <c r="BD33" s="65" t="str">
        <f t="shared" si="44"/>
        <v>Y</v>
      </c>
      <c r="BE33" s="66">
        <f t="shared" si="45"/>
        <v>-6</v>
      </c>
      <c r="BF33" s="42" t="str">
        <f t="shared" si="46"/>
        <v>B</v>
      </c>
      <c r="BG33" s="65" t="str">
        <f t="shared" si="47"/>
        <v>Y</v>
      </c>
      <c r="BH33" s="66">
        <f t="shared" si="48"/>
        <v>-9</v>
      </c>
      <c r="BI33" s="42" t="str">
        <f t="shared" si="49"/>
        <v>P</v>
      </c>
      <c r="BJ33" s="65" t="str">
        <f t="shared" si="50"/>
        <v>N</v>
      </c>
      <c r="BK33" s="66">
        <f t="shared" si="51"/>
        <v>9</v>
      </c>
      <c r="BL33" s="42" t="str">
        <f t="shared" si="52"/>
        <v>B</v>
      </c>
      <c r="BM33" s="65" t="str">
        <f t="shared" si="53"/>
        <v>Y</v>
      </c>
      <c r="BN33" s="66">
        <f t="shared" si="54"/>
        <v>-6</v>
      </c>
      <c r="BO33" s="42" t="str">
        <f t="shared" si="55"/>
        <v>P</v>
      </c>
      <c r="BP33" s="65" t="str">
        <f t="shared" si="56"/>
        <v>N</v>
      </c>
      <c r="BQ33" s="66">
        <f t="shared" si="57"/>
        <v>6</v>
      </c>
      <c r="BR33" s="42" t="str">
        <f t="shared" si="58"/>
        <v>P</v>
      </c>
      <c r="BS33" s="65" t="str">
        <f t="shared" si="59"/>
        <v>N</v>
      </c>
      <c r="BT33" s="66">
        <f t="shared" si="60"/>
        <v>-10</v>
      </c>
      <c r="BU33" s="42" t="str">
        <f t="shared" si="61"/>
        <v>B</v>
      </c>
      <c r="BV33" s="65" t="str">
        <f t="shared" si="62"/>
        <v>Y</v>
      </c>
      <c r="BW33" s="66">
        <f t="shared" si="63"/>
        <v>10</v>
      </c>
      <c r="BX33" s="42" t="str">
        <f t="shared" si="64"/>
        <v>P</v>
      </c>
      <c r="BY33" s="65" t="str">
        <f t="shared" si="103"/>
        <v>N</v>
      </c>
      <c r="BZ33" s="66">
        <f t="shared" si="65"/>
        <v>-4</v>
      </c>
      <c r="CA33" s="106">
        <f t="shared" si="104"/>
        <v>10</v>
      </c>
      <c r="CB33" s="107">
        <f t="shared" si="105"/>
        <v>0</v>
      </c>
      <c r="CC33" s="108" t="str">
        <f t="shared" ca="1" si="106"/>
        <v/>
      </c>
      <c r="CD33" s="252">
        <f t="shared" ref="CD33:CE33" si="183">AVERAGE(CV30:CV33)</f>
        <v>-8.25</v>
      </c>
      <c r="CE33" s="252">
        <f t="shared" si="183"/>
        <v>8.25</v>
      </c>
      <c r="CF33" s="252">
        <f t="shared" si="108"/>
        <v>6.5</v>
      </c>
      <c r="CG33" s="252">
        <f t="shared" si="109"/>
        <v>-6.5</v>
      </c>
      <c r="CH33" s="252">
        <f t="shared" si="110"/>
        <v>3.25</v>
      </c>
      <c r="CI33" s="252">
        <f t="shared" si="111"/>
        <v>6.5</v>
      </c>
      <c r="CJ33" s="252">
        <f t="shared" si="112"/>
        <v>-6.5</v>
      </c>
      <c r="CK33" s="252">
        <f t="shared" si="113"/>
        <v>-3.25</v>
      </c>
      <c r="CL33" s="252">
        <f t="shared" si="114"/>
        <v>5</v>
      </c>
      <c r="CM33" s="252">
        <f t="shared" si="115"/>
        <v>8.75</v>
      </c>
      <c r="CN33" s="252">
        <f t="shared" si="116"/>
        <v>-8.75</v>
      </c>
      <c r="CO33" s="252">
        <f t="shared" si="117"/>
        <v>-8.25</v>
      </c>
      <c r="CP33" s="252">
        <f t="shared" si="118"/>
        <v>8.25</v>
      </c>
      <c r="CQ33" s="252">
        <f t="shared" si="119"/>
        <v>-8.75</v>
      </c>
      <c r="CR33" s="252">
        <f t="shared" si="120"/>
        <v>8.75</v>
      </c>
      <c r="CS33" s="252">
        <f t="shared" si="121"/>
        <v>-9.75</v>
      </c>
      <c r="CT33" s="252">
        <f t="shared" si="122"/>
        <v>9.75</v>
      </c>
      <c r="CU33" s="252">
        <f t="shared" si="123"/>
        <v>-5</v>
      </c>
      <c r="CV33" s="156">
        <f t="shared" si="124"/>
        <v>-9</v>
      </c>
      <c r="CW33" s="157">
        <f t="shared" si="125"/>
        <v>9</v>
      </c>
      <c r="CX33" s="157">
        <f t="shared" si="126"/>
        <v>7</v>
      </c>
      <c r="CY33" s="157">
        <f t="shared" si="127"/>
        <v>-7</v>
      </c>
      <c r="CZ33" s="157">
        <f t="shared" si="128"/>
        <v>-3</v>
      </c>
      <c r="DA33" s="157">
        <f t="shared" si="129"/>
        <v>7</v>
      </c>
      <c r="DB33" s="157">
        <f t="shared" si="130"/>
        <v>-7</v>
      </c>
      <c r="DC33" s="157">
        <f t="shared" si="131"/>
        <v>3</v>
      </c>
      <c r="DD33" s="157">
        <f t="shared" si="132"/>
        <v>4</v>
      </c>
      <c r="DE33" s="157">
        <f t="shared" si="133"/>
        <v>6</v>
      </c>
      <c r="DF33" s="157">
        <f t="shared" si="134"/>
        <v>-6</v>
      </c>
      <c r="DG33" s="157">
        <f t="shared" si="135"/>
        <v>-9</v>
      </c>
      <c r="DH33" s="157">
        <f t="shared" si="136"/>
        <v>9</v>
      </c>
      <c r="DI33" s="157">
        <f t="shared" si="137"/>
        <v>-6</v>
      </c>
      <c r="DJ33" s="157">
        <f t="shared" si="138"/>
        <v>6</v>
      </c>
      <c r="DK33" s="157">
        <f t="shared" si="139"/>
        <v>-10</v>
      </c>
      <c r="DL33" s="157">
        <f t="shared" si="140"/>
        <v>10</v>
      </c>
      <c r="DM33" s="158">
        <f t="shared" si="141"/>
        <v>-4</v>
      </c>
      <c r="DN33" s="78">
        <v>33</v>
      </c>
      <c r="DO33" s="79">
        <f t="shared" si="164"/>
        <v>28</v>
      </c>
      <c r="DP33" s="42" t="str" cm="1">
        <f t="array" ref="DP33">IFERROR(INDEX($CD$4:$CU$4,_xlfn.AGGREGATE(15,6,COLUMN($CD$4:$CU$4)-COLUMN($CC$1)/($CD$33:$CU$33=MAX($CD$33:$CU$33)),COLUMNS(CU$4:$CU4))),"")</f>
        <v>BU</v>
      </c>
      <c r="DQ33" s="65" t="str" cm="1">
        <f t="array" ref="DQ33">IFERROR(INDEX($CD$4:$CU$4,_xlfn.AGGREGATE(15,6,COLUMN($CD$4:$CU$4)-COLUMN($CC$1)/($CD$33:$CU$33=MAX($CD$33:$CU$33)),COLUMNS($CU$4:DN4))),"")</f>
        <v/>
      </c>
      <c r="DR33" s="65" t="str" cm="1">
        <f t="array" ref="DR33">IFERROR(INDEX($CD$4:$CU$4,_xlfn.AGGREGATE(15,6,COLUMN($CD$4:$CU$4)-COLUMN($CC$1)/($CD$33:$CU$33=MAX($CD$33:$CU$33)),COLUMNS($CU$4:DO4))),"")</f>
        <v/>
      </c>
      <c r="DS33" s="65" t="str" cm="1">
        <f t="array" ref="DS33">IFERROR(INDEX($CD$4:$CU$4,_xlfn.AGGREGATE(15,6,COLUMN($CD$4:$CU$4)-COLUMN($CC$1)/($CD$33:$CU$33=MAX($CD$33:$CU$33)),COLUMNS($CU$4:DP4))),"")</f>
        <v/>
      </c>
      <c r="DT33" s="65" t="str" cm="1">
        <f t="array" ref="DT33">IFERROR(INDEX($CD$4:$CU$4,_xlfn.AGGREGATE(15,6,COLUMN($CD$4:$CU$4)-COLUMN($CC$1)/($CD$33:$CU$33=MAX($CD$33:$CU$33)),COLUMNS($CU$4:DQ4))),"")</f>
        <v/>
      </c>
      <c r="DU33" s="66" t="str" cm="1">
        <f t="array" ref="DU33">IFERROR(INDEX($CD$4:$CU$4,_xlfn.AGGREGATE(15,6,COLUMN($CD$4:$CU$4)-COLUMN($CC$1)/($CD$33:$CU$33=MAX($CD$33:$CU$33)),COLUMNS($CU$4:DR4))),"")</f>
        <v/>
      </c>
      <c r="DV33" s="78" t="str">
        <f t="shared" ca="1" si="156"/>
        <v>BU</v>
      </c>
      <c r="DW33" s="65" t="str">
        <f t="shared" ca="1" si="157"/>
        <v>N</v>
      </c>
      <c r="DX33" s="65" t="str" cm="1">
        <f t="array" aca="1" ref="DX33" ca="1">IF(INDIRECT(VLOOKUP(DX32,General!R:T,3,FALSE)&amp;DN32)&gt;0,DX32,DV32)</f>
        <v>AK</v>
      </c>
      <c r="DY33" s="79">
        <f t="shared" ca="1" si="158"/>
        <v>1</v>
      </c>
      <c r="DZ33" s="42" t="str">
        <f>IFERROR(VLOOKUP(DP33,General!R:S,2,FALSE),"")</f>
        <v>BV</v>
      </c>
      <c r="EA33" s="65" t="str">
        <f>IFERROR(VLOOKUP(DQ33,General!R:S,2,FALSE),"")</f>
        <v/>
      </c>
      <c r="EB33" s="65" t="str">
        <f>IFERROR(VLOOKUP(DR33,General!R:S,2,FALSE),"")</f>
        <v/>
      </c>
      <c r="EC33" s="65" t="str">
        <f>IFERROR(VLOOKUP(DS33,General!R:S,2,FALSE),"")</f>
        <v/>
      </c>
      <c r="ED33" s="65" t="str">
        <f>IFERROR(VLOOKUP(DT33,General!R:S,2,FALSE),"")</f>
        <v/>
      </c>
      <c r="EE33" s="66" t="str">
        <f>IFERROR(VLOOKUP(DU33,General!R:S,2,FALSE),"")</f>
        <v/>
      </c>
      <c r="EF33" s="113">
        <f ca="1">IF(DP33="",-1,COUNTIF(INDIRECT(DZ33&amp;$DN$10):INDIRECT(DZ33&amp;DN33),"Y"))</f>
        <v>16</v>
      </c>
      <c r="EG33" s="111">
        <f ca="1">IF(DQ33="",-1,COUNTIF(INDIRECT(EA33&amp;$DN$10):INDIRECT(EA33&amp;DN33),"Y"))</f>
        <v>-1</v>
      </c>
      <c r="EH33" s="111">
        <f ca="1">IF(DR33="",-1,COUNTIF(INDIRECT(EB33&amp;$DN$10):INDIRECT(EB33&amp;DN33),"Y"))</f>
        <v>-1</v>
      </c>
      <c r="EI33" s="110">
        <f ca="1">IF(DS33="",-1,COUNTIF(INDIRECT(EC33&amp;$DN$10):INDIRECT(EC33&amp;DN33),"Y"))</f>
        <v>-1</v>
      </c>
      <c r="EJ33" s="114">
        <f ca="1">IF(DT33="",-1,COUNTIF(INDIRECT(ED33&amp;$DN$10):INDIRECT(ED33&amp;DN33),"Y"))</f>
        <v>-1</v>
      </c>
      <c r="EK33" s="114">
        <f ca="1">IF(DU33="",-1,COUNTIF(INDIRECT(EE33&amp;$DN$10):INDIRECT(EE33&amp;DN33),"Y"))</f>
        <v>-1</v>
      </c>
      <c r="EL33" s="42" t="str" cm="1">
        <f t="array" aca="1" ref="EL33" ca="1">IFERROR(INDEX($DP$33:$DU$33,_xlfn.AGGREGATE(15,6,COLUMN($DP$33:$DU$33)-COLUMN($DO$33)/($EF$33:$EK$33=MAX($EF$33:$EK$33)),COLUMNS($DP$33:DP33))),"")</f>
        <v>BU</v>
      </c>
      <c r="EM33" s="65" t="str" cm="1">
        <f t="array" aca="1" ref="EM33" ca="1">IFERROR(INDEX($DP$33:$DU$33,_xlfn.AGGREGATE(15,6,COLUMN($DP$33:$DU$33)-COLUMN($DO$33)/($EF$33:$EK$33=MAX($EF$33:$EK$33)),COLUMNS($DP$33:DQ33))),"")</f>
        <v/>
      </c>
      <c r="EN33" s="65" t="str" cm="1">
        <f t="array" aca="1" ref="EN33" ca="1">IFERROR(INDEX($DP$33:$DU$33,_xlfn.AGGREGATE(15,6,COLUMN($DP$33:$DU$33)-COLUMN($DO$33)/($EF$33:$EK$33=MAX($EF$33:$EK$33)),COLUMNS($DP$33:DR33))),"")</f>
        <v/>
      </c>
      <c r="EO33" s="65" t="str" cm="1">
        <f t="array" aca="1" ref="EO33" ca="1">IFERROR(INDEX($DP$33:$DU$33,_xlfn.AGGREGATE(15,6,COLUMN($DP$33:$DU$33)-COLUMN($DO$33)/($EF$33:$EK$33=MAX($EF$33:$EK$33)),COLUMNS($DP$33:DS33))),"")</f>
        <v/>
      </c>
      <c r="EP33" s="65" t="str" cm="1">
        <f t="array" aca="1" ref="EP33" ca="1">IFERROR(INDEX($DP$33:$DU$33,_xlfn.AGGREGATE(15,6,COLUMN($DP$33:$DU$33)-COLUMN($DO$33)/($EF$33:$EK$33=MAX($EF$33:$EK$33)),COLUMNS($DP$33:DT33))),"")</f>
        <v/>
      </c>
      <c r="EQ33" s="66" t="str" cm="1">
        <f t="array" aca="1" ref="EQ33" ca="1">IFERROR(INDEX($DP$33:$DU$33,_xlfn.AGGREGATE(15,6,COLUMN($DP$33:$DU$33)-COLUMN($DO$33)/($EF$33:$EK$33=MAX($EF$33:$EK$33)),COLUMNS($DP$33:DU33))),"")</f>
        <v/>
      </c>
      <c r="ER33" s="9">
        <f t="shared" ca="1" si="144"/>
        <v>1</v>
      </c>
      <c r="ES33" s="79">
        <f t="shared" ca="1" si="159"/>
        <v>1</v>
      </c>
      <c r="ET33" s="112" t="str" cm="1">
        <f t="array" aca="1" ref="ET33" ca="1">INDEX(EL33:EQ33,1,ES33)</f>
        <v>BU</v>
      </c>
      <c r="EU33" s="42" t="str">
        <f t="shared" ca="1" si="7"/>
        <v>B</v>
      </c>
      <c r="EV33" s="65" t="str">
        <f t="shared" si="8"/>
        <v>T</v>
      </c>
      <c r="EW33" s="65" t="str">
        <f t="shared" ca="1" si="9"/>
        <v>C</v>
      </c>
      <c r="EX33" s="65" t="str">
        <f t="shared" ca="1" si="3"/>
        <v>WL</v>
      </c>
      <c r="EY33" s="65" t="str">
        <f t="shared" si="4"/>
        <v>1010</v>
      </c>
      <c r="EZ33" s="65" t="str">
        <f t="shared" ca="1" si="5"/>
        <v>LL</v>
      </c>
      <c r="FA33" s="9" t="str">
        <f t="shared" ca="1" si="67"/>
        <v>F2</v>
      </c>
      <c r="FB33" s="9" t="str">
        <f t="shared" ca="1" si="68"/>
        <v/>
      </c>
      <c r="FC33" s="9" t="str">
        <f t="shared" ca="1" si="69"/>
        <v/>
      </c>
      <c r="FD33" s="9" t="str">
        <f t="shared" si="70"/>
        <v/>
      </c>
      <c r="FE33" s="9" t="str">
        <f t="shared" ca="1" si="71"/>
        <v/>
      </c>
      <c r="FF33" s="9" t="str">
        <f t="shared" ca="1" si="72"/>
        <v>F3</v>
      </c>
      <c r="FG33" s="9">
        <f t="shared" ca="1" si="73"/>
        <v>8</v>
      </c>
      <c r="FH33" s="9">
        <f t="shared" ca="1" si="74"/>
        <v>3</v>
      </c>
      <c r="FI33" s="42">
        <f t="shared" si="6"/>
        <v>-9</v>
      </c>
      <c r="FJ33" s="65">
        <f>IF(Z33="",0,IFERROR(VLOOKUP(Z28&amp;Z29&amp;Z30&amp;Z31&amp;Z32&amp;Z33,General!I:J,2,FALSE),0))</f>
        <v>1</v>
      </c>
      <c r="FK33" s="65">
        <f>IF(AC33="",0,IFERROR(VLOOKUP(AC28&amp;AC29&amp;AC30&amp;AC31&amp;AC32&amp;AC33,General!I:J,2,FALSE),0))</f>
        <v>-1</v>
      </c>
      <c r="FL33" s="65">
        <f>IF(AF33="",0,IFERROR(VLOOKUP(AF28&amp;AF29&amp;AF30&amp;AF31&amp;AF32&amp;AF33,General!I:J,2,FALSE),0))</f>
        <v>1</v>
      </c>
      <c r="FM33" s="65">
        <f>IF(AI33="",0,IFERROR(VLOOKUP(AI28&amp;AI29&amp;AI30&amp;AI31&amp;AI32&amp;AI33,General!I:J,2,FALSE),0))</f>
        <v>-1</v>
      </c>
      <c r="FN33" s="65">
        <f>IF(AL33="",0,IFERROR(VLOOKUP(AL28&amp;AL29&amp;AL30&amp;AL31&amp;AL32&amp;AL33,General!I:J,2,FALSE),0))</f>
        <v>-6</v>
      </c>
      <c r="FO33" s="65">
        <f>IF(AO33="",0,IFERROR(VLOOKUP(AO28&amp;AO29&amp;AO30&amp;AO31&amp;AO32&amp;AO33,General!I:J,2,FALSE),0))</f>
        <v>1</v>
      </c>
      <c r="FP33" s="65">
        <f>IF(AR33="",0,IFERROR(VLOOKUP(AR28&amp;AR29&amp;AR30&amp;AR31&amp;AR32&amp;AR33,General!I:J,2,FALSE),0))</f>
        <v>-1</v>
      </c>
      <c r="FQ33" s="65">
        <f>IF(AU33="",0,IFERROR(VLOOKUP(AU28&amp;AU29&amp;AU30&amp;AU31&amp;AU32&amp;AU33,General!I:J,2,FALSE),0))</f>
        <v>6</v>
      </c>
      <c r="FR33" s="65">
        <f>IF(AX33="",0,IFERROR(VLOOKUP(AX28&amp;AX29&amp;AX30&amp;AX31&amp;AX32&amp;AX33,General!I:J,2,FALSE),0))</f>
        <v>1</v>
      </c>
      <c r="FS33" s="65">
        <f>IF(BA33="",0,IFERROR(VLOOKUP(BA28&amp;BA29&amp;BA30&amp;BA31&amp;BA32&amp;BA33,General!I:J,2,FALSE),0))</f>
        <v>-3</v>
      </c>
      <c r="FT33" s="65">
        <f>IF(BD33="",0,IFERROR(VLOOKUP(BD28&amp;BD29&amp;BD30&amp;BD31&amp;BD32&amp;BD33,General!I:J,2,FALSE),0))</f>
        <v>3</v>
      </c>
      <c r="FU33" s="65">
        <f>IF(BG33="",0,IFERROR(VLOOKUP(BG28&amp;BG29&amp;BG30&amp;BG31&amp;BG32&amp;BG33,General!I:J,2,FALSE),0))</f>
        <v>1</v>
      </c>
      <c r="FV33" s="65">
        <f>IF(BJ33="",0,IFERROR(VLOOKUP(BJ28&amp;BJ29&amp;BJ30&amp;BJ31&amp;BJ32&amp;BJ33,General!I:J,2,FALSE),0))</f>
        <v>-1</v>
      </c>
      <c r="FW33" s="65">
        <f>IF(BM33="",0,IFERROR(VLOOKUP(BM28&amp;BM29&amp;BM30&amp;BM31&amp;BM32&amp;BM33,General!I:J,2,FALSE),0))</f>
        <v>3</v>
      </c>
      <c r="FX33" s="65">
        <f>IF(BP33="",0,IFERROR(VLOOKUP(BP28&amp;BP29&amp;BP30&amp;BP31&amp;BP32&amp;BP33,General!I:J,2,FALSE),0))</f>
        <v>-3</v>
      </c>
      <c r="FY33" s="65">
        <f>IF(BS33="",0,IFERROR(VLOOKUP(BS28&amp;BS29&amp;BS30&amp;BS31&amp;BS32&amp;BS33,General!I:J,2,FALSE),0))</f>
        <v>-1</v>
      </c>
      <c r="FZ33" s="66">
        <f>IF(BV33="",0,IFERROR(VLOOKUP(BV28&amp;BV29&amp;BV30&amp;BV31&amp;BV32&amp;BV33,General!I:J,2,FALSE),0))</f>
        <v>1</v>
      </c>
      <c r="GA33" s="66">
        <f>IF(BY33="",0,IFERROR(VLOOKUP(BY28&amp;BY29&amp;BY30&amp;BY31&amp;BY32&amp;BY33,General!I:J,2,FALSE),0))</f>
        <v>-1</v>
      </c>
      <c r="GB33" s="66">
        <f ca="1">IF(R33="",0,IFERROR(VLOOKUP(R28&amp;R29&amp;R30&amp;R31&amp;R32&amp;R33,General!F:G,2,FALSE),0))</f>
        <v>-6</v>
      </c>
      <c r="GC33" s="9" t="str">
        <f t="shared" ca="1" si="145"/>
        <v>C</v>
      </c>
      <c r="GD33" s="9" t="str">
        <f t="shared" ca="1" si="75"/>
        <v>Y</v>
      </c>
      <c r="GE33" s="9" t="str">
        <f t="shared" si="76"/>
        <v>N</v>
      </c>
      <c r="GF33" s="9" t="str">
        <f t="shared" ca="1" si="77"/>
        <v>N</v>
      </c>
      <c r="GG33" s="9">
        <f t="shared" ca="1" si="78"/>
        <v>3</v>
      </c>
      <c r="GH33" s="10" t="str">
        <f t="shared" ca="1" si="79"/>
        <v>N</v>
      </c>
      <c r="GI33" s="9" t="str">
        <f t="shared" ca="1" si="80"/>
        <v>N</v>
      </c>
      <c r="GJ33" s="9" t="str">
        <f t="shared" ca="1" si="81"/>
        <v>N</v>
      </c>
      <c r="GK33" s="9" t="str">
        <f t="shared" ca="1" si="82"/>
        <v>N</v>
      </c>
      <c r="GL33" s="9" t="str">
        <f t="shared" ca="1" si="83"/>
        <v/>
      </c>
      <c r="GM33" s="9" t="str">
        <f t="shared" ca="1" si="84"/>
        <v>F3</v>
      </c>
      <c r="GN33" s="9" t="str">
        <f t="shared" si="1"/>
        <v/>
      </c>
      <c r="GO33" s="9">
        <f t="shared" si="2"/>
        <v>1</v>
      </c>
      <c r="GP33" s="9" t="str">
        <f t="shared" si="175"/>
        <v>60001</v>
      </c>
      <c r="GQ33" s="9" t="str">
        <f t="shared" si="176"/>
        <v>01230</v>
      </c>
      <c r="GR33" s="9" t="str">
        <f t="shared" si="146"/>
        <v>560001</v>
      </c>
      <c r="GS33" s="9" t="str">
        <f t="shared" si="147"/>
        <v>001230</v>
      </c>
      <c r="GT33" s="9" t="str">
        <f t="shared" si="148"/>
        <v>B</v>
      </c>
      <c r="GU33" s="9" t="str">
        <f t="shared" si="149"/>
        <v>B</v>
      </c>
      <c r="GV33" s="9" t="str">
        <f t="shared" ca="1" si="86"/>
        <v>L4L</v>
      </c>
      <c r="GW33" s="9" t="str">
        <f t="shared" ca="1" si="87"/>
        <v>F2</v>
      </c>
      <c r="GX33" s="9" t="str">
        <f t="shared" ca="1" si="88"/>
        <v>10</v>
      </c>
      <c r="GY33" s="9" t="str">
        <f t="shared" ca="1" si="89"/>
        <v/>
      </c>
      <c r="GZ33" s="9" t="str">
        <f t="shared" ca="1" si="90"/>
        <v>F2L</v>
      </c>
      <c r="HA33" s="9" t="str">
        <f t="shared" ca="1" si="91"/>
        <v>F3</v>
      </c>
      <c r="HB33" s="9" t="str">
        <f t="shared" ca="1" si="150"/>
        <v>2</v>
      </c>
      <c r="HC33" s="9" t="str">
        <f t="shared" ca="1" si="151"/>
        <v/>
      </c>
      <c r="HD33" s="9" t="str">
        <f t="shared" ca="1" si="152"/>
        <v>3</v>
      </c>
      <c r="HE33" s="9" t="str">
        <f t="shared" ca="1" si="92"/>
        <v>F</v>
      </c>
      <c r="HG33" s="9">
        <f>General!A31</f>
        <v>0</v>
      </c>
      <c r="HH33" s="9">
        <f>General!B31</f>
        <v>0</v>
      </c>
      <c r="HI33" s="9" t="str">
        <f>General!C31</f>
        <v/>
      </c>
      <c r="HJ33" s="9">
        <f>General!D31</f>
        <v>0</v>
      </c>
      <c r="HK33" s="9">
        <v>1</v>
      </c>
      <c r="HL33" s="57">
        <f t="shared" ca="1" si="153"/>
        <v>1</v>
      </c>
      <c r="HM33" s="9" t="str">
        <f>General!F31</f>
        <v>LLLLL</v>
      </c>
      <c r="HN33" s="9">
        <f>General!G31</f>
        <v>-6</v>
      </c>
    </row>
    <row r="34" spans="1:222" ht="13.5" thickBot="1">
      <c r="A34" s="9">
        <v>25</v>
      </c>
      <c r="B34" s="91" t="str">
        <f t="shared" ca="1" si="10"/>
        <v>B1</v>
      </c>
      <c r="C34" s="120" t="str">
        <f t="shared" ca="1" si="93"/>
        <v>T</v>
      </c>
      <c r="D34" s="121" t="str">
        <f t="shared" ca="1" si="94"/>
        <v/>
      </c>
      <c r="E34" s="122" t="str">
        <f t="shared" ca="1" si="95"/>
        <v>F3</v>
      </c>
      <c r="F34" s="92" t="str">
        <f t="shared" ca="1" si="11"/>
        <v>W</v>
      </c>
      <c r="G34" s="9">
        <v>25</v>
      </c>
      <c r="H34" s="123"/>
      <c r="I34" s="153" t="str">
        <f t="shared" ca="1" si="96"/>
        <v>P2</v>
      </c>
      <c r="J34" s="120" t="str">
        <f t="shared" ca="1" si="97"/>
        <v>XF2</v>
      </c>
      <c r="K34" s="92">
        <f t="shared" si="154"/>
        <v>10</v>
      </c>
      <c r="L34" s="141"/>
      <c r="M34" s="137" t="s">
        <v>6</v>
      </c>
      <c r="N34" s="10"/>
      <c r="O34" s="91" t="str">
        <f ca="1">IF(M33="","",VLOOKUP(DX34,General!U:V,2,FALSE))</f>
        <v xml:space="preserve">L5O </v>
      </c>
      <c r="P34" s="121" t="str">
        <f t="shared" ca="1" si="12"/>
        <v>XF2</v>
      </c>
      <c r="Q34" s="122" t="str">
        <f t="shared" ca="1" si="13"/>
        <v/>
      </c>
      <c r="R34" s="93" t="str">
        <f t="shared" ca="1" si="14"/>
        <v>L</v>
      </c>
      <c r="S34" s="93">
        <f t="shared" ca="1" si="15"/>
        <v>-8</v>
      </c>
      <c r="T34" s="124" t="str">
        <f t="shared" ca="1" si="98"/>
        <v/>
      </c>
      <c r="U34" s="93">
        <f ca="1">IF(M34="","",IF(T34="",SUM($T$5:$T34)+S34,SUM($T$5:$T34)))</f>
        <v>-13</v>
      </c>
      <c r="V34" s="127" t="str">
        <f t="shared" ca="1" si="0"/>
        <v/>
      </c>
      <c r="W34" s="93" t="str" cm="1">
        <f t="array" aca="1" ref="W34" ca="1">IF(M33="","",INDIRECT(DX34&amp; DN34))</f>
        <v>P</v>
      </c>
      <c r="X34" s="92">
        <f t="shared" ca="1" si="16"/>
        <v>-10</v>
      </c>
      <c r="Y34" s="91" t="str">
        <f t="shared" si="17"/>
        <v>B</v>
      </c>
      <c r="Z34" s="93" t="str">
        <f t="shared" si="18"/>
        <v>Y</v>
      </c>
      <c r="AA34" s="92">
        <f t="shared" si="19"/>
        <v>-6</v>
      </c>
      <c r="AB34" s="91" t="str">
        <f t="shared" si="20"/>
        <v>P</v>
      </c>
      <c r="AC34" s="93" t="str">
        <f t="shared" si="21"/>
        <v>N</v>
      </c>
      <c r="AD34" s="92">
        <f t="shared" si="22"/>
        <v>6</v>
      </c>
      <c r="AE34" s="91" t="str">
        <f t="shared" si="23"/>
        <v>B</v>
      </c>
      <c r="AF34" s="93" t="str">
        <f t="shared" si="24"/>
        <v>Y</v>
      </c>
      <c r="AG34" s="92">
        <f t="shared" si="25"/>
        <v>10</v>
      </c>
      <c r="AH34" s="91" t="str">
        <f t="shared" si="26"/>
        <v>P</v>
      </c>
      <c r="AI34" s="93" t="str">
        <f t="shared" si="27"/>
        <v>N</v>
      </c>
      <c r="AJ34" s="92">
        <f t="shared" si="28"/>
        <v>-10</v>
      </c>
      <c r="AK34" s="91" t="str">
        <f t="shared" si="99"/>
        <v>B</v>
      </c>
      <c r="AL34" s="93" t="str">
        <f t="shared" si="29"/>
        <v>Y</v>
      </c>
      <c r="AM34" s="92">
        <f t="shared" si="30"/>
        <v>-2</v>
      </c>
      <c r="AN34" s="91" t="str">
        <f t="shared" si="31"/>
        <v>P</v>
      </c>
      <c r="AO34" s="93" t="str">
        <f t="shared" si="32"/>
        <v>N</v>
      </c>
      <c r="AP34" s="92">
        <f t="shared" si="33"/>
        <v>6</v>
      </c>
      <c r="AQ34" s="91" t="str">
        <f t="shared" si="34"/>
        <v>B</v>
      </c>
      <c r="AR34" s="93" t="str">
        <f t="shared" si="35"/>
        <v>Y</v>
      </c>
      <c r="AS34" s="92">
        <f t="shared" si="36"/>
        <v>-6</v>
      </c>
      <c r="AT34" s="91" t="str">
        <f t="shared" si="100"/>
        <v>P</v>
      </c>
      <c r="AU34" s="93" t="str">
        <f t="shared" si="37"/>
        <v>N</v>
      </c>
      <c r="AV34" s="95">
        <f t="shared" si="38"/>
        <v>2</v>
      </c>
      <c r="AW34" s="91" t="str">
        <f t="shared" si="101"/>
        <v>P</v>
      </c>
      <c r="AX34" s="93" t="str">
        <f t="shared" si="39"/>
        <v>N</v>
      </c>
      <c r="AY34" s="92">
        <f t="shared" si="102"/>
        <v>3</v>
      </c>
      <c r="AZ34" s="91" t="str">
        <f t="shared" si="40"/>
        <v>B</v>
      </c>
      <c r="BA34" s="93" t="str">
        <f t="shared" si="41"/>
        <v>Y</v>
      </c>
      <c r="BB34" s="92">
        <f t="shared" si="42"/>
        <v>7</v>
      </c>
      <c r="BC34" s="91" t="str">
        <f t="shared" si="43"/>
        <v>P</v>
      </c>
      <c r="BD34" s="93" t="str">
        <f t="shared" si="44"/>
        <v>N</v>
      </c>
      <c r="BE34" s="92">
        <f t="shared" si="45"/>
        <v>-7</v>
      </c>
      <c r="BF34" s="91" t="str">
        <f t="shared" si="46"/>
        <v>B</v>
      </c>
      <c r="BG34" s="93" t="str">
        <f t="shared" si="47"/>
        <v>Y</v>
      </c>
      <c r="BH34" s="92">
        <f t="shared" si="48"/>
        <v>-6</v>
      </c>
      <c r="BI34" s="91" t="str">
        <f t="shared" si="49"/>
        <v>P</v>
      </c>
      <c r="BJ34" s="93" t="str">
        <f t="shared" si="50"/>
        <v>N</v>
      </c>
      <c r="BK34" s="92">
        <f t="shared" si="51"/>
        <v>6</v>
      </c>
      <c r="BL34" s="91" t="str">
        <f t="shared" si="52"/>
        <v>B</v>
      </c>
      <c r="BM34" s="93" t="str">
        <f t="shared" si="53"/>
        <v>Y</v>
      </c>
      <c r="BN34" s="92">
        <f t="shared" si="54"/>
        <v>0</v>
      </c>
      <c r="BO34" s="91" t="str">
        <f t="shared" si="55"/>
        <v>P</v>
      </c>
      <c r="BP34" s="93" t="str">
        <f t="shared" si="56"/>
        <v>N</v>
      </c>
      <c r="BQ34" s="92">
        <f t="shared" si="57"/>
        <v>0</v>
      </c>
      <c r="BR34" s="91" t="str">
        <f t="shared" si="58"/>
        <v>B</v>
      </c>
      <c r="BS34" s="93" t="str">
        <f t="shared" si="59"/>
        <v>Y</v>
      </c>
      <c r="BT34" s="92">
        <f t="shared" si="60"/>
        <v>-9</v>
      </c>
      <c r="BU34" s="91" t="str">
        <f t="shared" si="61"/>
        <v>P</v>
      </c>
      <c r="BV34" s="93" t="str">
        <f t="shared" si="62"/>
        <v>N</v>
      </c>
      <c r="BW34" s="92">
        <f t="shared" si="63"/>
        <v>9</v>
      </c>
      <c r="BX34" s="91" t="str">
        <f t="shared" si="64"/>
        <v>B</v>
      </c>
      <c r="BY34" s="93" t="str">
        <f t="shared" si="103"/>
        <v>Y</v>
      </c>
      <c r="BZ34" s="92">
        <f t="shared" si="65"/>
        <v>-3</v>
      </c>
      <c r="CA34" s="106">
        <f t="shared" si="104"/>
        <v>10</v>
      </c>
      <c r="CB34" s="107">
        <f t="shared" si="105"/>
        <v>0</v>
      </c>
      <c r="CC34" s="108" t="str">
        <f t="shared" ca="1" si="106"/>
        <v/>
      </c>
      <c r="CD34" s="252">
        <f t="shared" ref="CD34:CE34" si="184">AVERAGE(CV31:CV34)</f>
        <v>-8.75</v>
      </c>
      <c r="CE34" s="252">
        <f t="shared" si="184"/>
        <v>8.75</v>
      </c>
      <c r="CF34" s="252">
        <f t="shared" si="108"/>
        <v>7.5</v>
      </c>
      <c r="CG34" s="252">
        <f t="shared" si="109"/>
        <v>-7.5</v>
      </c>
      <c r="CH34" s="252">
        <f t="shared" si="110"/>
        <v>1</v>
      </c>
      <c r="CI34" s="252">
        <f t="shared" si="111"/>
        <v>6.5</v>
      </c>
      <c r="CJ34" s="252">
        <f t="shared" si="112"/>
        <v>-6.5</v>
      </c>
      <c r="CK34" s="252">
        <f t="shared" si="113"/>
        <v>-1</v>
      </c>
      <c r="CL34" s="252">
        <f t="shared" si="114"/>
        <v>4</v>
      </c>
      <c r="CM34" s="252">
        <f t="shared" si="115"/>
        <v>8</v>
      </c>
      <c r="CN34" s="252">
        <f t="shared" si="116"/>
        <v>-8</v>
      </c>
      <c r="CO34" s="252">
        <f t="shared" si="117"/>
        <v>-8.75</v>
      </c>
      <c r="CP34" s="252">
        <f t="shared" si="118"/>
        <v>8.75</v>
      </c>
      <c r="CQ34" s="252">
        <f t="shared" si="119"/>
        <v>-6.25</v>
      </c>
      <c r="CR34" s="252">
        <f t="shared" si="120"/>
        <v>6.25</v>
      </c>
      <c r="CS34" s="252">
        <f t="shared" si="121"/>
        <v>-9.5</v>
      </c>
      <c r="CT34" s="252">
        <f t="shared" si="122"/>
        <v>9.5</v>
      </c>
      <c r="CU34" s="252">
        <f t="shared" si="123"/>
        <v>-4</v>
      </c>
      <c r="CV34" s="156">
        <f t="shared" si="124"/>
        <v>-6</v>
      </c>
      <c r="CW34" s="157">
        <f t="shared" si="125"/>
        <v>6</v>
      </c>
      <c r="CX34" s="157">
        <f t="shared" si="126"/>
        <v>10</v>
      </c>
      <c r="CY34" s="157">
        <f t="shared" si="127"/>
        <v>-10</v>
      </c>
      <c r="CZ34" s="157">
        <f t="shared" si="128"/>
        <v>-2</v>
      </c>
      <c r="DA34" s="157">
        <f t="shared" si="129"/>
        <v>6</v>
      </c>
      <c r="DB34" s="157">
        <f t="shared" si="130"/>
        <v>-6</v>
      </c>
      <c r="DC34" s="157">
        <f t="shared" si="131"/>
        <v>2</v>
      </c>
      <c r="DD34" s="157">
        <f t="shared" si="132"/>
        <v>3</v>
      </c>
      <c r="DE34" s="157">
        <f t="shared" si="133"/>
        <v>7</v>
      </c>
      <c r="DF34" s="157">
        <f t="shared" si="134"/>
        <v>-7</v>
      </c>
      <c r="DG34" s="157">
        <f t="shared" si="135"/>
        <v>-6</v>
      </c>
      <c r="DH34" s="157">
        <f t="shared" si="136"/>
        <v>6</v>
      </c>
      <c r="DI34" s="157">
        <f t="shared" si="137"/>
        <v>0</v>
      </c>
      <c r="DJ34" s="157">
        <f t="shared" si="138"/>
        <v>0</v>
      </c>
      <c r="DK34" s="157">
        <f t="shared" si="139"/>
        <v>-9</v>
      </c>
      <c r="DL34" s="157">
        <f t="shared" si="140"/>
        <v>9</v>
      </c>
      <c r="DM34" s="158">
        <f t="shared" si="141"/>
        <v>-3</v>
      </c>
      <c r="DN34" s="78">
        <v>34</v>
      </c>
      <c r="DO34" s="79">
        <f t="shared" si="164"/>
        <v>29</v>
      </c>
      <c r="DP34" s="42" t="str" cm="1">
        <f t="array" ref="DP34">IFERROR(INDEX($CD$4:$CU$4,_xlfn.AGGREGATE(15,6,COLUMN($CD$4:$CU$4)-COLUMN($CC$1)/($CD$34:$CU$34=MAX($CD$34:$CU$34)),COLUMNS(CU$4:$CU4))),"")</f>
        <v>BU</v>
      </c>
      <c r="DQ34" s="65" t="str" cm="1">
        <f t="array" ref="DQ34">IFERROR(INDEX($CD$4:$CU$4,_xlfn.AGGREGATE(15,6,COLUMN($CD$4:$CU$4)-COLUMN($CC$1)/($CD$34:$CU$34=MAX($CD$34:$CU$34)),COLUMNS($CU$4:DN4))),"")</f>
        <v/>
      </c>
      <c r="DR34" s="65" t="str" cm="1">
        <f t="array" ref="DR34">IFERROR(INDEX($CD$4:$CU$4,_xlfn.AGGREGATE(15,6,COLUMN($CD$4:$CU$4)-COLUMN($CC$1)/($CD$34:$CU$34=MAX($CD$34:$CU$34)),COLUMNS($CU$4:DO4))),"")</f>
        <v/>
      </c>
      <c r="DS34" s="65" t="str" cm="1">
        <f t="array" ref="DS34">IFERROR(INDEX($CD$4:$CU$4,_xlfn.AGGREGATE(15,6,COLUMN($CD$4:$CU$4)-COLUMN($CC$1)/($CD$34:$CU$34=MAX($CD$34:$CU$34)),COLUMNS($CU$4:DP4))),"")</f>
        <v/>
      </c>
      <c r="DT34" s="65" t="str" cm="1">
        <f t="array" ref="DT34">IFERROR(INDEX($CD$4:$CU$4,_xlfn.AGGREGATE(15,6,COLUMN($CD$4:$CU$4)-COLUMN($CC$1)/($CD$34:$CU$34=MAX($CD$34:$CU$34)),COLUMNS($CU$4:DQ4))),"")</f>
        <v/>
      </c>
      <c r="DU34" s="66" t="str" cm="1">
        <f t="array" ref="DU34">IFERROR(INDEX($CD$4:$CU$4,_xlfn.AGGREGATE(15,6,COLUMN($CD$4:$CU$4)-COLUMN($CC$1)/($CD$34:$CU$34=MAX($CD$34:$CU$34)),COLUMNS($CU$4:DR4))),"")</f>
        <v/>
      </c>
      <c r="DV34" s="78" t="str">
        <f t="shared" ca="1" si="156"/>
        <v>BU</v>
      </c>
      <c r="DW34" s="65" t="str">
        <f t="shared" ca="1" si="157"/>
        <v>N</v>
      </c>
      <c r="DX34" s="65" t="str" cm="1">
        <f t="array" aca="1" ref="DX34" ca="1">IF(INDIRECT(VLOOKUP(DX33,General!R:T,3,FALSE)&amp;DN33)&gt;0,DX33,DV33)</f>
        <v>BU</v>
      </c>
      <c r="DY34" s="79">
        <f t="shared" ca="1" si="158"/>
        <v>1</v>
      </c>
      <c r="DZ34" s="42" t="str">
        <f>IFERROR(VLOOKUP(DP34,General!R:S,2,FALSE),"")</f>
        <v>BV</v>
      </c>
      <c r="EA34" s="65" t="str">
        <f>IFERROR(VLOOKUP(DQ34,General!R:S,2,FALSE),"")</f>
        <v/>
      </c>
      <c r="EB34" s="65" t="str">
        <f>IFERROR(VLOOKUP(DR34,General!R:S,2,FALSE),"")</f>
        <v/>
      </c>
      <c r="EC34" s="65" t="str">
        <f>IFERROR(VLOOKUP(DS34,General!R:S,2,FALSE),"")</f>
        <v/>
      </c>
      <c r="ED34" s="65" t="str">
        <f>IFERROR(VLOOKUP(DT34,General!R:S,2,FALSE),"")</f>
        <v/>
      </c>
      <c r="EE34" s="66" t="str">
        <f>IFERROR(VLOOKUP(DU34,General!R:S,2,FALSE),"")</f>
        <v/>
      </c>
      <c r="EF34" s="113">
        <f ca="1">IF(DP34="",-1,COUNTIF(INDIRECT(DZ34&amp;$DN$10):INDIRECT(DZ34&amp;DN34),"Y"))</f>
        <v>16</v>
      </c>
      <c r="EG34" s="111">
        <f ca="1">IF(DQ34="",-1,COUNTIF(INDIRECT(EA34&amp;$DN$10):INDIRECT(EA34&amp;DN34),"Y"))</f>
        <v>-1</v>
      </c>
      <c r="EH34" s="111">
        <f ca="1">IF(DR34="",-1,COUNTIF(INDIRECT(EB34&amp;$DN$10):INDIRECT(EB34&amp;DN34),"Y"))</f>
        <v>-1</v>
      </c>
      <c r="EI34" s="110">
        <f ca="1">IF(DS34="",-1,COUNTIF(INDIRECT(EC34&amp;$DN$10):INDIRECT(EC34&amp;DN34),"Y"))</f>
        <v>-1</v>
      </c>
      <c r="EJ34" s="114">
        <f ca="1">IF(DT34="",-1,COUNTIF(INDIRECT(ED34&amp;$DN$10):INDIRECT(ED34&amp;DN34),"Y"))</f>
        <v>-1</v>
      </c>
      <c r="EK34" s="114">
        <f ca="1">IF(DU34="",-1,COUNTIF(INDIRECT(EE34&amp;$DN$10):INDIRECT(EE34&amp;DN34),"Y"))</f>
        <v>-1</v>
      </c>
      <c r="EL34" s="42" t="str" cm="1">
        <f t="array" aca="1" ref="EL34" ca="1">IFERROR(INDEX($DP$34:$DU$34,_xlfn.AGGREGATE(15,6,COLUMN($DP$34:$DU$34)-COLUMN($DO$34)/($EF$34:$EK$34=MAX($EF$34:$EK$34)),COLUMNS($DP$34:DP34))),"")</f>
        <v>BU</v>
      </c>
      <c r="EM34" s="65" t="str" cm="1">
        <f t="array" aca="1" ref="EM34" ca="1">IFERROR(INDEX($DP$34:$DU$34,_xlfn.AGGREGATE(15,6,COLUMN($DP$34:$DU$34)-COLUMN($DO$34)/($EF$34:$EK$34=MAX($EF$34:$EK$34)),COLUMNS($DP$34:DQ34))),"")</f>
        <v/>
      </c>
      <c r="EN34" s="65" t="str" cm="1">
        <f t="array" aca="1" ref="EN34" ca="1">IFERROR(INDEX($DP$34:$DU$34,_xlfn.AGGREGATE(15,6,COLUMN($DP$34:$DU$34)-COLUMN($DO$34)/($EF$34:$EK$34=MAX($EF$34:$EK$34)),COLUMNS($DP$34:DR34))),"")</f>
        <v/>
      </c>
      <c r="EO34" s="65" t="str" cm="1">
        <f t="array" aca="1" ref="EO34" ca="1">IFERROR(INDEX($DP$34:$DU$34,_xlfn.AGGREGATE(15,6,COLUMN($DP$34:$DU$34)-COLUMN($DO$34)/($EF$34:$EK$34=MAX($EF$34:$EK$34)),COLUMNS($DP$34:DS34))),"")</f>
        <v/>
      </c>
      <c r="EP34" s="65" t="str" cm="1">
        <f t="array" aca="1" ref="EP34" ca="1">IFERROR(INDEX($DP$34:$DU$34,_xlfn.AGGREGATE(15,6,COLUMN($DP$34:$DU$34)-COLUMN($DO$34)/($EF$34:$EK$34=MAX($EF$34:$EK$34)),COLUMNS($DP$34:DT34))),"")</f>
        <v/>
      </c>
      <c r="EQ34" s="66" t="str" cm="1">
        <f t="array" aca="1" ref="EQ34" ca="1">IFERROR(INDEX($DP$34:$DU$34,_xlfn.AGGREGATE(15,6,COLUMN($DP$34:$DU$34)-COLUMN($DO$34)/($EF$34:$EK$34=MAX($EF$34:$EK$34)),COLUMNS($DP$34:DU34))),"")</f>
        <v/>
      </c>
      <c r="ER34" s="9">
        <f t="shared" ca="1" si="144"/>
        <v>1</v>
      </c>
      <c r="ES34" s="79">
        <f t="shared" ca="1" si="159"/>
        <v>1</v>
      </c>
      <c r="ET34" s="112" t="str" cm="1">
        <f t="array" aca="1" ref="ET34" ca="1">INDEX(EL34:EQ34,1,ES34)</f>
        <v>BU</v>
      </c>
      <c r="EU34" s="42" t="str">
        <f t="shared" ca="1" si="7"/>
        <v>T</v>
      </c>
      <c r="EV34" s="65" t="str">
        <f t="shared" si="8"/>
        <v>T</v>
      </c>
      <c r="EW34" s="65" t="str">
        <f t="shared" ca="1" si="9"/>
        <v>C</v>
      </c>
      <c r="EX34" s="65" t="str">
        <f t="shared" ca="1" si="3"/>
        <v>LL</v>
      </c>
      <c r="EY34" s="65" t="str">
        <f t="shared" si="4"/>
        <v>1010</v>
      </c>
      <c r="EZ34" s="65" t="str">
        <f t="shared" ca="1" si="5"/>
        <v>LL</v>
      </c>
      <c r="FA34" s="9" t="str">
        <f t="shared" ca="1" si="67"/>
        <v/>
      </c>
      <c r="FB34" s="9" t="str">
        <f t="shared" ca="1" si="68"/>
        <v>F3</v>
      </c>
      <c r="FC34" s="9" t="str">
        <f t="shared" si="69"/>
        <v/>
      </c>
      <c r="FD34" s="9" t="str">
        <f t="shared" ca="1" si="70"/>
        <v/>
      </c>
      <c r="FE34" s="9" t="str">
        <f t="shared" ca="1" si="71"/>
        <v>XF2</v>
      </c>
      <c r="FF34" s="9" t="str">
        <f t="shared" ca="1" si="72"/>
        <v/>
      </c>
      <c r="FG34" s="9">
        <f t="shared" ca="1" si="73"/>
        <v>4</v>
      </c>
      <c r="FH34" s="9">
        <f t="shared" ca="1" si="74"/>
        <v>5</v>
      </c>
      <c r="FI34" s="42">
        <f t="shared" si="6"/>
        <v>-6</v>
      </c>
      <c r="FJ34" s="65">
        <f>IF(Z34="",0,IFERROR(VLOOKUP(Z29&amp;Z30&amp;Z31&amp;Z32&amp;Z33&amp;Z34,General!I:J,2,FALSE),0))</f>
        <v>3</v>
      </c>
      <c r="FK34" s="65">
        <f>IF(AC34="",0,IFERROR(VLOOKUP(AC29&amp;AC30&amp;AC31&amp;AC32&amp;AC33&amp;AC34,General!I:J,2,FALSE),0))</f>
        <v>-3</v>
      </c>
      <c r="FL34" s="65">
        <f>IF(AF34="",0,IFERROR(VLOOKUP(AF29&amp;AF30&amp;AF31&amp;AF32&amp;AF33&amp;AF34,General!I:J,2,FALSE),0))</f>
        <v>3</v>
      </c>
      <c r="FM34" s="65">
        <f>IF(AI34="",0,IFERROR(VLOOKUP(AI29&amp;AI30&amp;AI31&amp;AI32&amp;AI33&amp;AI34,General!I:J,2,FALSE),0))</f>
        <v>-3</v>
      </c>
      <c r="FN34" s="65">
        <f>IF(AL34="",0,IFERROR(VLOOKUP(AL29&amp;AL30&amp;AL31&amp;AL32&amp;AL33&amp;AL34,General!I:J,2,FALSE),0))</f>
        <v>1</v>
      </c>
      <c r="FO34" s="65">
        <f>IF(AO34="",0,IFERROR(VLOOKUP(AO29&amp;AO30&amp;AO31&amp;AO32&amp;AO33&amp;AO34,General!I:J,2,FALSE),0))</f>
        <v>-1</v>
      </c>
      <c r="FP34" s="65">
        <f>IF(AR34="",0,IFERROR(VLOOKUP(AR29&amp;AR30&amp;AR31&amp;AR32&amp;AR33&amp;AR34,General!I:J,2,FALSE),0))</f>
        <v>1</v>
      </c>
      <c r="FQ34" s="65">
        <f>IF(AU34="",0,IFERROR(VLOOKUP(AU29&amp;AU30&amp;AU31&amp;AU32&amp;AU33&amp;AU34,General!I:J,2,FALSE),0))</f>
        <v>-1</v>
      </c>
      <c r="FR34" s="65">
        <f>IF(AX34="",0,IFERROR(VLOOKUP(AX29&amp;AX30&amp;AX31&amp;AX32&amp;AX33&amp;AX34,General!I:J,2,FALSE),0))</f>
        <v>-1</v>
      </c>
      <c r="FS34" s="65">
        <f>IF(BA34="",0,IFERROR(VLOOKUP(BA29&amp;BA30&amp;BA31&amp;BA32&amp;BA33&amp;BA34,General!I:J,2,FALSE),0))</f>
        <v>1</v>
      </c>
      <c r="FT34" s="65">
        <f>IF(BD34="",0,IFERROR(VLOOKUP(BD29&amp;BD30&amp;BD31&amp;BD32&amp;BD33&amp;BD34,General!I:J,2,FALSE),0))</f>
        <v>-1</v>
      </c>
      <c r="FU34" s="65">
        <f>IF(BG34="",0,IFERROR(VLOOKUP(BG29&amp;BG30&amp;BG31&amp;BG32&amp;BG33&amp;BG34,General!I:J,2,FALSE),0))</f>
        <v>3</v>
      </c>
      <c r="FV34" s="65">
        <f>IF(BJ34="",0,IFERROR(VLOOKUP(BJ29&amp;BJ30&amp;BJ31&amp;BJ32&amp;BJ33&amp;BJ34,General!I:J,2,FALSE),0))</f>
        <v>-3</v>
      </c>
      <c r="FW34" s="65">
        <f>IF(BM34="",0,IFERROR(VLOOKUP(BM29&amp;BM30&amp;BM31&amp;BM32&amp;BM33&amp;BM34,General!I:J,2,FALSE),0))</f>
        <v>6</v>
      </c>
      <c r="FX34" s="65">
        <f>IF(BP34="",0,IFERROR(VLOOKUP(BP29&amp;BP30&amp;BP31&amp;BP32&amp;BP33&amp;BP34,General!I:J,2,FALSE),0))</f>
        <v>-6</v>
      </c>
      <c r="FY34" s="65">
        <f>IF(BS34="",0,IFERROR(VLOOKUP(BS29&amp;BS30&amp;BS31&amp;BS32&amp;BS33&amp;BS34,General!I:J,2,FALSE),0))</f>
        <v>1</v>
      </c>
      <c r="FZ34" s="66">
        <f>IF(BV34="",0,IFERROR(VLOOKUP(BV29&amp;BV30&amp;BV31&amp;BV32&amp;BV33&amp;BV34,General!I:J,2,FALSE),0))</f>
        <v>-1</v>
      </c>
      <c r="GA34" s="66">
        <f>IF(BY34="",0,IFERROR(VLOOKUP(BY29&amp;BY30&amp;BY31&amp;BY32&amp;BY33&amp;BY34,General!I:J,2,FALSE),0))</f>
        <v>1</v>
      </c>
      <c r="GB34" s="66">
        <f ca="1">IF(R34="",0,IFERROR(VLOOKUP(R29&amp;R30&amp;R31&amp;R32&amp;R33&amp;R34,General!F:G,2,FALSE),0))</f>
        <v>-6</v>
      </c>
      <c r="GC34" s="9" t="str">
        <f t="shared" ca="1" si="145"/>
        <v>C</v>
      </c>
      <c r="GD34" s="9" t="str">
        <f t="shared" ca="1" si="75"/>
        <v>N</v>
      </c>
      <c r="GE34" s="9" t="str">
        <f t="shared" si="76"/>
        <v>N</v>
      </c>
      <c r="GF34" s="9" t="str">
        <f t="shared" ca="1" si="77"/>
        <v>N</v>
      </c>
      <c r="GG34" s="9">
        <f t="shared" ca="1" si="78"/>
        <v>4</v>
      </c>
      <c r="GH34" s="10" t="str">
        <f t="shared" ca="1" si="79"/>
        <v>N</v>
      </c>
      <c r="GI34" s="9" t="str">
        <f t="shared" ca="1" si="80"/>
        <v>N</v>
      </c>
      <c r="GJ34" s="9" t="str">
        <f t="shared" ca="1" si="81"/>
        <v>N</v>
      </c>
      <c r="GK34" s="9" t="str">
        <f t="shared" ca="1" si="82"/>
        <v>N</v>
      </c>
      <c r="GL34" s="9" t="str">
        <f t="shared" ca="1" si="83"/>
        <v>XF2</v>
      </c>
      <c r="GM34" s="9" t="str">
        <f t="shared" ca="1" si="84"/>
        <v/>
      </c>
      <c r="GN34" s="9" t="str">
        <f t="shared" si="1"/>
        <v/>
      </c>
      <c r="GO34" s="9">
        <f t="shared" si="2"/>
        <v>2</v>
      </c>
      <c r="GP34" s="9" t="str">
        <f t="shared" si="175"/>
        <v>00010</v>
      </c>
      <c r="GQ34" s="9" t="str">
        <f t="shared" si="176"/>
        <v>12301</v>
      </c>
      <c r="GR34" s="9" t="str">
        <f t="shared" si="146"/>
        <v>600010</v>
      </c>
      <c r="GS34" s="9" t="str">
        <f t="shared" si="147"/>
        <v>012301</v>
      </c>
      <c r="GT34" s="9" t="str">
        <f t="shared" si="148"/>
        <v>B</v>
      </c>
      <c r="GU34" s="9" t="str">
        <f t="shared" si="149"/>
        <v>B</v>
      </c>
      <c r="GV34" s="9" t="str">
        <f t="shared" ca="1" si="86"/>
        <v>F2L</v>
      </c>
      <c r="GW34" s="9" t="str">
        <f t="shared" ca="1" si="87"/>
        <v>F3</v>
      </c>
      <c r="GX34" s="9" t="str">
        <f t="shared" ca="1" si="88"/>
        <v>10</v>
      </c>
      <c r="GY34" s="9" t="str">
        <f t="shared" ca="1" si="89"/>
        <v/>
      </c>
      <c r="GZ34" s="9" t="str">
        <f t="shared" ca="1" si="90"/>
        <v>F3L</v>
      </c>
      <c r="HA34" s="9" t="str">
        <f t="shared" ca="1" si="91"/>
        <v>XF2</v>
      </c>
      <c r="HB34" s="9" t="str">
        <f t="shared" ca="1" si="150"/>
        <v>3</v>
      </c>
      <c r="HC34" s="9" t="str">
        <f t="shared" ca="1" si="151"/>
        <v/>
      </c>
      <c r="HD34" s="9" t="str">
        <f t="shared" ca="1" si="152"/>
        <v>2</v>
      </c>
      <c r="HE34" s="9" t="str">
        <f t="shared" ca="1" si="92"/>
        <v>F</v>
      </c>
      <c r="HG34" s="9">
        <f>General!A32</f>
        <v>0</v>
      </c>
      <c r="HH34" s="9">
        <f>General!B32</f>
        <v>0</v>
      </c>
      <c r="HI34" s="9" t="str">
        <f>General!C32</f>
        <v/>
      </c>
      <c r="HJ34" s="9">
        <f>General!D32</f>
        <v>0</v>
      </c>
      <c r="HK34" s="9">
        <v>2</v>
      </c>
      <c r="HL34" s="57">
        <f t="shared" ca="1" si="153"/>
        <v>2</v>
      </c>
      <c r="HM34" s="9" t="str">
        <f>General!F32</f>
        <v>LLLLW</v>
      </c>
      <c r="HN34" s="9">
        <f>General!G32</f>
        <v>1</v>
      </c>
    </row>
    <row r="35" spans="1:222" ht="13.5" thickBot="1">
      <c r="A35" s="9">
        <v>26</v>
      </c>
      <c r="B35" s="57" t="str">
        <f t="shared" ca="1" si="10"/>
        <v>P3</v>
      </c>
      <c r="C35" s="101" t="str">
        <f t="shared" ca="1" si="93"/>
        <v/>
      </c>
      <c r="D35" s="102" t="str">
        <f t="shared" ca="1" si="94"/>
        <v>F2</v>
      </c>
      <c r="E35" s="103" t="str">
        <f t="shared" ca="1" si="95"/>
        <v/>
      </c>
      <c r="F35" s="58" t="str">
        <f t="shared" ca="1" si="11"/>
        <v>L</v>
      </c>
      <c r="G35" s="9">
        <v>26</v>
      </c>
      <c r="H35" s="104"/>
      <c r="I35" s="151" t="str">
        <f t="shared" ca="1" si="96"/>
        <v>P1</v>
      </c>
      <c r="J35" s="101" t="str">
        <f t="shared" ca="1" si="97"/>
        <v>XB</v>
      </c>
      <c r="K35" s="58">
        <f t="shared" si="154"/>
        <v>10</v>
      </c>
      <c r="L35" s="141"/>
      <c r="M35" s="135" t="s">
        <v>6</v>
      </c>
      <c r="N35" s="10"/>
      <c r="O35" s="57" t="str">
        <f ca="1">IF(M34="","",VLOOKUP(DX35,General!U:V,2,FALSE))</f>
        <v xml:space="preserve">L5O </v>
      </c>
      <c r="P35" s="102" t="str">
        <f t="shared" ca="1" si="12"/>
        <v>XB</v>
      </c>
      <c r="Q35" s="103" t="str">
        <f t="shared" ca="1" si="13"/>
        <v/>
      </c>
      <c r="R35" s="59" t="str">
        <f t="shared" ca="1" si="14"/>
        <v>L</v>
      </c>
      <c r="S35" s="59">
        <f t="shared" ca="1" si="15"/>
        <v>-9</v>
      </c>
      <c r="T35" s="105" t="str">
        <f t="shared" ca="1" si="98"/>
        <v/>
      </c>
      <c r="U35" s="59">
        <f ca="1">IF(M35="","",IF(T35="",SUM($T$5:$T35)+S35,SUM($T$5:$T35)))</f>
        <v>-14</v>
      </c>
      <c r="V35" s="126" t="str">
        <f t="shared" ca="1" si="0"/>
        <v/>
      </c>
      <c r="W35" s="59" t="str" cm="1">
        <f t="array" aca="1" ref="W35" ca="1">IF(M34="","",INDIRECT(DX35&amp; DN35))</f>
        <v>P</v>
      </c>
      <c r="X35" s="58">
        <f t="shared" ca="1" si="16"/>
        <v>-10</v>
      </c>
      <c r="Y35" s="57" t="str">
        <f t="shared" si="17"/>
        <v>B</v>
      </c>
      <c r="Z35" s="59" t="str">
        <f t="shared" si="18"/>
        <v>Y</v>
      </c>
      <c r="AA35" s="58">
        <f t="shared" si="19"/>
        <v>0</v>
      </c>
      <c r="AB35" s="57" t="str">
        <f t="shared" si="20"/>
        <v>P</v>
      </c>
      <c r="AC35" s="59" t="str">
        <f t="shared" si="21"/>
        <v>N</v>
      </c>
      <c r="AD35" s="58">
        <f t="shared" si="22"/>
        <v>0</v>
      </c>
      <c r="AE35" s="57" t="str">
        <f t="shared" si="23"/>
        <v>B</v>
      </c>
      <c r="AF35" s="59" t="str">
        <f t="shared" si="24"/>
        <v>Y</v>
      </c>
      <c r="AG35" s="58">
        <f t="shared" si="25"/>
        <v>10</v>
      </c>
      <c r="AH35" s="57" t="str">
        <f t="shared" si="26"/>
        <v>P</v>
      </c>
      <c r="AI35" s="59" t="str">
        <f t="shared" si="27"/>
        <v>N</v>
      </c>
      <c r="AJ35" s="58">
        <f t="shared" si="28"/>
        <v>-10</v>
      </c>
      <c r="AK35" s="57" t="str">
        <f t="shared" si="99"/>
        <v>P</v>
      </c>
      <c r="AL35" s="59" t="str">
        <f t="shared" si="29"/>
        <v>N</v>
      </c>
      <c r="AM35" s="58">
        <f t="shared" si="30"/>
        <v>-3</v>
      </c>
      <c r="AN35" s="57" t="str">
        <f t="shared" si="31"/>
        <v>B</v>
      </c>
      <c r="AO35" s="59" t="str">
        <f t="shared" si="32"/>
        <v>Y</v>
      </c>
      <c r="AP35" s="58">
        <f t="shared" si="33"/>
        <v>7</v>
      </c>
      <c r="AQ35" s="57" t="str">
        <f t="shared" si="34"/>
        <v>P</v>
      </c>
      <c r="AR35" s="59" t="str">
        <f t="shared" si="35"/>
        <v>N</v>
      </c>
      <c r="AS35" s="58">
        <f t="shared" si="36"/>
        <v>-7</v>
      </c>
      <c r="AT35" s="57" t="str">
        <f t="shared" si="100"/>
        <v>B</v>
      </c>
      <c r="AU35" s="59" t="str">
        <f t="shared" si="37"/>
        <v>Y</v>
      </c>
      <c r="AV35" s="61">
        <f t="shared" si="38"/>
        <v>3</v>
      </c>
      <c r="AW35" s="57" t="str">
        <f t="shared" si="101"/>
        <v>B</v>
      </c>
      <c r="AX35" s="59" t="str">
        <f t="shared" si="39"/>
        <v>Y</v>
      </c>
      <c r="AY35" s="58">
        <f t="shared" si="102"/>
        <v>4</v>
      </c>
      <c r="AZ35" s="57" t="str">
        <f t="shared" si="40"/>
        <v>B</v>
      </c>
      <c r="BA35" s="59" t="str">
        <f t="shared" si="41"/>
        <v>Y</v>
      </c>
      <c r="BB35" s="58">
        <f t="shared" si="42"/>
        <v>10</v>
      </c>
      <c r="BC35" s="57" t="str">
        <f t="shared" si="43"/>
        <v>P</v>
      </c>
      <c r="BD35" s="59" t="str">
        <f t="shared" si="44"/>
        <v>N</v>
      </c>
      <c r="BE35" s="58">
        <f t="shared" si="45"/>
        <v>-10</v>
      </c>
      <c r="BF35" s="57" t="str">
        <f t="shared" si="46"/>
        <v>P</v>
      </c>
      <c r="BG35" s="59" t="str">
        <f t="shared" si="47"/>
        <v>N</v>
      </c>
      <c r="BH35" s="58">
        <f t="shared" si="48"/>
        <v>-7</v>
      </c>
      <c r="BI35" s="57" t="str">
        <f t="shared" si="49"/>
        <v>B</v>
      </c>
      <c r="BJ35" s="59" t="str">
        <f t="shared" si="50"/>
        <v>Y</v>
      </c>
      <c r="BK35" s="58">
        <f t="shared" si="51"/>
        <v>7</v>
      </c>
      <c r="BL35" s="57" t="str">
        <f t="shared" si="52"/>
        <v>B</v>
      </c>
      <c r="BM35" s="59" t="str">
        <f t="shared" si="53"/>
        <v>Y</v>
      </c>
      <c r="BN35" s="58">
        <f t="shared" si="54"/>
        <v>6</v>
      </c>
      <c r="BO35" s="57" t="str">
        <f t="shared" si="55"/>
        <v>P</v>
      </c>
      <c r="BP35" s="59" t="str">
        <f t="shared" si="56"/>
        <v>N</v>
      </c>
      <c r="BQ35" s="58">
        <f t="shared" si="57"/>
        <v>-6</v>
      </c>
      <c r="BR35" s="57" t="str">
        <f t="shared" si="58"/>
        <v>B</v>
      </c>
      <c r="BS35" s="59" t="str">
        <f t="shared" si="59"/>
        <v>Y</v>
      </c>
      <c r="BT35" s="58">
        <f t="shared" si="60"/>
        <v>-6</v>
      </c>
      <c r="BU35" s="57" t="str">
        <f t="shared" si="61"/>
        <v>P</v>
      </c>
      <c r="BV35" s="59" t="str">
        <f t="shared" si="62"/>
        <v>N</v>
      </c>
      <c r="BW35" s="58">
        <f t="shared" si="63"/>
        <v>6</v>
      </c>
      <c r="BX35" s="57" t="str">
        <f t="shared" si="64"/>
        <v>P</v>
      </c>
      <c r="BY35" s="59" t="str">
        <f t="shared" si="103"/>
        <v>N</v>
      </c>
      <c r="BZ35" s="58">
        <f t="shared" si="65"/>
        <v>-4</v>
      </c>
      <c r="CA35" s="106">
        <f t="shared" si="104"/>
        <v>10</v>
      </c>
      <c r="CB35" s="107">
        <f t="shared" si="105"/>
        <v>0</v>
      </c>
      <c r="CC35" s="108" t="str">
        <f t="shared" ca="1" si="106"/>
        <v/>
      </c>
      <c r="CD35" s="252">
        <f t="shared" ref="CD35:CE35" si="185">AVERAGE(CV32:CV35)</f>
        <v>-6.25</v>
      </c>
      <c r="CE35" s="252">
        <f t="shared" si="185"/>
        <v>6.25</v>
      </c>
      <c r="CF35" s="252">
        <f t="shared" si="108"/>
        <v>8.25</v>
      </c>
      <c r="CG35" s="252">
        <f t="shared" si="109"/>
        <v>-8.25</v>
      </c>
      <c r="CH35" s="252">
        <f t="shared" si="110"/>
        <v>-1.25</v>
      </c>
      <c r="CI35" s="252">
        <f t="shared" si="111"/>
        <v>6.5</v>
      </c>
      <c r="CJ35" s="252">
        <f t="shared" si="112"/>
        <v>-6.5</v>
      </c>
      <c r="CK35" s="252">
        <f t="shared" si="113"/>
        <v>1.25</v>
      </c>
      <c r="CL35" s="252">
        <f t="shared" si="114"/>
        <v>3.5</v>
      </c>
      <c r="CM35" s="252">
        <f t="shared" si="115"/>
        <v>8</v>
      </c>
      <c r="CN35" s="252">
        <f t="shared" si="116"/>
        <v>-8</v>
      </c>
      <c r="CO35" s="252">
        <f t="shared" si="117"/>
        <v>-8</v>
      </c>
      <c r="CP35" s="252">
        <f t="shared" si="118"/>
        <v>8</v>
      </c>
      <c r="CQ35" s="252">
        <f t="shared" si="119"/>
        <v>-2.25</v>
      </c>
      <c r="CR35" s="252">
        <f t="shared" si="120"/>
        <v>2.25</v>
      </c>
      <c r="CS35" s="252">
        <f t="shared" si="121"/>
        <v>-8.5</v>
      </c>
      <c r="CT35" s="252">
        <f t="shared" si="122"/>
        <v>8.5</v>
      </c>
      <c r="CU35" s="252">
        <f t="shared" si="123"/>
        <v>-3.5</v>
      </c>
      <c r="CV35" s="156">
        <f t="shared" si="124"/>
        <v>0</v>
      </c>
      <c r="CW35" s="157">
        <f t="shared" si="125"/>
        <v>0</v>
      </c>
      <c r="CX35" s="157">
        <f t="shared" si="126"/>
        <v>10</v>
      </c>
      <c r="CY35" s="157">
        <f t="shared" si="127"/>
        <v>-10</v>
      </c>
      <c r="CZ35" s="157">
        <f t="shared" si="128"/>
        <v>-3</v>
      </c>
      <c r="DA35" s="157">
        <f t="shared" si="129"/>
        <v>7</v>
      </c>
      <c r="DB35" s="157">
        <f t="shared" si="130"/>
        <v>-7</v>
      </c>
      <c r="DC35" s="157">
        <f t="shared" si="131"/>
        <v>3</v>
      </c>
      <c r="DD35" s="157">
        <f t="shared" si="132"/>
        <v>4</v>
      </c>
      <c r="DE35" s="157">
        <f t="shared" si="133"/>
        <v>10</v>
      </c>
      <c r="DF35" s="157">
        <f t="shared" si="134"/>
        <v>-10</v>
      </c>
      <c r="DG35" s="157">
        <f t="shared" si="135"/>
        <v>-7</v>
      </c>
      <c r="DH35" s="157">
        <f t="shared" si="136"/>
        <v>7</v>
      </c>
      <c r="DI35" s="157">
        <f t="shared" si="137"/>
        <v>6</v>
      </c>
      <c r="DJ35" s="157">
        <f t="shared" si="138"/>
        <v>-6</v>
      </c>
      <c r="DK35" s="157">
        <f t="shared" si="139"/>
        <v>-6</v>
      </c>
      <c r="DL35" s="157">
        <f t="shared" si="140"/>
        <v>6</v>
      </c>
      <c r="DM35" s="158">
        <f t="shared" si="141"/>
        <v>-4</v>
      </c>
      <c r="DN35" s="78">
        <v>35</v>
      </c>
      <c r="DO35" s="79">
        <f t="shared" si="164"/>
        <v>30</v>
      </c>
      <c r="DP35" s="42" t="str" cm="1">
        <f t="array" ref="DP35">IFERROR(INDEX($CD$4:$CU$4,_xlfn.AGGREGATE(15,6,COLUMN($CD$4:$CU$4)-COLUMN($CC$1)/($CD$35:$CU$35=MAX($CD$35:$CU$35)),COLUMNS(CU$4:$CU4))),"")</f>
        <v>BU</v>
      </c>
      <c r="DQ35" s="65" t="str" cm="1">
        <f t="array" ref="DQ35">IFERROR(INDEX($CD$4:$CU$4,_xlfn.AGGREGATE(15,6,COLUMN($CD$4:$CU$4)-COLUMN($CC$1)/($CD$35:$CU$35=MAX($CD$35:$CU$35)),COLUMNS($CU$4:DN4))),"")</f>
        <v/>
      </c>
      <c r="DR35" s="65" t="str" cm="1">
        <f t="array" ref="DR35">IFERROR(INDEX($CD$4:$CU$4,_xlfn.AGGREGATE(15,6,COLUMN($CD$4:$CU$4)-COLUMN($CC$1)/($CD$35:$CU$35=MAX($CD$35:$CU$35)),COLUMNS($CU$4:DO4))),"")</f>
        <v/>
      </c>
      <c r="DS35" s="65" t="str" cm="1">
        <f t="array" ref="DS35">IFERROR(INDEX($CD$4:$CU$4,_xlfn.AGGREGATE(15,6,COLUMN($CD$4:$CU$4)-COLUMN($CC$1)/($CD$35:$CU$35=MAX($CD$35:$CU$35)),COLUMNS($CU$4:DP4))),"")</f>
        <v/>
      </c>
      <c r="DT35" s="65" t="str" cm="1">
        <f t="array" ref="DT35">IFERROR(INDEX($CD$4:$CU$4,_xlfn.AGGREGATE(15,6,COLUMN($CD$4:$CU$4)-COLUMN($CC$1)/($CD$35:$CU$35=MAX($CD$35:$CU$35)),COLUMNS($CU$4:DQ4))),"")</f>
        <v/>
      </c>
      <c r="DU35" s="66" t="str" cm="1">
        <f t="array" ref="DU35">IFERROR(INDEX($CD$4:$CU$4,_xlfn.AGGREGATE(15,6,COLUMN($CD$4:$CU$4)-COLUMN($CC$1)/($CD$35:$CU$35=MAX($CD$35:$CU$35)),COLUMNS($CU$4:DR4))),"")</f>
        <v/>
      </c>
      <c r="DV35" s="78" t="str">
        <f t="shared" ca="1" si="156"/>
        <v>BU</v>
      </c>
      <c r="DW35" s="65" t="str">
        <f t="shared" ca="1" si="157"/>
        <v>N</v>
      </c>
      <c r="DX35" s="65" t="str" cm="1">
        <f t="array" aca="1" ref="DX35" ca="1">IF(INDIRECT(VLOOKUP(DX34,General!R:T,3,FALSE)&amp;DN34)&gt;0,DX34,DV34)</f>
        <v>BU</v>
      </c>
      <c r="DY35" s="79">
        <f t="shared" ca="1" si="158"/>
        <v>1</v>
      </c>
      <c r="DZ35" s="42" t="str">
        <f>IFERROR(VLOOKUP(DP35,General!R:S,2,FALSE),"")</f>
        <v>BV</v>
      </c>
      <c r="EA35" s="65" t="str">
        <f>IFERROR(VLOOKUP(DQ35,General!R:S,2,FALSE),"")</f>
        <v/>
      </c>
      <c r="EB35" s="65" t="str">
        <f>IFERROR(VLOOKUP(DR35,General!R:S,2,FALSE),"")</f>
        <v/>
      </c>
      <c r="EC35" s="65" t="str">
        <f>IFERROR(VLOOKUP(DS35,General!R:S,2,FALSE),"")</f>
        <v/>
      </c>
      <c r="ED35" s="65" t="str">
        <f>IFERROR(VLOOKUP(DT35,General!R:S,2,FALSE),"")</f>
        <v/>
      </c>
      <c r="EE35" s="66" t="str">
        <f>IFERROR(VLOOKUP(DU35,General!R:S,2,FALSE),"")</f>
        <v/>
      </c>
      <c r="EF35" s="113">
        <f ca="1">IF(DP35="",-1,COUNTIF(INDIRECT(DZ35&amp;$DN$10):INDIRECT(DZ35&amp;DN35),"Y"))</f>
        <v>16</v>
      </c>
      <c r="EG35" s="111">
        <f ca="1">IF(DQ35="",-1,COUNTIF(INDIRECT(EA35&amp;$DN$10):INDIRECT(EA35&amp;DN35),"Y"))</f>
        <v>-1</v>
      </c>
      <c r="EH35" s="111">
        <f ca="1">IF(DR35="",-1,COUNTIF(INDIRECT(EB35&amp;$DN$10):INDIRECT(EB35&amp;DN35),"Y"))</f>
        <v>-1</v>
      </c>
      <c r="EI35" s="110">
        <f ca="1">IF(DS35="",-1,COUNTIF(INDIRECT(EC35&amp;$DN$10):INDIRECT(EC35&amp;DN35),"Y"))</f>
        <v>-1</v>
      </c>
      <c r="EJ35" s="114">
        <f ca="1">IF(DT35="",-1,COUNTIF(INDIRECT(ED35&amp;$DN$10):INDIRECT(ED35&amp;DN35),"Y"))</f>
        <v>-1</v>
      </c>
      <c r="EK35" s="114">
        <f ca="1">IF(DU35="",-1,COUNTIF(INDIRECT(EE35&amp;$DN$10):INDIRECT(EE35&amp;DN35),"Y"))</f>
        <v>-1</v>
      </c>
      <c r="EL35" s="42" t="str" cm="1">
        <f t="array" aca="1" ref="EL35" ca="1">IFERROR(INDEX($DP$35:$DU$35,_xlfn.AGGREGATE(15,6,COLUMN($DP$35:$DU$35)-COLUMN($DO$35)/($EF$35:$EK$35=MAX($EF$35:$EK$35)),COLUMNS($DP$35:DP35))),"")</f>
        <v>BU</v>
      </c>
      <c r="EM35" s="65" t="str" cm="1">
        <f t="array" aca="1" ref="EM35" ca="1">IFERROR(INDEX($DP$35:$DU$35,_xlfn.AGGREGATE(15,6,COLUMN($DP$35:$DU$35)-COLUMN($DO$35)/($EF$35:$EK$35=MAX($EF$35:$EK$35)),COLUMNS($DP$35:DQ35))),"")</f>
        <v/>
      </c>
      <c r="EN35" s="65" t="str" cm="1">
        <f t="array" aca="1" ref="EN35" ca="1">IFERROR(INDEX($DP$35:$DU$35,_xlfn.AGGREGATE(15,6,COLUMN($DP$35:$DU$35)-COLUMN($DO$35)/($EF$35:$EK$35=MAX($EF$35:$EK$35)),COLUMNS($DP$35:DR35))),"")</f>
        <v/>
      </c>
      <c r="EO35" s="65" t="str" cm="1">
        <f t="array" aca="1" ref="EO35" ca="1">IFERROR(INDEX($DP$35:$DU$35,_xlfn.AGGREGATE(15,6,COLUMN($DP$35:$DU$35)-COLUMN($DO$35)/($EF$35:$EK$35=MAX($EF$35:$EK$35)),COLUMNS($DP$35:DS35))),"")</f>
        <v/>
      </c>
      <c r="EP35" s="65" t="str" cm="1">
        <f t="array" aca="1" ref="EP35" ca="1">IFERROR(INDEX($DP$35:$DU$35,_xlfn.AGGREGATE(15,6,COLUMN($DP$35:$DU$35)-COLUMN($DO$35)/($EF$35:$EK$35=MAX($EF$35:$EK$35)),COLUMNS($DP$35:DT35))),"")</f>
        <v/>
      </c>
      <c r="EQ35" s="66" t="str" cm="1">
        <f t="array" aca="1" ref="EQ35" ca="1">IFERROR(INDEX($DP$35:$DU$35,_xlfn.AGGREGATE(15,6,COLUMN($DP$35:$DU$35)-COLUMN($DO$35)/($EF$35:$EK$35=MAX($EF$35:$EK$35)),COLUMNS($DP$35:DU35))),"")</f>
        <v/>
      </c>
      <c r="ER35" s="9">
        <f t="shared" ca="1" si="144"/>
        <v>1</v>
      </c>
      <c r="ES35" s="79">
        <f t="shared" ca="1" si="159"/>
        <v>1</v>
      </c>
      <c r="ET35" s="112" t="str" cm="1">
        <f t="array" aca="1" ref="ET35" ca="1">INDEX(EL35:EQ35,1,ES35)</f>
        <v>BU</v>
      </c>
      <c r="EU35" s="42" t="str">
        <f t="shared" ca="1" si="7"/>
        <v>T</v>
      </c>
      <c r="EV35" s="65" t="str">
        <f t="shared" si="8"/>
        <v>T</v>
      </c>
      <c r="EW35" s="65" t="str">
        <f t="shared" ca="1" si="9"/>
        <v>B</v>
      </c>
      <c r="EX35" s="65" t="str">
        <f t="shared" ca="1" si="3"/>
        <v>LW</v>
      </c>
      <c r="EY35" s="65" t="str">
        <f t="shared" si="4"/>
        <v>1010</v>
      </c>
      <c r="EZ35" s="65" t="str">
        <f t="shared" ca="1" si="5"/>
        <v>LL</v>
      </c>
      <c r="FA35" s="9" t="str">
        <f t="shared" ca="1" si="67"/>
        <v>F2</v>
      </c>
      <c r="FB35" s="9" t="str">
        <f t="shared" ca="1" si="68"/>
        <v/>
      </c>
      <c r="FC35" s="9" t="str">
        <f t="shared" ca="1" si="69"/>
        <v/>
      </c>
      <c r="FD35" s="9" t="str">
        <f t="shared" si="70"/>
        <v/>
      </c>
      <c r="FE35" s="9" t="str">
        <f t="shared" ca="1" si="71"/>
        <v/>
      </c>
      <c r="FF35" s="9" t="str">
        <f t="shared" ca="1" si="72"/>
        <v>XB</v>
      </c>
      <c r="FG35" s="9">
        <f t="shared" ca="1" si="73"/>
        <v>4</v>
      </c>
      <c r="FH35" s="9">
        <f t="shared" ca="1" si="74"/>
        <v>1</v>
      </c>
      <c r="FI35" s="42">
        <f t="shared" si="6"/>
        <v>0</v>
      </c>
      <c r="FJ35" s="65">
        <f>IF(Z35="",0,IFERROR(VLOOKUP(Z30&amp;Z31&amp;Z32&amp;Z33&amp;Z34&amp;Z35,General!I:J,2,FALSE),0))</f>
        <v>6</v>
      </c>
      <c r="FK35" s="65">
        <f>IF(AC35="",0,IFERROR(VLOOKUP(AC30&amp;AC31&amp;AC32&amp;AC33&amp;AC34&amp;AC35,General!I:J,2,FALSE),0))</f>
        <v>-6</v>
      </c>
      <c r="FL35" s="65">
        <f>IF(AF35="",0,IFERROR(VLOOKUP(AF30&amp;AF31&amp;AF32&amp;AF33&amp;AF34&amp;AF35,General!I:J,2,FALSE),0))</f>
        <v>6</v>
      </c>
      <c r="FM35" s="65">
        <f>IF(AI35="",0,IFERROR(VLOOKUP(AI30&amp;AI31&amp;AI32&amp;AI33&amp;AI34&amp;AI35,General!I:J,2,FALSE),0))</f>
        <v>-6</v>
      </c>
      <c r="FN35" s="65">
        <f>IF(AL35="",0,IFERROR(VLOOKUP(AL30&amp;AL31&amp;AL32&amp;AL33&amp;AL34&amp;AL35,General!I:J,2,FALSE),0))</f>
        <v>-1</v>
      </c>
      <c r="FO35" s="65">
        <f>IF(AO35="",0,IFERROR(VLOOKUP(AO30&amp;AO31&amp;AO32&amp;AO33&amp;AO34&amp;AO35,General!I:J,2,FALSE),0))</f>
        <v>1</v>
      </c>
      <c r="FP35" s="65">
        <f>IF(AR35="",0,IFERROR(VLOOKUP(AR30&amp;AR31&amp;AR32&amp;AR33&amp;AR34&amp;AR35,General!I:J,2,FALSE),0))</f>
        <v>-1</v>
      </c>
      <c r="FQ35" s="65">
        <f>IF(AU35="",0,IFERROR(VLOOKUP(AU30&amp;AU31&amp;AU32&amp;AU33&amp;AU34&amp;AU35,General!I:J,2,FALSE),0))</f>
        <v>1</v>
      </c>
      <c r="FR35" s="65">
        <f>IF(AX35="",0,IFERROR(VLOOKUP(AX30&amp;AX31&amp;AX32&amp;AX33&amp;AX34&amp;AX35,General!I:J,2,FALSE),0))</f>
        <v>1</v>
      </c>
      <c r="FS35" s="65">
        <f>IF(BA35="",0,IFERROR(VLOOKUP(BA30&amp;BA31&amp;BA32&amp;BA33&amp;BA34&amp;BA35,General!I:J,2,FALSE),0))</f>
        <v>3</v>
      </c>
      <c r="FT35" s="65">
        <f>IF(BD35="",0,IFERROR(VLOOKUP(BD30&amp;BD31&amp;BD32&amp;BD33&amp;BD34&amp;BD35,General!I:J,2,FALSE),0))</f>
        <v>-3</v>
      </c>
      <c r="FU35" s="65">
        <f>IF(BG35="",0,IFERROR(VLOOKUP(BG30&amp;BG31&amp;BG32&amp;BG33&amp;BG34&amp;BG35,General!I:J,2,FALSE),0))</f>
        <v>-1</v>
      </c>
      <c r="FV35" s="65">
        <f>IF(BJ35="",0,IFERROR(VLOOKUP(BJ30&amp;BJ31&amp;BJ32&amp;BJ33&amp;BJ34&amp;BJ35,General!I:J,2,FALSE),0))</f>
        <v>1</v>
      </c>
      <c r="FW35" s="65">
        <f>IF(BM35="",0,IFERROR(VLOOKUP(BM30&amp;BM31&amp;BM32&amp;BM33&amp;BM34&amp;BM35,General!I:J,2,FALSE),0))</f>
        <v>6</v>
      </c>
      <c r="FX35" s="65">
        <f>IF(BP35="",0,IFERROR(VLOOKUP(BP30&amp;BP31&amp;BP32&amp;BP33&amp;BP34&amp;BP35,General!I:J,2,FALSE),0))</f>
        <v>-6</v>
      </c>
      <c r="FY35" s="65">
        <f>IF(BS35="",0,IFERROR(VLOOKUP(BS30&amp;BS31&amp;BS32&amp;BS33&amp;BS34&amp;BS35,General!I:J,2,FALSE),0))</f>
        <v>3</v>
      </c>
      <c r="FZ35" s="66">
        <f>IF(BV35="",0,IFERROR(VLOOKUP(BV30&amp;BV31&amp;BV32&amp;BV33&amp;BV34&amp;BV35,General!I:J,2,FALSE),0))</f>
        <v>-3</v>
      </c>
      <c r="GA35" s="66">
        <f>IF(BY35="",0,IFERROR(VLOOKUP(BY30&amp;BY31&amp;BY32&amp;BY33&amp;BY34&amp;BY35,General!I:J,2,FALSE),0))</f>
        <v>-1</v>
      </c>
      <c r="GB35" s="66">
        <f ca="1">IF(R35="",0,IFERROR(VLOOKUP(R30&amp;R31&amp;R32&amp;R33&amp;R34&amp;R35,General!F:G,2,FALSE),0))</f>
        <v>-6</v>
      </c>
      <c r="GC35" s="9" t="str">
        <f t="shared" ca="1" si="145"/>
        <v>C</v>
      </c>
      <c r="GD35" s="9" t="str">
        <f t="shared" ca="1" si="75"/>
        <v>N</v>
      </c>
      <c r="GE35" s="9" t="str">
        <f t="shared" si="76"/>
        <v>N</v>
      </c>
      <c r="GF35" s="9" t="str">
        <f t="shared" ca="1" si="77"/>
        <v>N</v>
      </c>
      <c r="GG35" s="9">
        <f t="shared" ca="1" si="78"/>
        <v>5</v>
      </c>
      <c r="GH35" s="10" t="str">
        <f t="shared" ca="1" si="79"/>
        <v>N</v>
      </c>
      <c r="GI35" s="9" t="str">
        <f t="shared" ca="1" si="80"/>
        <v>N</v>
      </c>
      <c r="GJ35" s="9" t="str">
        <f t="shared" ca="1" si="81"/>
        <v>N</v>
      </c>
      <c r="GK35" s="9" t="str">
        <f t="shared" ca="1" si="82"/>
        <v>N</v>
      </c>
      <c r="GL35" s="9" t="str">
        <f t="shared" ca="1" si="83"/>
        <v/>
      </c>
      <c r="GM35" s="9" t="str">
        <f t="shared" ca="1" si="84"/>
        <v>XB</v>
      </c>
      <c r="GN35" s="9" t="str">
        <f t="shared" si="1"/>
        <v/>
      </c>
      <c r="GO35" s="9">
        <f t="shared" si="2"/>
        <v>3</v>
      </c>
      <c r="GP35" s="9" t="str">
        <f t="shared" si="175"/>
        <v>00100</v>
      </c>
      <c r="GQ35" s="9" t="str">
        <f t="shared" si="176"/>
        <v>23012</v>
      </c>
      <c r="GR35" s="9" t="str">
        <f t="shared" si="146"/>
        <v>000100</v>
      </c>
      <c r="GS35" s="9" t="str">
        <f t="shared" si="147"/>
        <v>123012</v>
      </c>
      <c r="GT35" s="9" t="str">
        <f t="shared" si="148"/>
        <v>B</v>
      </c>
      <c r="GU35" s="9" t="str">
        <f t="shared" si="149"/>
        <v>B</v>
      </c>
      <c r="GV35" s="9" t="str">
        <f t="shared" ca="1" si="86"/>
        <v>F3W</v>
      </c>
      <c r="GW35" s="9" t="str">
        <f t="shared" ca="1" si="87"/>
        <v>F2</v>
      </c>
      <c r="GX35" s="9" t="str">
        <f t="shared" ca="1" si="88"/>
        <v>10</v>
      </c>
      <c r="GY35" s="9" t="str">
        <f t="shared" ca="1" si="89"/>
        <v/>
      </c>
      <c r="GZ35" s="9" t="str">
        <f t="shared" ca="1" si="90"/>
        <v>XF2L</v>
      </c>
      <c r="HA35" s="9" t="str">
        <f t="shared" ca="1" si="91"/>
        <v>XB</v>
      </c>
      <c r="HB35" s="9" t="str">
        <f t="shared" ca="1" si="150"/>
        <v>2</v>
      </c>
      <c r="HC35" s="9" t="str">
        <f t="shared" ca="1" si="151"/>
        <v/>
      </c>
      <c r="HD35" s="9">
        <f t="shared" ca="1" si="152"/>
        <v>1</v>
      </c>
      <c r="HE35" s="9" t="str">
        <f t="shared" ca="1" si="92"/>
        <v>X</v>
      </c>
      <c r="HG35" s="9">
        <f>General!A33</f>
        <v>0</v>
      </c>
      <c r="HH35" s="9">
        <f>General!B33</f>
        <v>0</v>
      </c>
      <c r="HI35" s="9" t="str">
        <f>General!C33</f>
        <v/>
      </c>
      <c r="HJ35" s="9">
        <f>General!D33</f>
        <v>0</v>
      </c>
      <c r="HK35" s="9">
        <v>1</v>
      </c>
      <c r="HL35" s="57">
        <f t="shared" ca="1" si="153"/>
        <v>1</v>
      </c>
      <c r="HM35" s="9" t="str">
        <f>General!F33</f>
        <v>LLLWL</v>
      </c>
      <c r="HN35" s="9">
        <f>General!G33</f>
        <v>-1</v>
      </c>
    </row>
    <row r="36" spans="1:222" ht="13.5" thickBot="1">
      <c r="A36" s="9">
        <v>27</v>
      </c>
      <c r="B36" s="42" t="str">
        <f t="shared" ca="1" si="10"/>
        <v>P4</v>
      </c>
      <c r="C36" s="115" t="str">
        <f t="shared" ca="1" si="93"/>
        <v/>
      </c>
      <c r="D36" s="116" t="str">
        <f t="shared" ca="1" si="94"/>
        <v>F3</v>
      </c>
      <c r="E36" s="117" t="str">
        <f t="shared" ca="1" si="95"/>
        <v/>
      </c>
      <c r="F36" s="66" t="str">
        <f t="shared" ca="1" si="11"/>
        <v>W</v>
      </c>
      <c r="G36" s="9">
        <v>27</v>
      </c>
      <c r="H36" s="118"/>
      <c r="I36" s="152" t="str">
        <f t="shared" ca="1" si="96"/>
        <v>P1</v>
      </c>
      <c r="J36" s="115" t="str">
        <f t="shared" ca="1" si="97"/>
        <v>P1</v>
      </c>
      <c r="K36" s="66">
        <f t="shared" si="154"/>
        <v>10</v>
      </c>
      <c r="L36" s="141"/>
      <c r="M36" s="136" t="s">
        <v>5</v>
      </c>
      <c r="N36" s="10"/>
      <c r="O36" s="42" t="str">
        <f ca="1">IF(M35="","",VLOOKUP(DX36,General!U:V,2,FALSE))</f>
        <v xml:space="preserve">L5O </v>
      </c>
      <c r="P36" s="116" t="str">
        <f t="shared" ca="1" si="12"/>
        <v>B</v>
      </c>
      <c r="Q36" s="117" t="str">
        <f t="shared" ca="1" si="13"/>
        <v/>
      </c>
      <c r="R36" s="65" t="str">
        <f t="shared" ca="1" si="14"/>
        <v>W</v>
      </c>
      <c r="S36" s="65">
        <f t="shared" ca="1" si="15"/>
        <v>-8</v>
      </c>
      <c r="T36" s="119" t="str">
        <f t="shared" ca="1" si="98"/>
        <v/>
      </c>
      <c r="U36" s="65">
        <f ca="1">IF(M36="","",IF(T36="",SUM($T$5:$T36)+S36,SUM($T$5:$T36)))</f>
        <v>-13</v>
      </c>
      <c r="V36" s="125" t="str">
        <f t="shared" ca="1" si="0"/>
        <v/>
      </c>
      <c r="W36" s="65" t="str" cm="1">
        <f t="array" aca="1" ref="W36" ca="1">IF(M35="","",INDIRECT(DX36&amp; DN36))</f>
        <v>P</v>
      </c>
      <c r="X36" s="66">
        <f t="shared" ca="1" si="16"/>
        <v>-9</v>
      </c>
      <c r="Y36" s="42" t="str">
        <f t="shared" si="17"/>
        <v>B</v>
      </c>
      <c r="Z36" s="65" t="str">
        <f t="shared" si="18"/>
        <v>N</v>
      </c>
      <c r="AA36" s="66">
        <f t="shared" si="19"/>
        <v>-1</v>
      </c>
      <c r="AB36" s="42" t="str">
        <f t="shared" si="20"/>
        <v>P</v>
      </c>
      <c r="AC36" s="65" t="str">
        <f t="shared" si="21"/>
        <v>Y</v>
      </c>
      <c r="AD36" s="66">
        <f t="shared" si="22"/>
        <v>1</v>
      </c>
      <c r="AE36" s="42" t="str">
        <f t="shared" si="23"/>
        <v>B</v>
      </c>
      <c r="AF36" s="65" t="str">
        <f t="shared" si="24"/>
        <v>N</v>
      </c>
      <c r="AG36" s="66">
        <f t="shared" si="25"/>
        <v>9</v>
      </c>
      <c r="AH36" s="42" t="str">
        <f t="shared" si="26"/>
        <v>P</v>
      </c>
      <c r="AI36" s="65" t="str">
        <f t="shared" si="27"/>
        <v>Y</v>
      </c>
      <c r="AJ36" s="66">
        <f t="shared" si="28"/>
        <v>-9</v>
      </c>
      <c r="AK36" s="42" t="str">
        <f t="shared" si="99"/>
        <v>B</v>
      </c>
      <c r="AL36" s="65" t="str">
        <f t="shared" si="29"/>
        <v>N</v>
      </c>
      <c r="AM36" s="66">
        <f t="shared" si="30"/>
        <v>-6</v>
      </c>
      <c r="AN36" s="42" t="str">
        <f t="shared" si="31"/>
        <v>B</v>
      </c>
      <c r="AO36" s="65" t="str">
        <f t="shared" si="32"/>
        <v>N</v>
      </c>
      <c r="AP36" s="66">
        <f t="shared" si="33"/>
        <v>6</v>
      </c>
      <c r="AQ36" s="42" t="str">
        <f t="shared" si="34"/>
        <v>P</v>
      </c>
      <c r="AR36" s="65" t="str">
        <f t="shared" si="35"/>
        <v>Y</v>
      </c>
      <c r="AS36" s="66">
        <f t="shared" si="36"/>
        <v>-6</v>
      </c>
      <c r="AT36" s="42" t="str">
        <f t="shared" si="100"/>
        <v>P</v>
      </c>
      <c r="AU36" s="65" t="str">
        <f t="shared" si="37"/>
        <v>Y</v>
      </c>
      <c r="AV36" s="79">
        <f t="shared" si="38"/>
        <v>6</v>
      </c>
      <c r="AW36" s="42" t="str">
        <f t="shared" si="101"/>
        <v>P</v>
      </c>
      <c r="AX36" s="65" t="str">
        <f t="shared" si="39"/>
        <v>Y</v>
      </c>
      <c r="AY36" s="66">
        <f t="shared" si="102"/>
        <v>7</v>
      </c>
      <c r="AZ36" s="42" t="str">
        <f t="shared" si="40"/>
        <v>B</v>
      </c>
      <c r="BA36" s="65" t="str">
        <f t="shared" si="41"/>
        <v>N</v>
      </c>
      <c r="BB36" s="66">
        <f t="shared" si="42"/>
        <v>9</v>
      </c>
      <c r="BC36" s="42" t="str">
        <f t="shared" si="43"/>
        <v>P</v>
      </c>
      <c r="BD36" s="65" t="str">
        <f t="shared" si="44"/>
        <v>Y</v>
      </c>
      <c r="BE36" s="66">
        <f t="shared" si="45"/>
        <v>-9</v>
      </c>
      <c r="BF36" s="42" t="str">
        <f t="shared" si="46"/>
        <v>B</v>
      </c>
      <c r="BG36" s="65" t="str">
        <f t="shared" si="47"/>
        <v>N</v>
      </c>
      <c r="BH36" s="66">
        <f t="shared" si="48"/>
        <v>-10</v>
      </c>
      <c r="BI36" s="42" t="str">
        <f t="shared" si="49"/>
        <v>P</v>
      </c>
      <c r="BJ36" s="65" t="str">
        <f t="shared" si="50"/>
        <v>Y</v>
      </c>
      <c r="BK36" s="66">
        <f t="shared" si="51"/>
        <v>10</v>
      </c>
      <c r="BL36" s="42" t="str">
        <f t="shared" si="52"/>
        <v>P</v>
      </c>
      <c r="BM36" s="65" t="str">
        <f t="shared" si="53"/>
        <v>Y</v>
      </c>
      <c r="BN36" s="66">
        <f t="shared" si="54"/>
        <v>10</v>
      </c>
      <c r="BO36" s="42" t="str">
        <f t="shared" si="55"/>
        <v>B</v>
      </c>
      <c r="BP36" s="65" t="str">
        <f t="shared" si="56"/>
        <v>N</v>
      </c>
      <c r="BQ36" s="66">
        <f t="shared" si="57"/>
        <v>-10</v>
      </c>
      <c r="BR36" s="42" t="str">
        <f t="shared" si="58"/>
        <v>B</v>
      </c>
      <c r="BS36" s="65" t="str">
        <f t="shared" si="59"/>
        <v>N</v>
      </c>
      <c r="BT36" s="66">
        <f t="shared" si="60"/>
        <v>-7</v>
      </c>
      <c r="BU36" s="42" t="str">
        <f t="shared" si="61"/>
        <v>P</v>
      </c>
      <c r="BV36" s="65" t="str">
        <f t="shared" si="62"/>
        <v>Y</v>
      </c>
      <c r="BW36" s="66">
        <f t="shared" si="63"/>
        <v>7</v>
      </c>
      <c r="BX36" s="42" t="str">
        <f t="shared" si="64"/>
        <v>B</v>
      </c>
      <c r="BY36" s="65" t="str">
        <f t="shared" si="103"/>
        <v>N</v>
      </c>
      <c r="BZ36" s="66">
        <f t="shared" si="65"/>
        <v>-7</v>
      </c>
      <c r="CA36" s="106">
        <f t="shared" si="104"/>
        <v>10</v>
      </c>
      <c r="CB36" s="107">
        <f t="shared" si="105"/>
        <v>0</v>
      </c>
      <c r="CC36" s="108" t="str">
        <f t="shared" ca="1" si="106"/>
        <v/>
      </c>
      <c r="CD36" s="252">
        <f t="shared" ref="CD36:CE36" si="186">AVERAGE(CV33:CV36)</f>
        <v>-4</v>
      </c>
      <c r="CE36" s="252">
        <f t="shared" si="186"/>
        <v>4</v>
      </c>
      <c r="CF36" s="252">
        <f t="shared" si="108"/>
        <v>9</v>
      </c>
      <c r="CG36" s="252">
        <f t="shared" si="109"/>
        <v>-9</v>
      </c>
      <c r="CH36" s="252">
        <f t="shared" si="110"/>
        <v>-3.5</v>
      </c>
      <c r="CI36" s="252">
        <f t="shared" si="111"/>
        <v>6.5</v>
      </c>
      <c r="CJ36" s="252">
        <f t="shared" si="112"/>
        <v>-6.5</v>
      </c>
      <c r="CK36" s="252">
        <f t="shared" si="113"/>
        <v>3.5</v>
      </c>
      <c r="CL36" s="252">
        <f t="shared" si="114"/>
        <v>4.5</v>
      </c>
      <c r="CM36" s="252">
        <f t="shared" si="115"/>
        <v>8</v>
      </c>
      <c r="CN36" s="252">
        <f t="shared" si="116"/>
        <v>-8</v>
      </c>
      <c r="CO36" s="252">
        <f t="shared" si="117"/>
        <v>-8</v>
      </c>
      <c r="CP36" s="252">
        <f t="shared" si="118"/>
        <v>8</v>
      </c>
      <c r="CQ36" s="252">
        <f t="shared" si="119"/>
        <v>2.5</v>
      </c>
      <c r="CR36" s="252">
        <f t="shared" si="120"/>
        <v>-2.5</v>
      </c>
      <c r="CS36" s="252">
        <f t="shared" si="121"/>
        <v>-8</v>
      </c>
      <c r="CT36" s="252">
        <f t="shared" si="122"/>
        <v>8</v>
      </c>
      <c r="CU36" s="252">
        <f t="shared" si="123"/>
        <v>-4.5</v>
      </c>
      <c r="CV36" s="156">
        <f t="shared" si="124"/>
        <v>-1</v>
      </c>
      <c r="CW36" s="157">
        <f t="shared" si="125"/>
        <v>1</v>
      </c>
      <c r="CX36" s="157">
        <f t="shared" si="126"/>
        <v>9</v>
      </c>
      <c r="CY36" s="157">
        <f t="shared" si="127"/>
        <v>-9</v>
      </c>
      <c r="CZ36" s="157">
        <f t="shared" si="128"/>
        <v>-6</v>
      </c>
      <c r="DA36" s="157">
        <f t="shared" si="129"/>
        <v>6</v>
      </c>
      <c r="DB36" s="157">
        <f t="shared" si="130"/>
        <v>-6</v>
      </c>
      <c r="DC36" s="157">
        <f t="shared" si="131"/>
        <v>6</v>
      </c>
      <c r="DD36" s="157">
        <f t="shared" si="132"/>
        <v>7</v>
      </c>
      <c r="DE36" s="157">
        <f t="shared" si="133"/>
        <v>9</v>
      </c>
      <c r="DF36" s="157">
        <f t="shared" si="134"/>
        <v>-9</v>
      </c>
      <c r="DG36" s="157">
        <f t="shared" si="135"/>
        <v>-10</v>
      </c>
      <c r="DH36" s="157">
        <f t="shared" si="136"/>
        <v>10</v>
      </c>
      <c r="DI36" s="157">
        <f t="shared" si="137"/>
        <v>10</v>
      </c>
      <c r="DJ36" s="157">
        <f t="shared" si="138"/>
        <v>-10</v>
      </c>
      <c r="DK36" s="157">
        <f t="shared" si="139"/>
        <v>-7</v>
      </c>
      <c r="DL36" s="157">
        <f t="shared" si="140"/>
        <v>7</v>
      </c>
      <c r="DM36" s="158">
        <f t="shared" si="141"/>
        <v>-7</v>
      </c>
      <c r="DN36" s="78">
        <v>36</v>
      </c>
      <c r="DO36" s="79">
        <f t="shared" si="164"/>
        <v>31</v>
      </c>
      <c r="DP36" s="42" t="str" cm="1">
        <f t="array" ref="DP36">IFERROR(INDEX($CD$4:$CU$4,_xlfn.AGGREGATE(15,6,COLUMN($CD$4:$CU$4)-COLUMN($CC$1)/($CD$36:$CU$36=MAX($CD$36:$CU$36)),COLUMNS(CU$4:$CU4))),"")</f>
        <v>AE</v>
      </c>
      <c r="DQ36" s="65" t="str" cm="1">
        <f t="array" ref="DQ36">IFERROR(INDEX($CD$4:$CU$4,_xlfn.AGGREGATE(15,6,COLUMN($CD$4:$CU$4)-COLUMN($CC$1)/($CD$36:$CU$36=MAX($CD$36:$CU$36)),COLUMNS($CU$4:DN4))),"")</f>
        <v/>
      </c>
      <c r="DR36" s="65" t="str" cm="1">
        <f t="array" ref="DR36">IFERROR(INDEX($CD$4:$CU$4,_xlfn.AGGREGATE(15,6,COLUMN($CD$4:$CU$4)-COLUMN($CC$1)/($CD$36:$CU$36=MAX($CD$36:$CU$36)),COLUMNS($CU$4:DO4))),"")</f>
        <v/>
      </c>
      <c r="DS36" s="65" t="str" cm="1">
        <f t="array" ref="DS36">IFERROR(INDEX($CD$4:$CU$4,_xlfn.AGGREGATE(15,6,COLUMN($CD$4:$CU$4)-COLUMN($CC$1)/($CD$36:$CU$36=MAX($CD$36:$CU$36)),COLUMNS($CU$4:DP4))),"")</f>
        <v/>
      </c>
      <c r="DT36" s="65" t="str" cm="1">
        <f t="array" ref="DT36">IFERROR(INDEX($CD$4:$CU$4,_xlfn.AGGREGATE(15,6,COLUMN($CD$4:$CU$4)-COLUMN($CC$1)/($CD$36:$CU$36=MAX($CD$36:$CU$36)),COLUMNS($CU$4:DQ4))),"")</f>
        <v/>
      </c>
      <c r="DU36" s="66" t="str" cm="1">
        <f t="array" ref="DU36">IFERROR(INDEX($CD$4:$CU$4,_xlfn.AGGREGATE(15,6,COLUMN($CD$4:$CU$4)-COLUMN($CC$1)/($CD$36:$CU$36=MAX($CD$36:$CU$36)),COLUMNS($CU$4:DR4))),"")</f>
        <v/>
      </c>
      <c r="DV36" s="78" t="str">
        <f t="shared" ca="1" si="156"/>
        <v>AE</v>
      </c>
      <c r="DW36" s="65" t="str">
        <f t="shared" ca="1" si="157"/>
        <v>N</v>
      </c>
      <c r="DX36" s="65" t="str" cm="1">
        <f t="array" aca="1" ref="DX36" ca="1">IF(INDIRECT(VLOOKUP(DX35,General!R:T,3,FALSE)&amp;DN35)&gt;0,DX35,DV35)</f>
        <v>BU</v>
      </c>
      <c r="DY36" s="79">
        <f t="shared" ca="1" si="158"/>
        <v>1</v>
      </c>
      <c r="DZ36" s="42" t="str">
        <f>IFERROR(VLOOKUP(DP36,General!R:S,2,FALSE),"")</f>
        <v>AF</v>
      </c>
      <c r="EA36" s="65" t="str">
        <f>IFERROR(VLOOKUP(DQ36,General!R:S,2,FALSE),"")</f>
        <v/>
      </c>
      <c r="EB36" s="65" t="str">
        <f>IFERROR(VLOOKUP(DR36,General!R:S,2,FALSE),"")</f>
        <v/>
      </c>
      <c r="EC36" s="65" t="str">
        <f>IFERROR(VLOOKUP(DS36,General!R:S,2,FALSE),"")</f>
        <v/>
      </c>
      <c r="ED36" s="65" t="str">
        <f>IFERROR(VLOOKUP(DT36,General!R:S,2,FALSE),"")</f>
        <v/>
      </c>
      <c r="EE36" s="66" t="str">
        <f>IFERROR(VLOOKUP(DU36,General!R:S,2,FALSE),"")</f>
        <v/>
      </c>
      <c r="EF36" s="113">
        <f ca="1">IF(DP36="",-1,COUNTIF(INDIRECT(DZ36&amp;$DN$10):INDIRECT(DZ36&amp;DN36),"Y"))</f>
        <v>15</v>
      </c>
      <c r="EG36" s="111">
        <f ca="1">IF(DQ36="",-1,COUNTIF(INDIRECT(EA36&amp;$DN$10):INDIRECT(EA36&amp;DN36),"Y"))</f>
        <v>-1</v>
      </c>
      <c r="EH36" s="111">
        <f ca="1">IF(DR36="",-1,COUNTIF(INDIRECT(EB36&amp;$DN$10):INDIRECT(EB36&amp;DN36),"Y"))</f>
        <v>-1</v>
      </c>
      <c r="EI36" s="110">
        <f ca="1">IF(DS36="",-1,COUNTIF(INDIRECT(EC36&amp;$DN$10):INDIRECT(EC36&amp;DN36),"Y"))</f>
        <v>-1</v>
      </c>
      <c r="EJ36" s="114">
        <f ca="1">IF(DT36="",-1,COUNTIF(INDIRECT(ED36&amp;$DN$10):INDIRECT(ED36&amp;DN36),"Y"))</f>
        <v>-1</v>
      </c>
      <c r="EK36" s="114">
        <f ca="1">IF(DU36="",-1,COUNTIF(INDIRECT(EE36&amp;$DN$10):INDIRECT(EE36&amp;DN36),"Y"))</f>
        <v>-1</v>
      </c>
      <c r="EL36" s="42" t="str" cm="1">
        <f t="array" aca="1" ref="EL36" ca="1">IFERROR(INDEX($DP$36:$DU$36,_xlfn.AGGREGATE(15,6,COLUMN($DP$36:$DU$36)-COLUMN($DO$36)/($EF$36:$EK$36=MAX($EF$36:$EK$36)),COLUMNS($DP$36:DP36))),"")</f>
        <v>AE</v>
      </c>
      <c r="EM36" s="65" t="str" cm="1">
        <f t="array" aca="1" ref="EM36" ca="1">IFERROR(INDEX($DP$36:$DU$36,_xlfn.AGGREGATE(15,6,COLUMN($DP$36:$DU$36)-COLUMN($DO$36)/($EF$36:$EK$36=MAX($EF$36:$EK$36)),COLUMNS($DP$36:DQ36))),"")</f>
        <v/>
      </c>
      <c r="EN36" s="65" t="str" cm="1">
        <f t="array" aca="1" ref="EN36" ca="1">IFERROR(INDEX($DP$36:$DU$36,_xlfn.AGGREGATE(15,6,COLUMN($DP$36:$DU$36)-COLUMN($DO$36)/($EF$36:$EK$36=MAX($EF$36:$EK$36)),COLUMNS($DP$36:DR36))),"")</f>
        <v/>
      </c>
      <c r="EO36" s="65" t="str" cm="1">
        <f t="array" aca="1" ref="EO36" ca="1">IFERROR(INDEX($DP$36:$DU$36,_xlfn.AGGREGATE(15,6,COLUMN($DP$36:$DU$36)-COLUMN($DO$36)/($EF$36:$EK$36=MAX($EF$36:$EK$36)),COLUMNS($DP$36:DS36))),"")</f>
        <v/>
      </c>
      <c r="EP36" s="65" t="str" cm="1">
        <f t="array" aca="1" ref="EP36" ca="1">IFERROR(INDEX($DP$36:$DU$36,_xlfn.AGGREGATE(15,6,COLUMN($DP$36:$DU$36)-COLUMN($DO$36)/($EF$36:$EK$36=MAX($EF$36:$EK$36)),COLUMNS($DP$36:DT36))),"")</f>
        <v/>
      </c>
      <c r="EQ36" s="66" t="str" cm="1">
        <f t="array" aca="1" ref="EQ36" ca="1">IFERROR(INDEX($DP$36:$DU$36,_xlfn.AGGREGATE(15,6,COLUMN($DP$36:$DU$36)-COLUMN($DO$36)/($EF$36:$EK$36=MAX($EF$36:$EK$36)),COLUMNS($DP$36:DU36))),"")</f>
        <v/>
      </c>
      <c r="ER36" s="9">
        <f t="shared" ca="1" si="144"/>
        <v>1</v>
      </c>
      <c r="ES36" s="79">
        <f t="shared" ca="1" si="159"/>
        <v>1</v>
      </c>
      <c r="ET36" s="112" t="str" cm="1">
        <f t="array" aca="1" ref="ET36" ca="1">INDEX(EL36:EQ36,1,ES36)</f>
        <v>AE</v>
      </c>
      <c r="EU36" s="42" t="str">
        <f t="shared" ca="1" si="7"/>
        <v>T</v>
      </c>
      <c r="EV36" s="65" t="str">
        <f t="shared" si="8"/>
        <v>T</v>
      </c>
      <c r="EW36" s="65" t="str">
        <f t="shared" ca="1" si="9"/>
        <v>B</v>
      </c>
      <c r="EX36" s="65" t="str">
        <f t="shared" ca="1" si="3"/>
        <v>WL</v>
      </c>
      <c r="EY36" s="65" t="str">
        <f t="shared" si="4"/>
        <v>1010</v>
      </c>
      <c r="EZ36" s="65" t="str">
        <f t="shared" ca="1" si="5"/>
        <v>LL</v>
      </c>
      <c r="FA36" s="9" t="str">
        <f t="shared" ca="1" si="67"/>
        <v>F3</v>
      </c>
      <c r="FB36" s="9" t="str">
        <f t="shared" ca="1" si="68"/>
        <v/>
      </c>
      <c r="FC36" s="9" t="str">
        <f t="shared" ca="1" si="69"/>
        <v/>
      </c>
      <c r="FD36" s="9" t="str">
        <f t="shared" si="70"/>
        <v/>
      </c>
      <c r="FE36" s="9" t="str">
        <f t="shared" ca="1" si="71"/>
        <v/>
      </c>
      <c r="FF36" s="9" t="str">
        <f t="shared" ca="1" si="72"/>
        <v>B</v>
      </c>
      <c r="FG36" s="9">
        <f t="shared" ca="1" si="73"/>
        <v>5</v>
      </c>
      <c r="FH36" s="9">
        <f t="shared" ca="1" si="74"/>
        <v>1</v>
      </c>
      <c r="FI36" s="42">
        <f t="shared" si="6"/>
        <v>-1</v>
      </c>
      <c r="FJ36" s="65">
        <f>IF(Z36="",0,IFERROR(VLOOKUP(Z31&amp;Z32&amp;Z33&amp;Z34&amp;Z35&amp;Z36,General!I:J,2,FALSE),0))</f>
        <v>-1</v>
      </c>
      <c r="FK36" s="65">
        <f>IF(AC36="",0,IFERROR(VLOOKUP(AC31&amp;AC32&amp;AC33&amp;AC34&amp;AC35&amp;AC36,General!I:J,2,FALSE),0))</f>
        <v>1</v>
      </c>
      <c r="FL36" s="65">
        <f>IF(AF36="",0,IFERROR(VLOOKUP(AF31&amp;AF32&amp;AF33&amp;AF34&amp;AF35&amp;AF36,General!I:J,2,FALSE),0))</f>
        <v>-1</v>
      </c>
      <c r="FM36" s="65">
        <f>IF(AI36="",0,IFERROR(VLOOKUP(AI31&amp;AI32&amp;AI33&amp;AI34&amp;AI35&amp;AI36,General!I:J,2,FALSE),0))</f>
        <v>1</v>
      </c>
      <c r="FN36" s="65">
        <f>IF(AL36="",0,IFERROR(VLOOKUP(AL31&amp;AL32&amp;AL33&amp;AL34&amp;AL35&amp;AL36,General!I:J,2,FALSE),0))</f>
        <v>-3</v>
      </c>
      <c r="FO36" s="65">
        <f>IF(AO36="",0,IFERROR(VLOOKUP(AO31&amp;AO32&amp;AO33&amp;AO34&amp;AO35&amp;AO36,General!I:J,2,FALSE),0))</f>
        <v>-1</v>
      </c>
      <c r="FP36" s="65">
        <f>IF(AR36="",0,IFERROR(VLOOKUP(AR31&amp;AR32&amp;AR33&amp;AR34&amp;AR35&amp;AR36,General!I:J,2,FALSE),0))</f>
        <v>1</v>
      </c>
      <c r="FQ36" s="65">
        <f>IF(AU36="",0,IFERROR(VLOOKUP(AU31&amp;AU32&amp;AU33&amp;AU34&amp;AU35&amp;AU36,General!I:J,2,FALSE),0))</f>
        <v>3</v>
      </c>
      <c r="FR36" s="65">
        <f>IF(AX36="",0,IFERROR(VLOOKUP(AX31&amp;AX32&amp;AX33&amp;AX34&amp;AX35&amp;AX36,General!I:J,2,FALSE),0))</f>
        <v>3</v>
      </c>
      <c r="FS36" s="65">
        <f>IF(BA36="",0,IFERROR(VLOOKUP(BA31&amp;BA32&amp;BA33&amp;BA34&amp;BA35&amp;BA36,General!I:J,2,FALSE),0))</f>
        <v>-1</v>
      </c>
      <c r="FT36" s="65">
        <f>IF(BD36="",0,IFERROR(VLOOKUP(BD31&amp;BD32&amp;BD33&amp;BD34&amp;BD35&amp;BD36,General!I:J,2,FALSE),0))</f>
        <v>1</v>
      </c>
      <c r="FU36" s="65">
        <f>IF(BG36="",0,IFERROR(VLOOKUP(BG31&amp;BG32&amp;BG33&amp;BG34&amp;BG35&amp;BG36,General!I:J,2,FALSE),0))</f>
        <v>-3</v>
      </c>
      <c r="FV36" s="65">
        <f>IF(BJ36="",0,IFERROR(VLOOKUP(BJ31&amp;BJ32&amp;BJ33&amp;BJ34&amp;BJ35&amp;BJ36,General!I:J,2,FALSE),0))</f>
        <v>3</v>
      </c>
      <c r="FW36" s="65">
        <f>IF(BM36="",0,IFERROR(VLOOKUP(BM31&amp;BM32&amp;BM33&amp;BM34&amp;BM35&amp;BM36,General!I:J,2,FALSE),0))</f>
        <v>6</v>
      </c>
      <c r="FX36" s="65">
        <f>IF(BP36="",0,IFERROR(VLOOKUP(BP31&amp;BP32&amp;BP33&amp;BP34&amp;BP35&amp;BP36,General!I:J,2,FALSE),0))</f>
        <v>-6</v>
      </c>
      <c r="FY36" s="65">
        <f>IF(BS36="",0,IFERROR(VLOOKUP(BS31&amp;BS32&amp;BS33&amp;BS34&amp;BS35&amp;BS36,General!I:J,2,FALSE),0))</f>
        <v>-1</v>
      </c>
      <c r="FZ36" s="66">
        <f>IF(BV36="",0,IFERROR(VLOOKUP(BV31&amp;BV32&amp;BV33&amp;BV34&amp;BV35&amp;BV36,General!I:J,2,FALSE),0))</f>
        <v>1</v>
      </c>
      <c r="GA36" s="66">
        <f>IF(BY36="",0,IFERROR(VLOOKUP(BY31&amp;BY32&amp;BY33&amp;BY34&amp;BY35&amp;BY36,General!I:J,2,FALSE),0))</f>
        <v>-3</v>
      </c>
      <c r="GB36" s="66">
        <f ca="1">IF(R36="",0,IFERROR(VLOOKUP(R31&amp;R32&amp;R33&amp;R34&amp;R35&amp;R36,General!F:G,2,FALSE),0))</f>
        <v>1</v>
      </c>
      <c r="GC36" s="9" t="str">
        <f t="shared" ca="1" si="145"/>
        <v>C</v>
      </c>
      <c r="GD36" s="9" t="str">
        <f t="shared" ca="1" si="75"/>
        <v>N</v>
      </c>
      <c r="GE36" s="9" t="str">
        <f t="shared" si="76"/>
        <v>N</v>
      </c>
      <c r="GF36" s="9" t="str">
        <f t="shared" ca="1" si="77"/>
        <v>N</v>
      </c>
      <c r="GG36" s="9">
        <f t="shared" ca="1" si="78"/>
        <v>6</v>
      </c>
      <c r="GH36" s="10" t="str">
        <f t="shared" ca="1" si="79"/>
        <v>Y</v>
      </c>
      <c r="GI36" s="9" t="str">
        <f t="shared" ca="1" si="80"/>
        <v>N</v>
      </c>
      <c r="GJ36" s="9" t="str">
        <f t="shared" ca="1" si="81"/>
        <v>N</v>
      </c>
      <c r="GK36" s="9" t="str">
        <f t="shared" ca="1" si="82"/>
        <v>N</v>
      </c>
      <c r="GL36" s="9" t="str">
        <f t="shared" ca="1" si="83"/>
        <v/>
      </c>
      <c r="GM36" s="9" t="str">
        <f t="shared" ca="1" si="84"/>
        <v>B</v>
      </c>
      <c r="GN36" s="9">
        <f t="shared" si="1"/>
        <v>1</v>
      </c>
      <c r="GO36" s="9" t="str">
        <f t="shared" si="2"/>
        <v/>
      </c>
      <c r="GP36" s="9" t="str">
        <f t="shared" si="175"/>
        <v>01000</v>
      </c>
      <c r="GQ36" s="9" t="str">
        <f t="shared" si="176"/>
        <v>30123</v>
      </c>
      <c r="GR36" s="9" t="str">
        <f t="shared" si="146"/>
        <v>001000</v>
      </c>
      <c r="GS36" s="9" t="str">
        <f t="shared" si="147"/>
        <v>230123</v>
      </c>
      <c r="GT36" s="9" t="str">
        <f t="shared" si="148"/>
        <v>B</v>
      </c>
      <c r="GU36" s="9" t="str">
        <f t="shared" si="149"/>
        <v>B</v>
      </c>
      <c r="GV36" s="9" t="str">
        <f t="shared" ca="1" si="86"/>
        <v>F2L</v>
      </c>
      <c r="GW36" s="9" t="str">
        <f t="shared" ca="1" si="87"/>
        <v>F3</v>
      </c>
      <c r="GX36" s="9" t="str">
        <f t="shared" ca="1" si="88"/>
        <v>10</v>
      </c>
      <c r="GY36" s="9" t="str">
        <f t="shared" ca="1" si="89"/>
        <v/>
      </c>
      <c r="GZ36" s="9" t="str">
        <f t="shared" ca="1" si="90"/>
        <v>XBL</v>
      </c>
      <c r="HA36" s="9" t="str">
        <f t="shared" ca="1" si="91"/>
        <v>B</v>
      </c>
      <c r="HB36" s="9" t="str">
        <f t="shared" ca="1" si="150"/>
        <v>3</v>
      </c>
      <c r="HC36" s="9" t="str">
        <f t="shared" ca="1" si="151"/>
        <v/>
      </c>
      <c r="HD36" s="9">
        <f t="shared" ca="1" si="152"/>
        <v>1</v>
      </c>
      <c r="HE36" s="9" t="str">
        <f t="shared" ca="1" si="92"/>
        <v>B</v>
      </c>
      <c r="HG36" s="9">
        <f>General!A34</f>
        <v>0</v>
      </c>
      <c r="HH36" s="9">
        <f>General!B34</f>
        <v>0</v>
      </c>
      <c r="HI36" s="9" t="str">
        <f>General!C34</f>
        <v/>
      </c>
      <c r="HJ36" s="9">
        <f>General!D34</f>
        <v>0</v>
      </c>
      <c r="HK36" s="9">
        <v>2</v>
      </c>
      <c r="HL36" s="57">
        <f t="shared" ca="1" si="153"/>
        <v>1</v>
      </c>
      <c r="HM36" s="9" t="str">
        <f>General!F34</f>
        <v>LLLWW</v>
      </c>
      <c r="HN36" s="9">
        <f>General!G34</f>
        <v>3</v>
      </c>
    </row>
    <row r="37" spans="1:222" ht="13.5" thickBot="1">
      <c r="A37" s="9">
        <v>28</v>
      </c>
      <c r="B37" s="42" t="str">
        <f t="shared" ca="1" si="10"/>
        <v>B3</v>
      </c>
      <c r="C37" s="115" t="str">
        <f t="shared" ca="1" si="93"/>
        <v/>
      </c>
      <c r="D37" s="116" t="str">
        <f t="shared" ca="1" si="94"/>
        <v>B</v>
      </c>
      <c r="E37" s="117" t="str">
        <f t="shared" ca="1" si="95"/>
        <v/>
      </c>
      <c r="F37" s="66" t="str">
        <f t="shared" ca="1" si="11"/>
        <v>W</v>
      </c>
      <c r="G37" s="9">
        <v>28</v>
      </c>
      <c r="H37" s="118"/>
      <c r="I37" s="152" t="str">
        <f t="shared" ca="1" si="96"/>
        <v>B4</v>
      </c>
      <c r="J37" s="115" t="str">
        <f t="shared" ca="1" si="97"/>
        <v>L4</v>
      </c>
      <c r="K37" s="66">
        <f t="shared" si="154"/>
        <v>10</v>
      </c>
      <c r="L37" s="141"/>
      <c r="M37" s="136" t="s">
        <v>5</v>
      </c>
      <c r="N37" s="10"/>
      <c r="O37" s="42" t="str">
        <f ca="1">IF(M36="","",VLOOKUP(DX37,General!U:V,2,FALSE))</f>
        <v xml:space="preserve">L5O </v>
      </c>
      <c r="P37" s="116" t="str">
        <f t="shared" ca="1" si="12"/>
        <v/>
      </c>
      <c r="Q37" s="117" t="str">
        <f t="shared" ca="1" si="13"/>
        <v>L4</v>
      </c>
      <c r="R37" s="65" t="str">
        <f t="shared" ca="1" si="14"/>
        <v>L</v>
      </c>
      <c r="S37" s="65">
        <f t="shared" ca="1" si="15"/>
        <v>-12</v>
      </c>
      <c r="T37" s="119" t="str">
        <f t="shared" ca="1" si="98"/>
        <v/>
      </c>
      <c r="U37" s="65">
        <f ca="1">IF(M37="","",IF(T37="",SUM($T$5:$T37)+S37,SUM($T$5:$T37)))</f>
        <v>-17</v>
      </c>
      <c r="V37" s="125" t="str">
        <f t="shared" ref="V37:V68" ca="1" si="187">IF(GK37="R","Rabbit","")</f>
        <v/>
      </c>
      <c r="W37" s="65" t="str" cm="1">
        <f t="array" aca="1" ref="W37" ca="1">IF(M36="","",INDIRECT(DX37&amp; DN37))</f>
        <v>B</v>
      </c>
      <c r="X37" s="66">
        <f t="shared" ca="1" si="16"/>
        <v>-10</v>
      </c>
      <c r="Y37" s="42" t="str">
        <f t="shared" si="17"/>
        <v>B</v>
      </c>
      <c r="Z37" s="65" t="str">
        <f t="shared" si="18"/>
        <v>N</v>
      </c>
      <c r="AA37" s="66">
        <f t="shared" si="19"/>
        <v>-4</v>
      </c>
      <c r="AB37" s="42" t="str">
        <f t="shared" si="20"/>
        <v>P</v>
      </c>
      <c r="AC37" s="65" t="str">
        <f t="shared" si="21"/>
        <v>Y</v>
      </c>
      <c r="AD37" s="66">
        <f t="shared" si="22"/>
        <v>4</v>
      </c>
      <c r="AE37" s="42" t="str">
        <f t="shared" si="23"/>
        <v>B</v>
      </c>
      <c r="AF37" s="65" t="str">
        <f t="shared" si="24"/>
        <v>N</v>
      </c>
      <c r="AG37" s="66">
        <f t="shared" si="25"/>
        <v>6</v>
      </c>
      <c r="AH37" s="42" t="str">
        <f t="shared" si="26"/>
        <v>P</v>
      </c>
      <c r="AI37" s="65" t="str">
        <f t="shared" si="27"/>
        <v>Y</v>
      </c>
      <c r="AJ37" s="66">
        <f t="shared" si="28"/>
        <v>-6</v>
      </c>
      <c r="AK37" s="42" t="str">
        <f t="shared" si="99"/>
        <v>P</v>
      </c>
      <c r="AL37" s="65" t="str">
        <f t="shared" si="29"/>
        <v>Y</v>
      </c>
      <c r="AM37" s="66">
        <f t="shared" si="30"/>
        <v>-5</v>
      </c>
      <c r="AN37" s="42" t="str">
        <f t="shared" si="31"/>
        <v>B</v>
      </c>
      <c r="AO37" s="65" t="str">
        <f t="shared" si="32"/>
        <v>N</v>
      </c>
      <c r="AP37" s="66">
        <f t="shared" si="33"/>
        <v>3</v>
      </c>
      <c r="AQ37" s="42" t="str">
        <f t="shared" si="34"/>
        <v>P</v>
      </c>
      <c r="AR37" s="65" t="str">
        <f t="shared" si="35"/>
        <v>Y</v>
      </c>
      <c r="AS37" s="66">
        <f t="shared" si="36"/>
        <v>-3</v>
      </c>
      <c r="AT37" s="42" t="str">
        <f t="shared" si="100"/>
        <v>B</v>
      </c>
      <c r="AU37" s="65" t="str">
        <f t="shared" si="37"/>
        <v>N</v>
      </c>
      <c r="AV37" s="79">
        <f t="shared" si="38"/>
        <v>5</v>
      </c>
      <c r="AW37" s="42" t="str">
        <f t="shared" si="101"/>
        <v>B</v>
      </c>
      <c r="AX37" s="65" t="str">
        <f t="shared" si="39"/>
        <v>N</v>
      </c>
      <c r="AY37" s="66">
        <f t="shared" si="102"/>
        <v>6</v>
      </c>
      <c r="AZ37" s="42" t="str">
        <f t="shared" si="40"/>
        <v>P</v>
      </c>
      <c r="BA37" s="65" t="str">
        <f t="shared" si="41"/>
        <v>Y</v>
      </c>
      <c r="BB37" s="66">
        <f t="shared" si="42"/>
        <v>10</v>
      </c>
      <c r="BC37" s="42" t="str">
        <f t="shared" si="43"/>
        <v>B</v>
      </c>
      <c r="BD37" s="65" t="str">
        <f t="shared" si="44"/>
        <v>N</v>
      </c>
      <c r="BE37" s="66">
        <f t="shared" si="45"/>
        <v>-10</v>
      </c>
      <c r="BF37" s="42" t="str">
        <f t="shared" si="46"/>
        <v>B</v>
      </c>
      <c r="BG37" s="65" t="str">
        <f t="shared" si="47"/>
        <v>N</v>
      </c>
      <c r="BH37" s="66">
        <f t="shared" si="48"/>
        <v>-10</v>
      </c>
      <c r="BI37" s="42" t="str">
        <f t="shared" si="49"/>
        <v>P</v>
      </c>
      <c r="BJ37" s="65" t="str">
        <f t="shared" si="50"/>
        <v>Y</v>
      </c>
      <c r="BK37" s="66">
        <f t="shared" si="51"/>
        <v>10</v>
      </c>
      <c r="BL37" s="42" t="str">
        <f t="shared" si="52"/>
        <v>B</v>
      </c>
      <c r="BM37" s="65" t="str">
        <f t="shared" si="53"/>
        <v>N</v>
      </c>
      <c r="BN37" s="66">
        <f t="shared" si="54"/>
        <v>9</v>
      </c>
      <c r="BO37" s="42" t="str">
        <f t="shared" si="55"/>
        <v>P</v>
      </c>
      <c r="BP37" s="65" t="str">
        <f t="shared" si="56"/>
        <v>Y</v>
      </c>
      <c r="BQ37" s="66">
        <f t="shared" si="57"/>
        <v>-9</v>
      </c>
      <c r="BR37" s="42" t="str">
        <f t="shared" si="58"/>
        <v>P</v>
      </c>
      <c r="BS37" s="65" t="str">
        <f t="shared" si="59"/>
        <v>Y</v>
      </c>
      <c r="BT37" s="66">
        <f t="shared" si="60"/>
        <v>-6</v>
      </c>
      <c r="BU37" s="42" t="str">
        <f t="shared" si="61"/>
        <v>B</v>
      </c>
      <c r="BV37" s="65" t="str">
        <f t="shared" si="62"/>
        <v>N</v>
      </c>
      <c r="BW37" s="66">
        <f t="shared" si="63"/>
        <v>6</v>
      </c>
      <c r="BX37" s="42" t="str">
        <f t="shared" si="64"/>
        <v>P</v>
      </c>
      <c r="BY37" s="65" t="str">
        <f t="shared" si="103"/>
        <v>Y</v>
      </c>
      <c r="BZ37" s="66">
        <f t="shared" si="65"/>
        <v>-6</v>
      </c>
      <c r="CA37" s="106">
        <f t="shared" si="104"/>
        <v>10</v>
      </c>
      <c r="CB37" s="107">
        <f t="shared" si="105"/>
        <v>0</v>
      </c>
      <c r="CC37" s="108" t="str">
        <f t="shared" ca="1" si="106"/>
        <v/>
      </c>
      <c r="CD37" s="252">
        <f t="shared" ref="CD37:CE37" si="188">AVERAGE(CV34:CV37)</f>
        <v>-2.75</v>
      </c>
      <c r="CE37" s="252">
        <f t="shared" si="188"/>
        <v>2.75</v>
      </c>
      <c r="CF37" s="252">
        <f t="shared" si="108"/>
        <v>8.75</v>
      </c>
      <c r="CG37" s="252">
        <f t="shared" si="109"/>
        <v>-8.75</v>
      </c>
      <c r="CH37" s="252">
        <f t="shared" si="110"/>
        <v>-4</v>
      </c>
      <c r="CI37" s="252">
        <f t="shared" si="111"/>
        <v>5.5</v>
      </c>
      <c r="CJ37" s="252">
        <f t="shared" si="112"/>
        <v>-5.5</v>
      </c>
      <c r="CK37" s="252">
        <f t="shared" si="113"/>
        <v>4</v>
      </c>
      <c r="CL37" s="252">
        <f t="shared" si="114"/>
        <v>5</v>
      </c>
      <c r="CM37" s="252">
        <f t="shared" si="115"/>
        <v>9</v>
      </c>
      <c r="CN37" s="252">
        <f t="shared" si="116"/>
        <v>-9</v>
      </c>
      <c r="CO37" s="252">
        <f t="shared" si="117"/>
        <v>-8.25</v>
      </c>
      <c r="CP37" s="252">
        <f t="shared" si="118"/>
        <v>8.25</v>
      </c>
      <c r="CQ37" s="252">
        <f t="shared" si="119"/>
        <v>6.25</v>
      </c>
      <c r="CR37" s="252">
        <f t="shared" si="120"/>
        <v>-6.25</v>
      </c>
      <c r="CS37" s="252">
        <f t="shared" si="121"/>
        <v>-7</v>
      </c>
      <c r="CT37" s="252">
        <f t="shared" si="122"/>
        <v>7</v>
      </c>
      <c r="CU37" s="252">
        <f t="shared" si="123"/>
        <v>-5</v>
      </c>
      <c r="CV37" s="156">
        <f t="shared" si="124"/>
        <v>-4</v>
      </c>
      <c r="CW37" s="157">
        <f t="shared" si="125"/>
        <v>4</v>
      </c>
      <c r="CX37" s="157">
        <f t="shared" si="126"/>
        <v>6</v>
      </c>
      <c r="CY37" s="157">
        <f t="shared" si="127"/>
        <v>-6</v>
      </c>
      <c r="CZ37" s="157">
        <f t="shared" si="128"/>
        <v>-5</v>
      </c>
      <c r="DA37" s="157">
        <f t="shared" si="129"/>
        <v>3</v>
      </c>
      <c r="DB37" s="157">
        <f t="shared" si="130"/>
        <v>-3</v>
      </c>
      <c r="DC37" s="157">
        <f t="shared" si="131"/>
        <v>5</v>
      </c>
      <c r="DD37" s="157">
        <f t="shared" si="132"/>
        <v>6</v>
      </c>
      <c r="DE37" s="157">
        <f t="shared" si="133"/>
        <v>10</v>
      </c>
      <c r="DF37" s="157">
        <f t="shared" si="134"/>
        <v>-10</v>
      </c>
      <c r="DG37" s="157">
        <f t="shared" si="135"/>
        <v>-10</v>
      </c>
      <c r="DH37" s="157">
        <f t="shared" si="136"/>
        <v>10</v>
      </c>
      <c r="DI37" s="157">
        <f t="shared" si="137"/>
        <v>9</v>
      </c>
      <c r="DJ37" s="157">
        <f t="shared" si="138"/>
        <v>-9</v>
      </c>
      <c r="DK37" s="157">
        <f t="shared" si="139"/>
        <v>-6</v>
      </c>
      <c r="DL37" s="157">
        <f t="shared" si="140"/>
        <v>6</v>
      </c>
      <c r="DM37" s="158">
        <f t="shared" si="141"/>
        <v>-6</v>
      </c>
      <c r="DN37" s="78">
        <v>37</v>
      </c>
      <c r="DO37" s="79">
        <f t="shared" si="164"/>
        <v>32</v>
      </c>
      <c r="DP37" s="42" t="str" cm="1">
        <f t="array" ref="DP37">IFERROR(INDEX($CD$4:$CU$4,_xlfn.AGGREGATE(15,6,COLUMN($CD$4:$CU$4)-COLUMN($CC$1)/($CD$37:$CU$37=MAX($CD$37:$CU$37)),COLUMNS(CU$4:$CU4))),"")</f>
        <v>AZ</v>
      </c>
      <c r="DQ37" s="65" t="str" cm="1">
        <f t="array" ref="DQ37">IFERROR(INDEX($CD$4:$CU$4,_xlfn.AGGREGATE(15,6,COLUMN($CD$4:$CU$4)-COLUMN($CC$1)/($CD$37:$CU$37=MAX($CD$37:$CU$37)),COLUMNS($CU$4:DN4))),"")</f>
        <v/>
      </c>
      <c r="DR37" s="65" t="str" cm="1">
        <f t="array" ref="DR37">IFERROR(INDEX($CD$4:$CU$4,_xlfn.AGGREGATE(15,6,COLUMN($CD$4:$CU$4)-COLUMN($CC$1)/($CD$37:$CU$37=MAX($CD$37:$CU$37)),COLUMNS($CU$4:DO4))),"")</f>
        <v/>
      </c>
      <c r="DS37" s="65" t="str" cm="1">
        <f t="array" ref="DS37">IFERROR(INDEX($CD$4:$CU$4,_xlfn.AGGREGATE(15,6,COLUMN($CD$4:$CU$4)-COLUMN($CC$1)/($CD$37:$CU$37=MAX($CD$37:$CU$37)),COLUMNS($CU$4:DP4))),"")</f>
        <v/>
      </c>
      <c r="DT37" s="65" t="str" cm="1">
        <f t="array" ref="DT37">IFERROR(INDEX($CD$4:$CU$4,_xlfn.AGGREGATE(15,6,COLUMN($CD$4:$CU$4)-COLUMN($CC$1)/($CD$37:$CU$37=MAX($CD$37:$CU$37)),COLUMNS($CU$4:DQ4))),"")</f>
        <v/>
      </c>
      <c r="DU37" s="66" t="str" cm="1">
        <f t="array" ref="DU37">IFERROR(INDEX($CD$4:$CU$4,_xlfn.AGGREGATE(15,6,COLUMN($CD$4:$CU$4)-COLUMN($CC$1)/($CD$37:$CU$37=MAX($CD$37:$CU$37)),COLUMNS($CU$4:DR4))),"")</f>
        <v/>
      </c>
      <c r="DV37" s="78" t="str">
        <f t="shared" ca="1" si="156"/>
        <v>AZ</v>
      </c>
      <c r="DW37" s="65" t="str">
        <f t="shared" ca="1" si="157"/>
        <v>N</v>
      </c>
      <c r="DX37" s="65" t="str" cm="1">
        <f t="array" aca="1" ref="DX37" ca="1">IF(INDIRECT(VLOOKUP(DX36,General!R:T,3,FALSE)&amp;DN36)&gt;0,DX36,DV36)</f>
        <v>BU</v>
      </c>
      <c r="DY37" s="79">
        <f t="shared" ca="1" si="158"/>
        <v>1</v>
      </c>
      <c r="DZ37" s="42" t="str">
        <f>IFERROR(VLOOKUP(DP37,General!R:S,2,FALSE),"")</f>
        <v>BA</v>
      </c>
      <c r="EA37" s="65" t="str">
        <f>IFERROR(VLOOKUP(DQ37,General!R:S,2,FALSE),"")</f>
        <v/>
      </c>
      <c r="EB37" s="65" t="str">
        <f>IFERROR(VLOOKUP(DR37,General!R:S,2,FALSE),"")</f>
        <v/>
      </c>
      <c r="EC37" s="65" t="str">
        <f>IFERROR(VLOOKUP(DS37,General!R:S,2,FALSE),"")</f>
        <v/>
      </c>
      <c r="ED37" s="65" t="str">
        <f>IFERROR(VLOOKUP(DT37,General!R:S,2,FALSE),"")</f>
        <v/>
      </c>
      <c r="EE37" s="66" t="str">
        <f>IFERROR(VLOOKUP(DU37,General!R:S,2,FALSE),"")</f>
        <v/>
      </c>
      <c r="EF37" s="113">
        <f ca="1">IF(DP37="",-1,COUNTIF(INDIRECT(DZ37&amp;$DN$10):INDIRECT(DZ37&amp;DN37),"Y"))</f>
        <v>17</v>
      </c>
      <c r="EG37" s="111">
        <f ca="1">IF(DQ37="",-1,COUNTIF(INDIRECT(EA37&amp;$DN$10):INDIRECT(EA37&amp;DN37),"Y"))</f>
        <v>-1</v>
      </c>
      <c r="EH37" s="111">
        <f ca="1">IF(DR37="",-1,COUNTIF(INDIRECT(EB37&amp;$DN$10):INDIRECT(EB37&amp;DN37),"Y"))</f>
        <v>-1</v>
      </c>
      <c r="EI37" s="110">
        <f ca="1">IF(DS37="",-1,COUNTIF(INDIRECT(EC37&amp;$DN$10):INDIRECT(EC37&amp;DN37),"Y"))</f>
        <v>-1</v>
      </c>
      <c r="EJ37" s="114">
        <f ca="1">IF(DT37="",-1,COUNTIF(INDIRECT(ED37&amp;$DN$10):INDIRECT(ED37&amp;DN37),"Y"))</f>
        <v>-1</v>
      </c>
      <c r="EK37" s="114">
        <f ca="1">IF(DU37="",-1,COUNTIF(INDIRECT(EE37&amp;$DN$10):INDIRECT(EE37&amp;DN37),"Y"))</f>
        <v>-1</v>
      </c>
      <c r="EL37" s="42" t="str" cm="1">
        <f t="array" aca="1" ref="EL37" ca="1">IFERROR(INDEX($DP$37:$DU$37,_xlfn.AGGREGATE(15,6,COLUMN($DP$37:$DU$37)-COLUMN($DO$37)/($EF$37:$EK$37=MAX($EF$37:$EK$37)),COLUMNS($DP$37:DP37))),"")</f>
        <v>AZ</v>
      </c>
      <c r="EM37" s="65" t="str" cm="1">
        <f t="array" aca="1" ref="EM37" ca="1">IFERROR(INDEX($DP$37:$DU$37,_xlfn.AGGREGATE(15,6,COLUMN($DP$37:$DU$37)-COLUMN($DO$37)/($EF$37:$EK$37=MAX($EF$37:$EK$37)),COLUMNS($DP$37:DQ37))),"")</f>
        <v/>
      </c>
      <c r="EN37" s="65" t="str" cm="1">
        <f t="array" aca="1" ref="EN37" ca="1">IFERROR(INDEX($DP$37:$DU$37,_xlfn.AGGREGATE(15,6,COLUMN($DP$37:$DU$37)-COLUMN($DO$37)/($EF$37:$EK$37=MAX($EF$37:$EK$37)),COLUMNS($DP$37:DR37))),"")</f>
        <v/>
      </c>
      <c r="EO37" s="65" t="str" cm="1">
        <f t="array" aca="1" ref="EO37" ca="1">IFERROR(INDEX($DP$37:$DU$37,_xlfn.AGGREGATE(15,6,COLUMN($DP$37:$DU$37)-COLUMN($DO$37)/($EF$37:$EK$37=MAX($EF$37:$EK$37)),COLUMNS($DP$37:DS37))),"")</f>
        <v/>
      </c>
      <c r="EP37" s="65" t="str" cm="1">
        <f t="array" aca="1" ref="EP37" ca="1">IFERROR(INDEX($DP$37:$DU$37,_xlfn.AGGREGATE(15,6,COLUMN($DP$37:$DU$37)-COLUMN($DO$37)/($EF$37:$EK$37=MAX($EF$37:$EK$37)),COLUMNS($DP$37:DT37))),"")</f>
        <v/>
      </c>
      <c r="EQ37" s="66" t="str" cm="1">
        <f t="array" aca="1" ref="EQ37" ca="1">IFERROR(INDEX($DP$37:$DU$37,_xlfn.AGGREGATE(15,6,COLUMN($DP$37:$DU$37)-COLUMN($DO$37)/($EF$37:$EK$37=MAX($EF$37:$EK$37)),COLUMNS($DP$37:DU37))),"")</f>
        <v/>
      </c>
      <c r="ER37" s="9">
        <f t="shared" ca="1" si="144"/>
        <v>1</v>
      </c>
      <c r="ES37" s="79">
        <f t="shared" ca="1" si="159"/>
        <v>1</v>
      </c>
      <c r="ET37" s="112" t="str" cm="1">
        <f t="array" aca="1" ref="ET37" ca="1">INDEX(EL37:EQ37,1,ES37)</f>
        <v>AZ</v>
      </c>
      <c r="EU37" s="42" t="str">
        <f t="shared" ca="1" si="7"/>
        <v>T</v>
      </c>
      <c r="EV37" s="65" t="str">
        <f t="shared" si="8"/>
        <v>T</v>
      </c>
      <c r="EW37" s="65" t="str">
        <f t="shared" ca="1" si="9"/>
        <v>B</v>
      </c>
      <c r="EX37" s="65" t="str">
        <f t="shared" ca="1" si="3"/>
        <v>LW</v>
      </c>
      <c r="EY37" s="65" t="str">
        <f t="shared" si="4"/>
        <v>1010</v>
      </c>
      <c r="EZ37" s="65" t="str">
        <f t="shared" ca="1" si="5"/>
        <v>LW</v>
      </c>
      <c r="FA37" s="9" t="str">
        <f t="shared" ca="1" si="67"/>
        <v>B</v>
      </c>
      <c r="FB37" s="9" t="str">
        <f t="shared" ca="1" si="68"/>
        <v/>
      </c>
      <c r="FC37" s="9" t="str">
        <f t="shared" ca="1" si="69"/>
        <v/>
      </c>
      <c r="FD37" s="9" t="str">
        <f t="shared" si="70"/>
        <v/>
      </c>
      <c r="FE37" s="9" t="str">
        <f t="shared" ca="1" si="71"/>
        <v>L4</v>
      </c>
      <c r="FF37" s="9" t="str">
        <f t="shared" ca="1" si="72"/>
        <v/>
      </c>
      <c r="FG37" s="9">
        <f t="shared" ca="1" si="73"/>
        <v>5</v>
      </c>
      <c r="FH37" s="9">
        <f t="shared" ca="1" si="74"/>
        <v>8</v>
      </c>
      <c r="FI37" s="42">
        <f t="shared" si="6"/>
        <v>-4</v>
      </c>
      <c r="FJ37" s="65">
        <f>IF(Z37="",0,IFERROR(VLOOKUP(Z32&amp;Z33&amp;Z34&amp;Z35&amp;Z36&amp;Z37,General!I:J,2,FALSE),0))</f>
        <v>-3</v>
      </c>
      <c r="FK37" s="65">
        <f>IF(AC37="",0,IFERROR(VLOOKUP(AC32&amp;AC33&amp;AC34&amp;AC35&amp;AC36&amp;AC37,General!I:J,2,FALSE),0))</f>
        <v>3</v>
      </c>
      <c r="FL37" s="65">
        <f>IF(AF37="",0,IFERROR(VLOOKUP(AF32&amp;AF33&amp;AF34&amp;AF35&amp;AF36&amp;AF37,General!I:J,2,FALSE),0))</f>
        <v>-3</v>
      </c>
      <c r="FM37" s="65">
        <f>IF(AI37="",0,IFERROR(VLOOKUP(AI32&amp;AI33&amp;AI34&amp;AI35&amp;AI36&amp;AI37,General!I:J,2,FALSE),0))</f>
        <v>3</v>
      </c>
      <c r="FN37" s="65">
        <f>IF(AL37="",0,IFERROR(VLOOKUP(AL32&amp;AL33&amp;AL34&amp;AL35&amp;AL36&amp;AL37,General!I:J,2,FALSE),0))</f>
        <v>1</v>
      </c>
      <c r="FO37" s="65">
        <f>IF(AO37="",0,IFERROR(VLOOKUP(AO32&amp;AO33&amp;AO34&amp;AO35&amp;AO36&amp;AO37,General!I:J,2,FALSE),0))</f>
        <v>-3</v>
      </c>
      <c r="FP37" s="65">
        <f>IF(AR37="",0,IFERROR(VLOOKUP(AR32&amp;AR33&amp;AR34&amp;AR35&amp;AR36&amp;AR37,General!I:J,2,FALSE),0))</f>
        <v>3</v>
      </c>
      <c r="FQ37" s="65">
        <f>IF(AU37="",0,IFERROR(VLOOKUP(AU32&amp;AU33&amp;AU34&amp;AU35&amp;AU36&amp;AU37,General!I:J,2,FALSE),0))</f>
        <v>-1</v>
      </c>
      <c r="FR37" s="65">
        <f>IF(AX37="",0,IFERROR(VLOOKUP(AX32&amp;AX33&amp;AX34&amp;AX35&amp;AX36&amp;AX37,General!I:J,2,FALSE),0))</f>
        <v>-1</v>
      </c>
      <c r="FS37" s="65">
        <f>IF(BA37="",0,IFERROR(VLOOKUP(BA32&amp;BA33&amp;BA34&amp;BA35&amp;BA36&amp;BA37,General!I:J,2,FALSE),0))</f>
        <v>1</v>
      </c>
      <c r="FT37" s="65">
        <f>IF(BD37="",0,IFERROR(VLOOKUP(BD32&amp;BD33&amp;BD34&amp;BD35&amp;BD36&amp;BD37,General!I:J,2,FALSE),0))</f>
        <v>-1</v>
      </c>
      <c r="FU37" s="65">
        <f>IF(BG37="",0,IFERROR(VLOOKUP(BG32&amp;BG33&amp;BG34&amp;BG35&amp;BG36&amp;BG37,General!I:J,2,FALSE),0))</f>
        <v>-6</v>
      </c>
      <c r="FV37" s="65">
        <f>IF(BJ37="",0,IFERROR(VLOOKUP(BJ32&amp;BJ33&amp;BJ34&amp;BJ35&amp;BJ36&amp;BJ37,General!I:J,2,FALSE),0))</f>
        <v>6</v>
      </c>
      <c r="FW37" s="65">
        <f>IF(BM37="",0,IFERROR(VLOOKUP(BM32&amp;BM33&amp;BM34&amp;BM35&amp;BM36&amp;BM37,General!I:J,2,FALSE),0))</f>
        <v>-1</v>
      </c>
      <c r="FX37" s="65">
        <f>IF(BP37="",0,IFERROR(VLOOKUP(BP32&amp;BP33&amp;BP34&amp;BP35&amp;BP36&amp;BP37,General!I:J,2,FALSE),0))</f>
        <v>1</v>
      </c>
      <c r="FY37" s="65">
        <f>IF(BS37="",0,IFERROR(VLOOKUP(BS32&amp;BS33&amp;BS34&amp;BS35&amp;BS36&amp;BS37,General!I:J,2,FALSE),0))</f>
        <v>1</v>
      </c>
      <c r="FZ37" s="66">
        <f>IF(BV37="",0,IFERROR(VLOOKUP(BV32&amp;BV33&amp;BV34&amp;BV35&amp;BV36&amp;BV37,General!I:J,2,FALSE),0))</f>
        <v>-1</v>
      </c>
      <c r="GA37" s="66">
        <f>IF(BY37="",0,IFERROR(VLOOKUP(BY32&amp;BY33&amp;BY34&amp;BY35&amp;BY36&amp;BY37,General!I:J,2,FALSE),0))</f>
        <v>1</v>
      </c>
      <c r="GB37" s="66">
        <f ca="1">IF(R37="",0,IFERROR(VLOOKUP(R32&amp;R33&amp;R34&amp;R35&amp;R36&amp;R37,General!F:G,2,FALSE),0))</f>
        <v>-1</v>
      </c>
      <c r="GC37" s="9" t="str">
        <f t="shared" ca="1" si="145"/>
        <v>C</v>
      </c>
      <c r="GD37" s="9" t="str">
        <f t="shared" ca="1" si="75"/>
        <v>N</v>
      </c>
      <c r="GE37" s="9" t="str">
        <f t="shared" si="76"/>
        <v>N</v>
      </c>
      <c r="GF37" s="9" t="str">
        <f t="shared" ca="1" si="77"/>
        <v>N</v>
      </c>
      <c r="GG37" s="9">
        <f t="shared" ca="1" si="78"/>
        <v>7</v>
      </c>
      <c r="GH37" s="10" t="str">
        <f t="shared" ca="1" si="79"/>
        <v>N</v>
      </c>
      <c r="GI37" s="9" t="str">
        <f t="shared" ca="1" si="80"/>
        <v>N</v>
      </c>
      <c r="GJ37" s="9" t="str">
        <f t="shared" ca="1" si="81"/>
        <v>N</v>
      </c>
      <c r="GK37" s="9" t="str">
        <f t="shared" ca="1" si="82"/>
        <v>N</v>
      </c>
      <c r="GL37" s="9" t="str">
        <f t="shared" ca="1" si="83"/>
        <v>L4</v>
      </c>
      <c r="GM37" s="9" t="str">
        <f t="shared" ca="1" si="84"/>
        <v/>
      </c>
      <c r="GN37" s="9">
        <f t="shared" si="1"/>
        <v>2</v>
      </c>
      <c r="GO37" s="9" t="str">
        <f t="shared" si="2"/>
        <v/>
      </c>
      <c r="GP37" s="9" t="str">
        <f t="shared" si="175"/>
        <v>10001</v>
      </c>
      <c r="GQ37" s="9" t="str">
        <f t="shared" si="176"/>
        <v>01230</v>
      </c>
      <c r="GR37" s="9" t="str">
        <f t="shared" si="146"/>
        <v>010001</v>
      </c>
      <c r="GS37" s="9" t="str">
        <f t="shared" si="147"/>
        <v>301230</v>
      </c>
      <c r="GT37" s="9" t="str">
        <f t="shared" si="148"/>
        <v>B</v>
      </c>
      <c r="GU37" s="9" t="str">
        <f t="shared" si="149"/>
        <v>B</v>
      </c>
      <c r="GV37" s="9" t="str">
        <f t="shared" ca="1" si="86"/>
        <v>F3W</v>
      </c>
      <c r="GW37" s="9" t="str">
        <f t="shared" ca="1" si="87"/>
        <v>B</v>
      </c>
      <c r="GX37" s="9" t="str">
        <f t="shared" ca="1" si="88"/>
        <v>10</v>
      </c>
      <c r="GY37" s="9" t="str">
        <f t="shared" ca="1" si="89"/>
        <v/>
      </c>
      <c r="GZ37" s="9" t="str">
        <f t="shared" ca="1" si="90"/>
        <v>BW</v>
      </c>
      <c r="HA37" s="9" t="str">
        <f t="shared" ca="1" si="91"/>
        <v>L4</v>
      </c>
      <c r="HB37" s="9">
        <f t="shared" ca="1" si="150"/>
        <v>1</v>
      </c>
      <c r="HC37" s="9" t="str">
        <f t="shared" ca="1" si="151"/>
        <v/>
      </c>
      <c r="HD37" s="9" t="str">
        <f t="shared" ca="1" si="152"/>
        <v>4</v>
      </c>
      <c r="HE37" s="9" t="str">
        <f t="shared" ca="1" si="92"/>
        <v>L</v>
      </c>
      <c r="HG37" s="9">
        <f>General!A35</f>
        <v>0</v>
      </c>
      <c r="HH37" s="9">
        <f>General!B35</f>
        <v>0</v>
      </c>
      <c r="HI37" s="9" t="str">
        <f>General!C35</f>
        <v/>
      </c>
      <c r="HJ37" s="9">
        <f>General!D35</f>
        <v>0</v>
      </c>
      <c r="HK37" s="9">
        <v>1</v>
      </c>
      <c r="HL37" s="57">
        <f t="shared" ca="1" si="153"/>
        <v>2</v>
      </c>
      <c r="HM37" s="9" t="str">
        <f>General!F35</f>
        <v>LLWLL</v>
      </c>
      <c r="HN37" s="9">
        <f>General!G35</f>
        <v>-3</v>
      </c>
    </row>
    <row r="38" spans="1:222" ht="13.5" thickBot="1">
      <c r="A38" s="9">
        <v>29</v>
      </c>
      <c r="B38" s="42" t="str">
        <f t="shared" ca="1" si="10"/>
        <v>B2</v>
      </c>
      <c r="C38" s="115" t="str">
        <f t="shared" ca="1" si="93"/>
        <v/>
      </c>
      <c r="D38" s="116" t="str">
        <f t="shared" ca="1" si="94"/>
        <v/>
      </c>
      <c r="E38" s="117" t="str">
        <f t="shared" ca="1" si="95"/>
        <v>L4</v>
      </c>
      <c r="F38" s="66" t="str">
        <f t="shared" ca="1" si="11"/>
        <v>L</v>
      </c>
      <c r="G38" s="9">
        <v>29</v>
      </c>
      <c r="H38" s="118"/>
      <c r="I38" s="152" t="str">
        <f t="shared" ca="1" si="96"/>
        <v>P2</v>
      </c>
      <c r="J38" s="115" t="str">
        <f t="shared" ca="1" si="97"/>
        <v>F2</v>
      </c>
      <c r="K38" s="66">
        <f t="shared" si="154"/>
        <v>10</v>
      </c>
      <c r="L38" s="141"/>
      <c r="M38" s="136" t="s">
        <v>5</v>
      </c>
      <c r="N38" s="10"/>
      <c r="O38" s="42" t="str">
        <f ca="1">IF(M37="","",VLOOKUP(DX38,General!U:V,2,FALSE))</f>
        <v xml:space="preserve">L5O </v>
      </c>
      <c r="P38" s="116" t="str">
        <f t="shared" ca="1" si="12"/>
        <v>F2</v>
      </c>
      <c r="Q38" s="117" t="str">
        <f t="shared" ca="1" si="13"/>
        <v/>
      </c>
      <c r="R38" s="65" t="str">
        <f t="shared" ca="1" si="14"/>
        <v>W</v>
      </c>
      <c r="S38" s="65">
        <f t="shared" ca="1" si="15"/>
        <v>-10</v>
      </c>
      <c r="T38" s="119" t="str">
        <f t="shared" ca="1" si="98"/>
        <v/>
      </c>
      <c r="U38" s="65">
        <f ca="1">IF(M38="","",IF(T38="",SUM($T$5:$T38)+S38,SUM($T$5:$T38)))</f>
        <v>-15</v>
      </c>
      <c r="V38" s="125" t="str">
        <f t="shared" ca="1" si="187"/>
        <v/>
      </c>
      <c r="W38" s="65" t="str" cm="1">
        <f t="array" aca="1" ref="W38" ca="1">IF(M37="","",INDIRECT(DX38&amp; DN38))</f>
        <v>P</v>
      </c>
      <c r="X38" s="66">
        <f t="shared" ca="1" si="16"/>
        <v>-9</v>
      </c>
      <c r="Y38" s="42" t="str">
        <f t="shared" si="17"/>
        <v>B</v>
      </c>
      <c r="Z38" s="65" t="str">
        <f t="shared" si="18"/>
        <v>N</v>
      </c>
      <c r="AA38" s="66">
        <f t="shared" si="19"/>
        <v>-10</v>
      </c>
      <c r="AB38" s="42" t="str">
        <f t="shared" si="20"/>
        <v>P</v>
      </c>
      <c r="AC38" s="65" t="str">
        <f t="shared" si="21"/>
        <v>Y</v>
      </c>
      <c r="AD38" s="66">
        <f t="shared" si="22"/>
        <v>10</v>
      </c>
      <c r="AE38" s="42" t="str">
        <f t="shared" si="23"/>
        <v>P</v>
      </c>
      <c r="AF38" s="65" t="str">
        <f t="shared" si="24"/>
        <v>Y</v>
      </c>
      <c r="AG38" s="66">
        <f t="shared" si="25"/>
        <v>7</v>
      </c>
      <c r="AH38" s="42" t="str">
        <f t="shared" si="26"/>
        <v>B</v>
      </c>
      <c r="AI38" s="65" t="str">
        <f t="shared" si="27"/>
        <v>N</v>
      </c>
      <c r="AJ38" s="66">
        <f t="shared" si="28"/>
        <v>-7</v>
      </c>
      <c r="AK38" s="42" t="str">
        <f t="shared" si="99"/>
        <v>B</v>
      </c>
      <c r="AL38" s="65" t="str">
        <f t="shared" si="29"/>
        <v>N</v>
      </c>
      <c r="AM38" s="66">
        <f t="shared" si="30"/>
        <v>-6</v>
      </c>
      <c r="AN38" s="42" t="str">
        <f t="shared" si="31"/>
        <v>P</v>
      </c>
      <c r="AO38" s="65" t="str">
        <f t="shared" si="32"/>
        <v>Y</v>
      </c>
      <c r="AP38" s="66">
        <f t="shared" si="33"/>
        <v>4</v>
      </c>
      <c r="AQ38" s="42" t="str">
        <f t="shared" si="34"/>
        <v>B</v>
      </c>
      <c r="AR38" s="65" t="str">
        <f t="shared" si="35"/>
        <v>N</v>
      </c>
      <c r="AS38" s="66">
        <f t="shared" si="36"/>
        <v>-4</v>
      </c>
      <c r="AT38" s="42" t="str">
        <f t="shared" si="100"/>
        <v>P</v>
      </c>
      <c r="AU38" s="65" t="str">
        <f t="shared" si="37"/>
        <v>Y</v>
      </c>
      <c r="AV38" s="79">
        <f t="shared" si="38"/>
        <v>6</v>
      </c>
      <c r="AW38" s="42" t="str">
        <f t="shared" si="101"/>
        <v>B</v>
      </c>
      <c r="AX38" s="65" t="str">
        <f t="shared" si="39"/>
        <v>N</v>
      </c>
      <c r="AY38" s="66">
        <f t="shared" si="102"/>
        <v>3</v>
      </c>
      <c r="AZ38" s="42" t="str">
        <f t="shared" si="40"/>
        <v>P</v>
      </c>
      <c r="BA38" s="65" t="str">
        <f t="shared" si="41"/>
        <v>Y</v>
      </c>
      <c r="BB38" s="66">
        <f t="shared" si="42"/>
        <v>10</v>
      </c>
      <c r="BC38" s="42" t="str">
        <f t="shared" si="43"/>
        <v>B</v>
      </c>
      <c r="BD38" s="65" t="str">
        <f t="shared" si="44"/>
        <v>N</v>
      </c>
      <c r="BE38" s="66">
        <f t="shared" si="45"/>
        <v>-10</v>
      </c>
      <c r="BF38" s="42" t="str">
        <f t="shared" si="46"/>
        <v>B</v>
      </c>
      <c r="BG38" s="65" t="str">
        <f t="shared" si="47"/>
        <v>N</v>
      </c>
      <c r="BH38" s="66">
        <f t="shared" si="48"/>
        <v>-10</v>
      </c>
      <c r="BI38" s="42" t="str">
        <f t="shared" si="49"/>
        <v>P</v>
      </c>
      <c r="BJ38" s="65" t="str">
        <f t="shared" si="50"/>
        <v>Y</v>
      </c>
      <c r="BK38" s="66">
        <f t="shared" si="51"/>
        <v>10</v>
      </c>
      <c r="BL38" s="42" t="str">
        <f t="shared" si="52"/>
        <v>B</v>
      </c>
      <c r="BM38" s="65" t="str">
        <f t="shared" si="53"/>
        <v>N</v>
      </c>
      <c r="BN38" s="66">
        <f t="shared" si="54"/>
        <v>6</v>
      </c>
      <c r="BO38" s="42" t="str">
        <f t="shared" si="55"/>
        <v>P</v>
      </c>
      <c r="BP38" s="65" t="str">
        <f t="shared" si="56"/>
        <v>Y</v>
      </c>
      <c r="BQ38" s="66">
        <f t="shared" si="57"/>
        <v>-6</v>
      </c>
      <c r="BR38" s="42" t="str">
        <f t="shared" si="58"/>
        <v>B</v>
      </c>
      <c r="BS38" s="65" t="str">
        <f t="shared" si="59"/>
        <v>N</v>
      </c>
      <c r="BT38" s="66">
        <f t="shared" si="60"/>
        <v>-7</v>
      </c>
      <c r="BU38" s="42" t="str">
        <f t="shared" si="61"/>
        <v>P</v>
      </c>
      <c r="BV38" s="65" t="str">
        <f t="shared" si="62"/>
        <v>Y</v>
      </c>
      <c r="BW38" s="66">
        <f t="shared" si="63"/>
        <v>7</v>
      </c>
      <c r="BX38" s="42" t="str">
        <f t="shared" si="64"/>
        <v>P</v>
      </c>
      <c r="BY38" s="65" t="str">
        <f t="shared" si="103"/>
        <v>Y</v>
      </c>
      <c r="BZ38" s="66">
        <f t="shared" si="65"/>
        <v>-3</v>
      </c>
      <c r="CA38" s="106">
        <f t="shared" si="104"/>
        <v>10</v>
      </c>
      <c r="CB38" s="107">
        <f t="shared" si="105"/>
        <v>0</v>
      </c>
      <c r="CC38" s="108" t="str">
        <f t="shared" ca="1" si="106"/>
        <v/>
      </c>
      <c r="CD38" s="252">
        <f t="shared" ref="CD38:CE38" si="189">AVERAGE(CV35:CV38)</f>
        <v>-3.75</v>
      </c>
      <c r="CE38" s="252">
        <f t="shared" si="189"/>
        <v>3.75</v>
      </c>
      <c r="CF38" s="252">
        <f t="shared" si="108"/>
        <v>8</v>
      </c>
      <c r="CG38" s="252">
        <f t="shared" si="109"/>
        <v>-8</v>
      </c>
      <c r="CH38" s="252">
        <f t="shared" si="110"/>
        <v>-5</v>
      </c>
      <c r="CI38" s="252">
        <f t="shared" si="111"/>
        <v>5</v>
      </c>
      <c r="CJ38" s="252">
        <f t="shared" si="112"/>
        <v>-5</v>
      </c>
      <c r="CK38" s="252">
        <f t="shared" si="113"/>
        <v>5</v>
      </c>
      <c r="CL38" s="252">
        <f t="shared" si="114"/>
        <v>5</v>
      </c>
      <c r="CM38" s="252">
        <f t="shared" si="115"/>
        <v>9.75</v>
      </c>
      <c r="CN38" s="252">
        <f t="shared" si="116"/>
        <v>-9.75</v>
      </c>
      <c r="CO38" s="252">
        <f t="shared" si="117"/>
        <v>-9.25</v>
      </c>
      <c r="CP38" s="252">
        <f t="shared" si="118"/>
        <v>9.25</v>
      </c>
      <c r="CQ38" s="252">
        <f t="shared" si="119"/>
        <v>7.75</v>
      </c>
      <c r="CR38" s="252">
        <f t="shared" si="120"/>
        <v>-7.75</v>
      </c>
      <c r="CS38" s="252">
        <f t="shared" si="121"/>
        <v>-6.5</v>
      </c>
      <c r="CT38" s="252">
        <f t="shared" si="122"/>
        <v>6.5</v>
      </c>
      <c r="CU38" s="252">
        <f t="shared" si="123"/>
        <v>-5</v>
      </c>
      <c r="CV38" s="156">
        <f t="shared" si="124"/>
        <v>-10</v>
      </c>
      <c r="CW38" s="157">
        <f t="shared" si="125"/>
        <v>10</v>
      </c>
      <c r="CX38" s="157">
        <f t="shared" si="126"/>
        <v>7</v>
      </c>
      <c r="CY38" s="157">
        <f t="shared" si="127"/>
        <v>-7</v>
      </c>
      <c r="CZ38" s="157">
        <f t="shared" si="128"/>
        <v>-6</v>
      </c>
      <c r="DA38" s="157">
        <f t="shared" si="129"/>
        <v>4</v>
      </c>
      <c r="DB38" s="157">
        <f t="shared" si="130"/>
        <v>-4</v>
      </c>
      <c r="DC38" s="157">
        <f t="shared" si="131"/>
        <v>6</v>
      </c>
      <c r="DD38" s="157">
        <f t="shared" si="132"/>
        <v>3</v>
      </c>
      <c r="DE38" s="157">
        <f t="shared" si="133"/>
        <v>10</v>
      </c>
      <c r="DF38" s="157">
        <f t="shared" si="134"/>
        <v>-10</v>
      </c>
      <c r="DG38" s="157">
        <f t="shared" si="135"/>
        <v>-10</v>
      </c>
      <c r="DH38" s="157">
        <f t="shared" si="136"/>
        <v>10</v>
      </c>
      <c r="DI38" s="157">
        <f t="shared" si="137"/>
        <v>6</v>
      </c>
      <c r="DJ38" s="157">
        <f t="shared" si="138"/>
        <v>-6</v>
      </c>
      <c r="DK38" s="157">
        <f t="shared" si="139"/>
        <v>-7</v>
      </c>
      <c r="DL38" s="157">
        <f t="shared" si="140"/>
        <v>7</v>
      </c>
      <c r="DM38" s="158">
        <f t="shared" si="141"/>
        <v>-3</v>
      </c>
      <c r="DN38" s="78">
        <v>38</v>
      </c>
      <c r="DO38" s="79">
        <f t="shared" si="164"/>
        <v>33</v>
      </c>
      <c r="DP38" s="42" t="str" cm="1">
        <f t="array" ref="DP38">IFERROR(INDEX($CD$4:$CU$4,_xlfn.AGGREGATE(15,6,COLUMN($CD$4:$CU$4)-COLUMN($CC$1)/($CD$38:$CU$38=MAX($CD$38:$CU$38)),COLUMNS(CU$4:$CU4))),"")</f>
        <v>AZ</v>
      </c>
      <c r="DQ38" s="65" t="str" cm="1">
        <f t="array" ref="DQ38">IFERROR(INDEX($CD$4:$CU$4,_xlfn.AGGREGATE(15,6,COLUMN($CD$4:$CU$4)-COLUMN($CC$1)/($CD$38:$CU$38=MAX($CD$38:$CU$38)),COLUMNS($CU$4:DN4))),"")</f>
        <v/>
      </c>
      <c r="DR38" s="65" t="str" cm="1">
        <f t="array" ref="DR38">IFERROR(INDEX($CD$4:$CU$4,_xlfn.AGGREGATE(15,6,COLUMN($CD$4:$CU$4)-COLUMN($CC$1)/($CD$38:$CU$38=MAX($CD$38:$CU$38)),COLUMNS($CU$4:DO4))),"")</f>
        <v/>
      </c>
      <c r="DS38" s="65" t="str" cm="1">
        <f t="array" ref="DS38">IFERROR(INDEX($CD$4:$CU$4,_xlfn.AGGREGATE(15,6,COLUMN($CD$4:$CU$4)-COLUMN($CC$1)/($CD$38:$CU$38=MAX($CD$38:$CU$38)),COLUMNS($CU$4:DP4))),"")</f>
        <v/>
      </c>
      <c r="DT38" s="65" t="str" cm="1">
        <f t="array" ref="DT38">IFERROR(INDEX($CD$4:$CU$4,_xlfn.AGGREGATE(15,6,COLUMN($CD$4:$CU$4)-COLUMN($CC$1)/($CD$38:$CU$38=MAX($CD$38:$CU$38)),COLUMNS($CU$4:DQ4))),"")</f>
        <v/>
      </c>
      <c r="DU38" s="66" t="str" cm="1">
        <f t="array" ref="DU38">IFERROR(INDEX($CD$4:$CU$4,_xlfn.AGGREGATE(15,6,COLUMN($CD$4:$CU$4)-COLUMN($CC$1)/($CD$38:$CU$38=MAX($CD$38:$CU$38)),COLUMNS($CU$4:DR4))),"")</f>
        <v/>
      </c>
      <c r="DV38" s="78" t="str">
        <f t="shared" ca="1" si="156"/>
        <v>AZ</v>
      </c>
      <c r="DW38" s="65" t="str">
        <f t="shared" ca="1" si="157"/>
        <v>N</v>
      </c>
      <c r="DX38" s="65" t="str" cm="1">
        <f t="array" aca="1" ref="DX38" ca="1">IF(INDIRECT(VLOOKUP(DX37,General!R:T,3,FALSE)&amp;DN37)&gt;0,DX37,DV37)</f>
        <v>BU</v>
      </c>
      <c r="DY38" s="79">
        <f t="shared" ca="1" si="158"/>
        <v>1</v>
      </c>
      <c r="DZ38" s="42" t="str">
        <f>IFERROR(VLOOKUP(DP38,General!R:S,2,FALSE),"")</f>
        <v>BA</v>
      </c>
      <c r="EA38" s="65" t="str">
        <f>IFERROR(VLOOKUP(DQ38,General!R:S,2,FALSE),"")</f>
        <v/>
      </c>
      <c r="EB38" s="65" t="str">
        <f>IFERROR(VLOOKUP(DR38,General!R:S,2,FALSE),"")</f>
        <v/>
      </c>
      <c r="EC38" s="65" t="str">
        <f>IFERROR(VLOOKUP(DS38,General!R:S,2,FALSE),"")</f>
        <v/>
      </c>
      <c r="ED38" s="65" t="str">
        <f>IFERROR(VLOOKUP(DT38,General!R:S,2,FALSE),"")</f>
        <v/>
      </c>
      <c r="EE38" s="66" t="str">
        <f>IFERROR(VLOOKUP(DU38,General!R:S,2,FALSE),"")</f>
        <v/>
      </c>
      <c r="EF38" s="113">
        <f ca="1">IF(DP38="",-1,COUNTIF(INDIRECT(DZ38&amp;$DN$10):INDIRECT(DZ38&amp;DN38),"Y"))</f>
        <v>18</v>
      </c>
      <c r="EG38" s="111">
        <f ca="1">IF(DQ38="",-1,COUNTIF(INDIRECT(EA38&amp;$DN$10):INDIRECT(EA38&amp;DN38),"Y"))</f>
        <v>-1</v>
      </c>
      <c r="EH38" s="111">
        <f ca="1">IF(DR38="",-1,COUNTIF(INDIRECT(EB38&amp;$DN$10):INDIRECT(EB38&amp;DN38),"Y"))</f>
        <v>-1</v>
      </c>
      <c r="EI38" s="110">
        <f ca="1">IF(DS38="",-1,COUNTIF(INDIRECT(EC38&amp;$DN$10):INDIRECT(EC38&amp;DN38),"Y"))</f>
        <v>-1</v>
      </c>
      <c r="EJ38" s="114">
        <f ca="1">IF(DT38="",-1,COUNTIF(INDIRECT(ED38&amp;$DN$10):INDIRECT(ED38&amp;DN38),"Y"))</f>
        <v>-1</v>
      </c>
      <c r="EK38" s="114">
        <f ca="1">IF(DU38="",-1,COUNTIF(INDIRECT(EE38&amp;$DN$10):INDIRECT(EE38&amp;DN38),"Y"))</f>
        <v>-1</v>
      </c>
      <c r="EL38" s="42" t="str" cm="1">
        <f t="array" aca="1" ref="EL38" ca="1">IFERROR(INDEX($DP$38:$DU$38,_xlfn.AGGREGATE(15,6,COLUMN($DP$38:$DU$38)-COLUMN($DO$38)/($EF$38:$EK$38=MAX($EF$38:$EK$38)),COLUMNS($DP$38:DP38))),"")</f>
        <v>AZ</v>
      </c>
      <c r="EM38" s="65" t="str" cm="1">
        <f t="array" aca="1" ref="EM38" ca="1">IFERROR(INDEX($DP$38:$DU$38,_xlfn.AGGREGATE(15,6,COLUMN($DP$38:$DU$38)-COLUMN($DO$38)/($EF$38:$EK$38=MAX($EF$38:$EK$38)),COLUMNS($DP$38:DQ38))),"")</f>
        <v/>
      </c>
      <c r="EN38" s="65" t="str" cm="1">
        <f t="array" aca="1" ref="EN38" ca="1">IFERROR(INDEX($DP$38:$DU$38,_xlfn.AGGREGATE(15,6,COLUMN($DP$38:$DU$38)-COLUMN($DO$38)/($EF$38:$EK$38=MAX($EF$38:$EK$38)),COLUMNS($DP$38:DR38))),"")</f>
        <v/>
      </c>
      <c r="EO38" s="65" t="str" cm="1">
        <f t="array" aca="1" ref="EO38" ca="1">IFERROR(INDEX($DP$38:$DU$38,_xlfn.AGGREGATE(15,6,COLUMN($DP$38:$DU$38)-COLUMN($DO$38)/($EF$38:$EK$38=MAX($EF$38:$EK$38)),COLUMNS($DP$38:DS38))),"")</f>
        <v/>
      </c>
      <c r="EP38" s="65" t="str" cm="1">
        <f t="array" aca="1" ref="EP38" ca="1">IFERROR(INDEX($DP$38:$DU$38,_xlfn.AGGREGATE(15,6,COLUMN($DP$38:$DU$38)-COLUMN($DO$38)/($EF$38:$EK$38=MAX($EF$38:$EK$38)),COLUMNS($DP$38:DT38))),"")</f>
        <v/>
      </c>
      <c r="EQ38" s="66" t="str" cm="1">
        <f t="array" aca="1" ref="EQ38" ca="1">IFERROR(INDEX($DP$38:$DU$38,_xlfn.AGGREGATE(15,6,COLUMN($DP$38:$DU$38)-COLUMN($DO$38)/($EF$38:$EK$38=MAX($EF$38:$EK$38)),COLUMNS($DP$38:DU38))),"")</f>
        <v/>
      </c>
      <c r="ER38" s="9">
        <f t="shared" ca="1" si="144"/>
        <v>1</v>
      </c>
      <c r="ES38" s="79">
        <f t="shared" ca="1" si="159"/>
        <v>1</v>
      </c>
      <c r="ET38" s="112" t="str" cm="1">
        <f t="array" aca="1" ref="ET38" ca="1">INDEX(EL38:EQ38,1,ES38)</f>
        <v>AZ</v>
      </c>
      <c r="EU38" s="42" t="str">
        <f t="shared" ca="1" si="7"/>
        <v>T</v>
      </c>
      <c r="EV38" s="65" t="str">
        <f t="shared" si="8"/>
        <v>T</v>
      </c>
      <c r="EW38" s="65" t="str">
        <f t="shared" ca="1" si="9"/>
        <v>B</v>
      </c>
      <c r="EX38" s="65" t="str">
        <f t="shared" ca="1" si="3"/>
        <v>WW</v>
      </c>
      <c r="EY38" s="65" t="str">
        <f t="shared" si="4"/>
        <v>1010</v>
      </c>
      <c r="EZ38" s="65" t="str">
        <f t="shared" ca="1" si="5"/>
        <v>WL</v>
      </c>
      <c r="FA38" s="9" t="str">
        <f t="shared" ca="1" si="67"/>
        <v/>
      </c>
      <c r="FB38" s="9" t="str">
        <f t="shared" ca="1" si="68"/>
        <v>L4</v>
      </c>
      <c r="FC38" s="9" t="str">
        <f t="shared" si="69"/>
        <v/>
      </c>
      <c r="FD38" s="9" t="str">
        <f t="shared" ca="1" si="70"/>
        <v/>
      </c>
      <c r="FE38" s="9" t="str">
        <f t="shared" ca="1" si="71"/>
        <v>F2</v>
      </c>
      <c r="FF38" s="9" t="str">
        <f t="shared" ca="1" si="72"/>
        <v/>
      </c>
      <c r="FG38" s="9">
        <f t="shared" ca="1" si="73"/>
        <v>4</v>
      </c>
      <c r="FH38" s="9">
        <f t="shared" ca="1" si="74"/>
        <v>6</v>
      </c>
      <c r="FI38" s="42">
        <f t="shared" si="6"/>
        <v>-10</v>
      </c>
      <c r="FJ38" s="65">
        <f>IF(Z38="",0,IFERROR(VLOOKUP(Z33&amp;Z34&amp;Z35&amp;Z36&amp;Z37&amp;Z38,General!I:J,2,FALSE),0))</f>
        <v>-6</v>
      </c>
      <c r="FK38" s="65">
        <f>IF(AC38="",0,IFERROR(VLOOKUP(AC33&amp;AC34&amp;AC35&amp;AC36&amp;AC37&amp;AC38,General!I:J,2,FALSE),0))</f>
        <v>6</v>
      </c>
      <c r="FL38" s="65">
        <f>IF(AF38="",0,IFERROR(VLOOKUP(AF33&amp;AF34&amp;AF35&amp;AF36&amp;AF37&amp;AF38,General!I:J,2,FALSE),0))</f>
        <v>1</v>
      </c>
      <c r="FM38" s="65">
        <f>IF(AI38="",0,IFERROR(VLOOKUP(AI33&amp;AI34&amp;AI35&amp;AI36&amp;AI37&amp;AI38,General!I:J,2,FALSE),0))</f>
        <v>-1</v>
      </c>
      <c r="FN38" s="65">
        <f>IF(AL38="",0,IFERROR(VLOOKUP(AL33&amp;AL34&amp;AL35&amp;AL36&amp;AL37&amp;AL38,General!I:J,2,FALSE),0))</f>
        <v>-1</v>
      </c>
      <c r="FO38" s="65">
        <f>IF(AO38="",0,IFERROR(VLOOKUP(AO33&amp;AO34&amp;AO35&amp;AO36&amp;AO37&amp;AO38,General!I:J,2,FALSE),0))</f>
        <v>1</v>
      </c>
      <c r="FP38" s="65">
        <f>IF(AR38="",0,IFERROR(VLOOKUP(AR33&amp;AR34&amp;AR35&amp;AR36&amp;AR37&amp;AR38,General!I:J,2,FALSE),0))</f>
        <v>-1</v>
      </c>
      <c r="FQ38" s="65">
        <f>IF(AU38="",0,IFERROR(VLOOKUP(AU33&amp;AU34&amp;AU35&amp;AU36&amp;AU37&amp;AU38,General!I:J,2,FALSE),0))</f>
        <v>1</v>
      </c>
      <c r="FR38" s="65">
        <f>IF(AX38="",0,IFERROR(VLOOKUP(AX33&amp;AX34&amp;AX35&amp;AX36&amp;AX37&amp;AX38,General!I:J,2,FALSE),0))</f>
        <v>-3</v>
      </c>
      <c r="FS38" s="65">
        <f>IF(BA38="",0,IFERROR(VLOOKUP(BA33&amp;BA34&amp;BA35&amp;BA36&amp;BA37&amp;BA38,General!I:J,2,FALSE),0))</f>
        <v>3</v>
      </c>
      <c r="FT38" s="65">
        <f>IF(BD38="",0,IFERROR(VLOOKUP(BD33&amp;BD34&amp;BD35&amp;BD36&amp;BD37&amp;BD38,General!I:J,2,FALSE),0))</f>
        <v>-3</v>
      </c>
      <c r="FU38" s="65">
        <f>IF(BG38="",0,IFERROR(VLOOKUP(BG33&amp;BG34&amp;BG35&amp;BG36&amp;BG37&amp;BG38,General!I:J,2,FALSE),0))</f>
        <v>-6</v>
      </c>
      <c r="FV38" s="65">
        <f>IF(BJ38="",0,IFERROR(VLOOKUP(BJ33&amp;BJ34&amp;BJ35&amp;BJ36&amp;BJ37&amp;BJ38,General!I:J,2,FALSE),0))</f>
        <v>6</v>
      </c>
      <c r="FW38" s="65">
        <f>IF(BM38="",0,IFERROR(VLOOKUP(BM33&amp;BM34&amp;BM35&amp;BM36&amp;BM37&amp;BM38,General!I:J,2,FALSE),0))</f>
        <v>-3</v>
      </c>
      <c r="FX38" s="65">
        <f>IF(BP38="",0,IFERROR(VLOOKUP(BP33&amp;BP34&amp;BP35&amp;BP36&amp;BP37&amp;BP38,General!I:J,2,FALSE),0))</f>
        <v>3</v>
      </c>
      <c r="FY38" s="65">
        <f>IF(BS38="",0,IFERROR(VLOOKUP(BS33&amp;BS34&amp;BS35&amp;BS36&amp;BS37&amp;BS38,General!I:J,2,FALSE),0))</f>
        <v>-1</v>
      </c>
      <c r="FZ38" s="66">
        <f>IF(BV38="",0,IFERROR(VLOOKUP(BV33&amp;BV34&amp;BV35&amp;BV36&amp;BV37&amp;BV38,General!I:J,2,FALSE),0))</f>
        <v>1</v>
      </c>
      <c r="GA38" s="66">
        <f>IF(BY38="",0,IFERROR(VLOOKUP(BY33&amp;BY34&amp;BY35&amp;BY36&amp;BY37&amp;BY38,General!I:J,2,FALSE),0))</f>
        <v>3</v>
      </c>
      <c r="GB38" s="66">
        <f ca="1">IF(R38="",0,IFERROR(VLOOKUP(R33&amp;R34&amp;R35&amp;R36&amp;R37&amp;R38,General!F:G,2,FALSE),0))</f>
        <v>1</v>
      </c>
      <c r="GC38" s="9" t="str">
        <f t="shared" ca="1" si="145"/>
        <v>C</v>
      </c>
      <c r="GD38" s="9" t="str">
        <f t="shared" ca="1" si="75"/>
        <v>Y</v>
      </c>
      <c r="GE38" s="9" t="str">
        <f t="shared" si="76"/>
        <v>N</v>
      </c>
      <c r="GF38" s="9" t="str">
        <f t="shared" ca="1" si="77"/>
        <v>N</v>
      </c>
      <c r="GG38" s="9">
        <f t="shared" ca="1" si="78"/>
        <v>8</v>
      </c>
      <c r="GH38" s="10" t="str">
        <f t="shared" ca="1" si="79"/>
        <v>N</v>
      </c>
      <c r="GI38" s="9" t="str">
        <f t="shared" ca="1" si="80"/>
        <v>N</v>
      </c>
      <c r="GJ38" s="9" t="str">
        <f t="shared" ca="1" si="81"/>
        <v>Y</v>
      </c>
      <c r="GK38" s="9" t="str">
        <f t="shared" ca="1" si="82"/>
        <v>N</v>
      </c>
      <c r="GL38" s="9" t="str">
        <f t="shared" ca="1" si="83"/>
        <v>F2</v>
      </c>
      <c r="GM38" s="9" t="str">
        <f t="shared" ca="1" si="84"/>
        <v/>
      </c>
      <c r="GN38" s="9">
        <f t="shared" ref="GN38:GN69" si="190">IF(M38="P",IF(GN37="",1,GN37+1),"")</f>
        <v>3</v>
      </c>
      <c r="GO38" s="9" t="str">
        <f t="shared" ref="GO38:GO69" si="191">IF(M38="B",IF(GO37="",1,GO37+1),"")</f>
        <v/>
      </c>
      <c r="GP38" s="9" t="str">
        <f t="shared" si="175"/>
        <v>00012</v>
      </c>
      <c r="GQ38" s="9" t="str">
        <f t="shared" si="176"/>
        <v>12300</v>
      </c>
      <c r="GR38" s="9" t="str">
        <f t="shared" si="146"/>
        <v>100012</v>
      </c>
      <c r="GS38" s="9" t="str">
        <f t="shared" si="147"/>
        <v>012300</v>
      </c>
      <c r="GT38" s="9" t="str">
        <f t="shared" si="148"/>
        <v>B</v>
      </c>
      <c r="GU38" s="9" t="str">
        <f t="shared" si="149"/>
        <v>P</v>
      </c>
      <c r="GV38" s="9" t="str">
        <f t="shared" ca="1" si="86"/>
        <v>BW</v>
      </c>
      <c r="GW38" s="9" t="str">
        <f t="shared" ca="1" si="87"/>
        <v>L4</v>
      </c>
      <c r="GX38" s="9" t="str">
        <f t="shared" ca="1" si="88"/>
        <v>10</v>
      </c>
      <c r="GY38" s="9" t="str">
        <f t="shared" ca="1" si="89"/>
        <v/>
      </c>
      <c r="GZ38" s="9" t="str">
        <f t="shared" ca="1" si="90"/>
        <v>L4L</v>
      </c>
      <c r="HA38" s="9" t="str">
        <f t="shared" ca="1" si="91"/>
        <v>F2</v>
      </c>
      <c r="HB38" s="9" t="str">
        <f t="shared" ca="1" si="150"/>
        <v>4</v>
      </c>
      <c r="HC38" s="9" t="str">
        <f t="shared" ca="1" si="151"/>
        <v/>
      </c>
      <c r="HD38" s="9" t="str">
        <f t="shared" ca="1" si="152"/>
        <v>2</v>
      </c>
      <c r="HE38" s="9" t="str">
        <f t="shared" ca="1" si="92"/>
        <v>F</v>
      </c>
      <c r="HG38" s="9">
        <f>General!A36</f>
        <v>0</v>
      </c>
      <c r="HH38" s="9">
        <f>General!B36</f>
        <v>0</v>
      </c>
      <c r="HI38" s="9" t="str">
        <f>General!C36</f>
        <v/>
      </c>
      <c r="HJ38" s="9">
        <f>General!D36</f>
        <v>0</v>
      </c>
      <c r="HK38" s="9">
        <v>1</v>
      </c>
      <c r="HL38" s="57">
        <f t="shared" ca="1" si="153"/>
        <v>2</v>
      </c>
      <c r="HM38" s="9" t="str">
        <f>General!F36</f>
        <v>LLWLW</v>
      </c>
      <c r="HN38" s="9">
        <f>General!G36</f>
        <v>1</v>
      </c>
    </row>
    <row r="39" spans="1:222" ht="13.5" thickBot="1">
      <c r="A39" s="9">
        <v>30</v>
      </c>
      <c r="B39" s="91" t="str">
        <f t="shared" ca="1" si="10"/>
        <v>B1</v>
      </c>
      <c r="C39" s="120" t="str">
        <f t="shared" ca="1" si="93"/>
        <v/>
      </c>
      <c r="D39" s="121" t="str">
        <f t="shared" ca="1" si="94"/>
        <v/>
      </c>
      <c r="E39" s="122" t="str">
        <f t="shared" ca="1" si="95"/>
        <v>F2</v>
      </c>
      <c r="F39" s="92" t="str">
        <f t="shared" ca="1" si="11"/>
        <v>L</v>
      </c>
      <c r="G39" s="9">
        <v>30</v>
      </c>
      <c r="H39" s="123"/>
      <c r="I39" s="153" t="str">
        <f t="shared" ca="1" si="96"/>
        <v>P1</v>
      </c>
      <c r="J39" s="120" t="str">
        <f t="shared" ca="1" si="97"/>
        <v>P1</v>
      </c>
      <c r="K39" s="92">
        <f t="shared" si="154"/>
        <v>10</v>
      </c>
      <c r="L39" s="141"/>
      <c r="M39" s="137" t="s">
        <v>5</v>
      </c>
      <c r="N39" s="10"/>
      <c r="O39" s="91" t="str">
        <f ca="1">IF(M38="","",VLOOKUP(DX39,General!U:V,2,FALSE))</f>
        <v xml:space="preserve">L5O </v>
      </c>
      <c r="P39" s="121" t="str">
        <f t="shared" ca="1" si="12"/>
        <v>B</v>
      </c>
      <c r="Q39" s="122" t="str">
        <f t="shared" ca="1" si="13"/>
        <v/>
      </c>
      <c r="R39" s="93" t="str">
        <f t="shared" ca="1" si="14"/>
        <v>W</v>
      </c>
      <c r="S39" s="93">
        <f t="shared" ca="1" si="15"/>
        <v>-9</v>
      </c>
      <c r="T39" s="124" t="str">
        <f t="shared" ca="1" si="98"/>
        <v/>
      </c>
      <c r="U39" s="93">
        <f ca="1">IF(M39="","",IF(T39="",SUM($T$5:$T39)+S39,SUM($T$5:$T39)))</f>
        <v>-14</v>
      </c>
      <c r="V39" s="127" t="str">
        <f t="shared" ca="1" si="187"/>
        <v/>
      </c>
      <c r="W39" s="93" t="str" cm="1">
        <f t="array" aca="1" ref="W39" ca="1">IF(M38="","",INDIRECT(DX39&amp; DN39))</f>
        <v>P</v>
      </c>
      <c r="X39" s="92">
        <f t="shared" ca="1" si="16"/>
        <v>-6</v>
      </c>
      <c r="Y39" s="91" t="str">
        <f t="shared" si="17"/>
        <v>P</v>
      </c>
      <c r="Z39" s="93" t="str">
        <f t="shared" si="18"/>
        <v>Y</v>
      </c>
      <c r="AA39" s="92">
        <f t="shared" si="19"/>
        <v>-9</v>
      </c>
      <c r="AB39" s="91" t="str">
        <f t="shared" si="20"/>
        <v>B</v>
      </c>
      <c r="AC39" s="93" t="str">
        <f t="shared" si="21"/>
        <v>N</v>
      </c>
      <c r="AD39" s="92">
        <f t="shared" si="22"/>
        <v>9</v>
      </c>
      <c r="AE39" s="91" t="str">
        <f t="shared" si="23"/>
        <v>P</v>
      </c>
      <c r="AF39" s="93" t="str">
        <f t="shared" si="24"/>
        <v>Y</v>
      </c>
      <c r="AG39" s="92">
        <f t="shared" si="25"/>
        <v>10</v>
      </c>
      <c r="AH39" s="91" t="str">
        <f t="shared" si="26"/>
        <v>B</v>
      </c>
      <c r="AI39" s="93" t="str">
        <f t="shared" si="27"/>
        <v>N</v>
      </c>
      <c r="AJ39" s="92">
        <f t="shared" si="28"/>
        <v>-10</v>
      </c>
      <c r="AK39" s="91" t="str">
        <f t="shared" si="99"/>
        <v>P</v>
      </c>
      <c r="AL39" s="93" t="str">
        <f t="shared" si="29"/>
        <v>Y</v>
      </c>
      <c r="AM39" s="92">
        <f t="shared" si="30"/>
        <v>-5</v>
      </c>
      <c r="AN39" s="91" t="str">
        <f t="shared" si="31"/>
        <v>P</v>
      </c>
      <c r="AO39" s="93" t="str">
        <f t="shared" si="32"/>
        <v>Y</v>
      </c>
      <c r="AP39" s="92">
        <f t="shared" si="33"/>
        <v>7</v>
      </c>
      <c r="AQ39" s="91" t="str">
        <f t="shared" si="34"/>
        <v>B</v>
      </c>
      <c r="AR39" s="93" t="str">
        <f t="shared" si="35"/>
        <v>N</v>
      </c>
      <c r="AS39" s="92">
        <f t="shared" si="36"/>
        <v>-7</v>
      </c>
      <c r="AT39" s="91" t="str">
        <f t="shared" si="100"/>
        <v>B</v>
      </c>
      <c r="AU39" s="93" t="str">
        <f t="shared" si="37"/>
        <v>N</v>
      </c>
      <c r="AV39" s="95">
        <f t="shared" si="38"/>
        <v>5</v>
      </c>
      <c r="AW39" s="91" t="str">
        <f t="shared" si="101"/>
        <v>B</v>
      </c>
      <c r="AX39" s="93" t="str">
        <f t="shared" si="39"/>
        <v>N</v>
      </c>
      <c r="AY39" s="92">
        <f t="shared" si="102"/>
        <v>-3</v>
      </c>
      <c r="AZ39" s="91" t="str">
        <f t="shared" si="40"/>
        <v>P</v>
      </c>
      <c r="BA39" s="93" t="str">
        <f t="shared" si="41"/>
        <v>Y</v>
      </c>
      <c r="BB39" s="92">
        <f t="shared" si="42"/>
        <v>10</v>
      </c>
      <c r="BC39" s="91" t="str">
        <f t="shared" si="43"/>
        <v>B</v>
      </c>
      <c r="BD39" s="93" t="str">
        <f t="shared" si="44"/>
        <v>N</v>
      </c>
      <c r="BE39" s="92">
        <f t="shared" si="45"/>
        <v>-10</v>
      </c>
      <c r="BF39" s="91" t="str">
        <f t="shared" si="46"/>
        <v>P</v>
      </c>
      <c r="BG39" s="93" t="str">
        <f t="shared" si="47"/>
        <v>Y</v>
      </c>
      <c r="BH39" s="92">
        <f t="shared" si="48"/>
        <v>-9</v>
      </c>
      <c r="BI39" s="91" t="str">
        <f t="shared" si="49"/>
        <v>B</v>
      </c>
      <c r="BJ39" s="93" t="str">
        <f t="shared" si="50"/>
        <v>N</v>
      </c>
      <c r="BK39" s="92">
        <f t="shared" si="51"/>
        <v>9</v>
      </c>
      <c r="BL39" s="91" t="str">
        <f t="shared" si="52"/>
        <v>B</v>
      </c>
      <c r="BM39" s="93" t="str">
        <f t="shared" si="53"/>
        <v>N</v>
      </c>
      <c r="BN39" s="92">
        <f t="shared" si="54"/>
        <v>0</v>
      </c>
      <c r="BO39" s="91" t="str">
        <f t="shared" si="55"/>
        <v>P</v>
      </c>
      <c r="BP39" s="93" t="str">
        <f t="shared" si="56"/>
        <v>Y</v>
      </c>
      <c r="BQ39" s="92">
        <f t="shared" si="57"/>
        <v>0</v>
      </c>
      <c r="BR39" s="91" t="str">
        <f t="shared" si="58"/>
        <v>B</v>
      </c>
      <c r="BS39" s="93" t="str">
        <f t="shared" si="59"/>
        <v>N</v>
      </c>
      <c r="BT39" s="92">
        <f t="shared" si="60"/>
        <v>-10</v>
      </c>
      <c r="BU39" s="91" t="str">
        <f t="shared" si="61"/>
        <v>P</v>
      </c>
      <c r="BV39" s="93" t="str">
        <f t="shared" si="62"/>
        <v>Y</v>
      </c>
      <c r="BW39" s="92">
        <f t="shared" si="63"/>
        <v>10</v>
      </c>
      <c r="BX39" s="91" t="str">
        <f t="shared" si="64"/>
        <v>P</v>
      </c>
      <c r="BY39" s="93" t="str">
        <f t="shared" si="103"/>
        <v>Y</v>
      </c>
      <c r="BZ39" s="92">
        <f t="shared" si="65"/>
        <v>3</v>
      </c>
      <c r="CA39" s="106">
        <f t="shared" si="104"/>
        <v>10</v>
      </c>
      <c r="CB39" s="107">
        <f t="shared" si="105"/>
        <v>0</v>
      </c>
      <c r="CC39" s="108" t="str">
        <f t="shared" ca="1" si="106"/>
        <v/>
      </c>
      <c r="CD39" s="252">
        <f t="shared" ref="CD39:CE39" si="192">AVERAGE(CV36:CV39)</f>
        <v>-6</v>
      </c>
      <c r="CE39" s="252">
        <f t="shared" si="192"/>
        <v>6</v>
      </c>
      <c r="CF39" s="252">
        <f t="shared" si="108"/>
        <v>8</v>
      </c>
      <c r="CG39" s="252">
        <f t="shared" si="109"/>
        <v>-8</v>
      </c>
      <c r="CH39" s="252">
        <f t="shared" si="110"/>
        <v>-5.5</v>
      </c>
      <c r="CI39" s="252">
        <f t="shared" si="111"/>
        <v>5</v>
      </c>
      <c r="CJ39" s="252">
        <f t="shared" si="112"/>
        <v>-5</v>
      </c>
      <c r="CK39" s="252">
        <f t="shared" si="113"/>
        <v>5.5</v>
      </c>
      <c r="CL39" s="252">
        <f t="shared" si="114"/>
        <v>3.25</v>
      </c>
      <c r="CM39" s="252">
        <f t="shared" si="115"/>
        <v>9.75</v>
      </c>
      <c r="CN39" s="252">
        <f t="shared" si="116"/>
        <v>-9.75</v>
      </c>
      <c r="CO39" s="252">
        <f t="shared" si="117"/>
        <v>-9.75</v>
      </c>
      <c r="CP39" s="252">
        <f t="shared" si="118"/>
        <v>9.75</v>
      </c>
      <c r="CQ39" s="252">
        <f t="shared" si="119"/>
        <v>6.25</v>
      </c>
      <c r="CR39" s="252">
        <f t="shared" si="120"/>
        <v>-6.25</v>
      </c>
      <c r="CS39" s="252">
        <f t="shared" si="121"/>
        <v>-7.5</v>
      </c>
      <c r="CT39" s="252">
        <f t="shared" si="122"/>
        <v>7.5</v>
      </c>
      <c r="CU39" s="252">
        <f t="shared" si="123"/>
        <v>-3.25</v>
      </c>
      <c r="CV39" s="156">
        <f t="shared" si="124"/>
        <v>-9</v>
      </c>
      <c r="CW39" s="157">
        <f t="shared" si="125"/>
        <v>9</v>
      </c>
      <c r="CX39" s="157">
        <f t="shared" si="126"/>
        <v>10</v>
      </c>
      <c r="CY39" s="157">
        <f t="shared" si="127"/>
        <v>-10</v>
      </c>
      <c r="CZ39" s="157">
        <f t="shared" si="128"/>
        <v>-5</v>
      </c>
      <c r="DA39" s="157">
        <f t="shared" si="129"/>
        <v>7</v>
      </c>
      <c r="DB39" s="157">
        <f t="shared" si="130"/>
        <v>-7</v>
      </c>
      <c r="DC39" s="157">
        <f t="shared" si="131"/>
        <v>5</v>
      </c>
      <c r="DD39" s="157">
        <f t="shared" si="132"/>
        <v>-3</v>
      </c>
      <c r="DE39" s="157">
        <f t="shared" si="133"/>
        <v>10</v>
      </c>
      <c r="DF39" s="157">
        <f t="shared" si="134"/>
        <v>-10</v>
      </c>
      <c r="DG39" s="157">
        <f t="shared" si="135"/>
        <v>-9</v>
      </c>
      <c r="DH39" s="157">
        <f t="shared" si="136"/>
        <v>9</v>
      </c>
      <c r="DI39" s="157">
        <f t="shared" si="137"/>
        <v>0</v>
      </c>
      <c r="DJ39" s="157">
        <f t="shared" si="138"/>
        <v>0</v>
      </c>
      <c r="DK39" s="157">
        <f t="shared" si="139"/>
        <v>-10</v>
      </c>
      <c r="DL39" s="157">
        <f t="shared" si="140"/>
        <v>10</v>
      </c>
      <c r="DM39" s="158">
        <f t="shared" si="141"/>
        <v>3</v>
      </c>
      <c r="DN39" s="78">
        <v>39</v>
      </c>
      <c r="DO39" s="79">
        <f t="shared" si="164"/>
        <v>34</v>
      </c>
      <c r="DP39" s="42" t="str" cm="1">
        <f t="array" ref="DP39">IFERROR(INDEX($CD$4:$CU$4,_xlfn.AGGREGATE(15,6,COLUMN($CD$4:$CU$4)-COLUMN($CC$1)/($CD$39:$CU$39=MAX($CD$39:$CU$39)),COLUMNS(CU$4:$CU4))),"")</f>
        <v>AZ</v>
      </c>
      <c r="DQ39" s="65" t="str" cm="1">
        <f t="array" ref="DQ39">IFERROR(INDEX($CD$4:$CU$4,_xlfn.AGGREGATE(15,6,COLUMN($CD$4:$CU$4)-COLUMN($CC$1)/($CD$39:$CU$39=MAX($CD$39:$CU$39)),COLUMNS($CU$4:DN4))),"")</f>
        <v/>
      </c>
      <c r="DR39" s="65" t="str" cm="1">
        <f t="array" ref="DR39">IFERROR(INDEX($CD$4:$CU$4,_xlfn.AGGREGATE(15,6,COLUMN($CD$4:$CU$4)-COLUMN($CC$1)/($CD$39:$CU$39=MAX($CD$39:$CU$39)),COLUMNS($CU$4:DO4))),"")</f>
        <v/>
      </c>
      <c r="DS39" s="65" t="str" cm="1">
        <f t="array" ref="DS39">IFERROR(INDEX($CD$4:$CU$4,_xlfn.AGGREGATE(15,6,COLUMN($CD$4:$CU$4)-COLUMN($CC$1)/($CD$39:$CU$39=MAX($CD$39:$CU$39)),COLUMNS($CU$4:DP4))),"")</f>
        <v/>
      </c>
      <c r="DT39" s="65" t="str" cm="1">
        <f t="array" ref="DT39">IFERROR(INDEX($CD$4:$CU$4,_xlfn.AGGREGATE(15,6,COLUMN($CD$4:$CU$4)-COLUMN($CC$1)/($CD$39:$CU$39=MAX($CD$39:$CU$39)),COLUMNS($CU$4:DQ4))),"")</f>
        <v/>
      </c>
      <c r="DU39" s="66" t="str" cm="1">
        <f t="array" ref="DU39">IFERROR(INDEX($CD$4:$CU$4,_xlfn.AGGREGATE(15,6,COLUMN($CD$4:$CU$4)-COLUMN($CC$1)/($CD$39:$CU$39=MAX($CD$39:$CU$39)),COLUMNS($CU$4:DR4))),"")</f>
        <v/>
      </c>
      <c r="DV39" s="78" t="str">
        <f t="shared" ca="1" si="156"/>
        <v>AZ</v>
      </c>
      <c r="DW39" s="65" t="str">
        <f t="shared" ca="1" si="157"/>
        <v>N</v>
      </c>
      <c r="DX39" s="65" t="str" cm="1">
        <f t="array" aca="1" ref="DX39" ca="1">IF(INDIRECT(VLOOKUP(DX38,General!R:T,3,FALSE)&amp;DN38)&gt;0,DX38,DV38)</f>
        <v>BU</v>
      </c>
      <c r="DY39" s="79">
        <f t="shared" ca="1" si="158"/>
        <v>1</v>
      </c>
      <c r="DZ39" s="42" t="str">
        <f>IFERROR(VLOOKUP(DP39,General!R:S,2,FALSE),"")</f>
        <v>BA</v>
      </c>
      <c r="EA39" s="65" t="str">
        <f>IFERROR(VLOOKUP(DQ39,General!R:S,2,FALSE),"")</f>
        <v/>
      </c>
      <c r="EB39" s="65" t="str">
        <f>IFERROR(VLOOKUP(DR39,General!R:S,2,FALSE),"")</f>
        <v/>
      </c>
      <c r="EC39" s="65" t="str">
        <f>IFERROR(VLOOKUP(DS39,General!R:S,2,FALSE),"")</f>
        <v/>
      </c>
      <c r="ED39" s="65" t="str">
        <f>IFERROR(VLOOKUP(DT39,General!R:S,2,FALSE),"")</f>
        <v/>
      </c>
      <c r="EE39" s="66" t="str">
        <f>IFERROR(VLOOKUP(DU39,General!R:S,2,FALSE),"")</f>
        <v/>
      </c>
      <c r="EF39" s="113">
        <f ca="1">IF(DP39="",-1,COUNTIF(INDIRECT(DZ39&amp;$DN$10):INDIRECT(DZ39&amp;DN39),"Y"))</f>
        <v>19</v>
      </c>
      <c r="EG39" s="111">
        <f ca="1">IF(DQ39="",-1,COUNTIF(INDIRECT(EA39&amp;$DN$10):INDIRECT(EA39&amp;DN39),"Y"))</f>
        <v>-1</v>
      </c>
      <c r="EH39" s="111">
        <f ca="1">IF(DR39="",-1,COUNTIF(INDIRECT(EB39&amp;$DN$10):INDIRECT(EB39&amp;DN39),"Y"))</f>
        <v>-1</v>
      </c>
      <c r="EI39" s="110">
        <f ca="1">IF(DS39="",-1,COUNTIF(INDIRECT(EC39&amp;$DN$10):INDIRECT(EC39&amp;DN39),"Y"))</f>
        <v>-1</v>
      </c>
      <c r="EJ39" s="114">
        <f ca="1">IF(DT39="",-1,COUNTIF(INDIRECT(ED39&amp;$DN$10):INDIRECT(ED39&amp;DN39),"Y"))</f>
        <v>-1</v>
      </c>
      <c r="EK39" s="114">
        <f ca="1">IF(DU39="",-1,COUNTIF(INDIRECT(EE39&amp;$DN$10):INDIRECT(EE39&amp;DN39),"Y"))</f>
        <v>-1</v>
      </c>
      <c r="EL39" s="42" t="str" cm="1">
        <f t="array" aca="1" ref="EL39" ca="1">IFERROR(INDEX($DP$39:$DU$39,_xlfn.AGGREGATE(15,6,COLUMN($DP$39:$DU$39)-COLUMN($DO$39)/($EF$39:$EK$39=MAX($EF$39:$EK$39)),COLUMNS($DP$39:DP39))),"")</f>
        <v>AZ</v>
      </c>
      <c r="EM39" s="65" t="str" cm="1">
        <f t="array" aca="1" ref="EM39" ca="1">IFERROR(INDEX($DP$39:$DU$39,_xlfn.AGGREGATE(15,6,COLUMN($DP$39:$DU$39)-COLUMN($DO$39)/($EF$39:$EK$39=MAX($EF$39:$EK$39)),COLUMNS($DP$39:DQ39))),"")</f>
        <v/>
      </c>
      <c r="EN39" s="65" t="str" cm="1">
        <f t="array" aca="1" ref="EN39" ca="1">IFERROR(INDEX($DP$39:$DU$39,_xlfn.AGGREGATE(15,6,COLUMN($DP$39:$DU$39)-COLUMN($DO$39)/($EF$39:$EK$39=MAX($EF$39:$EK$39)),COLUMNS($DP$39:DR39))),"")</f>
        <v/>
      </c>
      <c r="EO39" s="65" t="str" cm="1">
        <f t="array" aca="1" ref="EO39" ca="1">IFERROR(INDEX($DP$39:$DU$39,_xlfn.AGGREGATE(15,6,COLUMN($DP$39:$DU$39)-COLUMN($DO$39)/($EF$39:$EK$39=MAX($EF$39:$EK$39)),COLUMNS($DP$39:DS39))),"")</f>
        <v/>
      </c>
      <c r="EP39" s="65" t="str" cm="1">
        <f t="array" aca="1" ref="EP39" ca="1">IFERROR(INDEX($DP$39:$DU$39,_xlfn.AGGREGATE(15,6,COLUMN($DP$39:$DU$39)-COLUMN($DO$39)/($EF$39:$EK$39=MAX($EF$39:$EK$39)),COLUMNS($DP$39:DT39))),"")</f>
        <v/>
      </c>
      <c r="EQ39" s="66" t="str" cm="1">
        <f t="array" aca="1" ref="EQ39" ca="1">IFERROR(INDEX($DP$39:$DU$39,_xlfn.AGGREGATE(15,6,COLUMN($DP$39:$DU$39)-COLUMN($DO$39)/($EF$39:$EK$39=MAX($EF$39:$EK$39)),COLUMNS($DP$39:DU39))),"")</f>
        <v/>
      </c>
      <c r="ER39" s="9">
        <f t="shared" ca="1" si="144"/>
        <v>1</v>
      </c>
      <c r="ES39" s="79">
        <f t="shared" ca="1" si="159"/>
        <v>1</v>
      </c>
      <c r="ET39" s="112" t="str" cm="1">
        <f t="array" aca="1" ref="ET39" ca="1">INDEX(EL39:EQ39,1,ES39)</f>
        <v>AZ</v>
      </c>
      <c r="EU39" s="42" t="str">
        <f t="shared" ca="1" si="7"/>
        <v>T</v>
      </c>
      <c r="EV39" s="65" t="str">
        <f t="shared" si="8"/>
        <v>T</v>
      </c>
      <c r="EW39" s="65" t="str">
        <f t="shared" ca="1" si="9"/>
        <v>B</v>
      </c>
      <c r="EX39" s="65" t="str">
        <f t="shared" ref="EX39:EX70" ca="1" si="193">F37&amp;F38</f>
        <v>WL</v>
      </c>
      <c r="EY39" s="65" t="str">
        <f t="shared" ref="EY39:EY70" si="194">K37&amp;K38</f>
        <v>1010</v>
      </c>
      <c r="EZ39" s="65" t="str">
        <f t="shared" ref="EZ39:EZ70" ca="1" si="195">R37&amp;R38</f>
        <v>LW</v>
      </c>
      <c r="FA39" s="9" t="str">
        <f t="shared" ca="1" si="67"/>
        <v/>
      </c>
      <c r="FB39" s="9" t="str">
        <f t="shared" ca="1" si="68"/>
        <v>F2</v>
      </c>
      <c r="FC39" s="9" t="str">
        <f t="shared" si="69"/>
        <v/>
      </c>
      <c r="FD39" s="9" t="str">
        <f t="shared" ca="1" si="70"/>
        <v/>
      </c>
      <c r="FE39" s="9" t="str">
        <f t="shared" ca="1" si="71"/>
        <v>B</v>
      </c>
      <c r="FF39" s="9" t="str">
        <f t="shared" ca="1" si="72"/>
        <v/>
      </c>
      <c r="FG39" s="9">
        <f t="shared" ca="1" si="73"/>
        <v>2</v>
      </c>
      <c r="FH39" s="9">
        <f t="shared" ca="1" si="74"/>
        <v>3</v>
      </c>
      <c r="FI39" s="42">
        <f t="shared" ref="FI39:FI70" si="196">IF(M39="","",IF(FI38+FJ39&gt;=10,10,IF(FI38+FJ39&lt;=-10,-10,FI38+FJ39)))</f>
        <v>-9</v>
      </c>
      <c r="FJ39" s="65">
        <f>IF(Z39="",0,IFERROR(VLOOKUP(Z34&amp;Z35&amp;Z36&amp;Z37&amp;Z38&amp;Z39,General!I:J,2,FALSE),0))</f>
        <v>1</v>
      </c>
      <c r="FK39" s="65">
        <f>IF(AC39="",0,IFERROR(VLOOKUP(AC34&amp;AC35&amp;AC36&amp;AC37&amp;AC38&amp;AC39,General!I:J,2,FALSE),0))</f>
        <v>-1</v>
      </c>
      <c r="FL39" s="65">
        <f>IF(AF39="",0,IFERROR(VLOOKUP(AF34&amp;AF35&amp;AF36&amp;AF37&amp;AF38&amp;AF39,General!I:J,2,FALSE),0))</f>
        <v>3</v>
      </c>
      <c r="FM39" s="65">
        <f>IF(AI39="",0,IFERROR(VLOOKUP(AI34&amp;AI35&amp;AI36&amp;AI37&amp;AI38&amp;AI39,General!I:J,2,FALSE),0))</f>
        <v>-3</v>
      </c>
      <c r="FN39" s="65">
        <f>IF(AL39="",0,IFERROR(VLOOKUP(AL34&amp;AL35&amp;AL36&amp;AL37&amp;AL38&amp;AL39,General!I:J,2,FALSE),0))</f>
        <v>1</v>
      </c>
      <c r="FO39" s="65">
        <f>IF(AO39="",0,IFERROR(VLOOKUP(AO34&amp;AO35&amp;AO36&amp;AO37&amp;AO38&amp;AO39,General!I:J,2,FALSE),0))</f>
        <v>3</v>
      </c>
      <c r="FP39" s="65">
        <f>IF(AR39="",0,IFERROR(VLOOKUP(AR34&amp;AR35&amp;AR36&amp;AR37&amp;AR38&amp;AR39,General!I:J,2,FALSE),0))</f>
        <v>-3</v>
      </c>
      <c r="FQ39" s="65">
        <f>IF(AU39="",0,IFERROR(VLOOKUP(AU34&amp;AU35&amp;AU36&amp;AU37&amp;AU38&amp;AU39,General!I:J,2,FALSE),0))</f>
        <v>-1</v>
      </c>
      <c r="FR39" s="65">
        <f>IF(AX39="",0,IFERROR(VLOOKUP(AX34&amp;AX35&amp;AX36&amp;AX37&amp;AX38&amp;AX39,General!I:J,2,FALSE),0))</f>
        <v>-6</v>
      </c>
      <c r="FS39" s="65">
        <f>IF(BA39="",0,IFERROR(VLOOKUP(BA34&amp;BA35&amp;BA36&amp;BA37&amp;BA38&amp;BA39,General!I:J,2,FALSE),0))</f>
        <v>6</v>
      </c>
      <c r="FT39" s="65">
        <f>IF(BD39="",0,IFERROR(VLOOKUP(BD34&amp;BD35&amp;BD36&amp;BD37&amp;BD38&amp;BD39,General!I:J,2,FALSE),0))</f>
        <v>-6</v>
      </c>
      <c r="FU39" s="65">
        <f>IF(BG39="",0,IFERROR(VLOOKUP(BG34&amp;BG35&amp;BG36&amp;BG37&amp;BG38&amp;BG39,General!I:J,2,FALSE),0))</f>
        <v>1</v>
      </c>
      <c r="FV39" s="65">
        <f>IF(BJ39="",0,IFERROR(VLOOKUP(BJ34&amp;BJ35&amp;BJ36&amp;BJ37&amp;BJ38&amp;BJ39,General!I:J,2,FALSE),0))</f>
        <v>-1</v>
      </c>
      <c r="FW39" s="65">
        <f>IF(BM39="",0,IFERROR(VLOOKUP(BM34&amp;BM35&amp;BM36&amp;BM37&amp;BM38&amp;BM39,General!I:J,2,FALSE),0))</f>
        <v>-6</v>
      </c>
      <c r="FX39" s="65">
        <f>IF(BP39="",0,IFERROR(VLOOKUP(BP34&amp;BP35&amp;BP36&amp;BP37&amp;BP38&amp;BP39,General!I:J,2,FALSE),0))</f>
        <v>6</v>
      </c>
      <c r="FY39" s="65">
        <f>IF(BS39="",0,IFERROR(VLOOKUP(BS34&amp;BS35&amp;BS36&amp;BS37&amp;BS38&amp;BS39,General!I:J,2,FALSE),0))</f>
        <v>-3</v>
      </c>
      <c r="FZ39" s="66">
        <f>IF(BV39="",0,IFERROR(VLOOKUP(BV34&amp;BV35&amp;BV36&amp;BV37&amp;BV38&amp;BV39,General!I:J,2,FALSE),0))</f>
        <v>3</v>
      </c>
      <c r="GA39" s="66">
        <f>IF(BY39="",0,IFERROR(VLOOKUP(BY34&amp;BY35&amp;BY36&amp;BY37&amp;BY38&amp;BY39,General!I:J,2,FALSE),0))</f>
        <v>6</v>
      </c>
      <c r="GB39" s="66">
        <f ca="1">IF(R39="",0,IFERROR(VLOOKUP(R34&amp;R35&amp;R36&amp;R37&amp;R38&amp;R39,General!F:G,2,FALSE),0))</f>
        <v>3</v>
      </c>
      <c r="GC39" s="9" t="str">
        <f t="shared" ca="1" si="145"/>
        <v>C</v>
      </c>
      <c r="GD39" s="9" t="str">
        <f t="shared" ca="1" si="75"/>
        <v>Y</v>
      </c>
      <c r="GE39" s="9" t="str">
        <f t="shared" si="76"/>
        <v>N</v>
      </c>
      <c r="GF39" s="9" t="str">
        <f t="shared" ca="1" si="77"/>
        <v>N</v>
      </c>
      <c r="GG39" s="9">
        <f t="shared" ca="1" si="78"/>
        <v>9</v>
      </c>
      <c r="GH39" s="10" t="str">
        <f t="shared" ca="1" si="79"/>
        <v>N</v>
      </c>
      <c r="GI39" s="9" t="str">
        <f t="shared" ca="1" si="80"/>
        <v>N</v>
      </c>
      <c r="GJ39" s="9" t="str">
        <f t="shared" ca="1" si="81"/>
        <v>N</v>
      </c>
      <c r="GK39" s="9" t="str">
        <f t="shared" ca="1" si="82"/>
        <v>N</v>
      </c>
      <c r="GL39" s="9" t="str">
        <f t="shared" ca="1" si="83"/>
        <v>B</v>
      </c>
      <c r="GM39" s="9" t="str">
        <f t="shared" ca="1" si="84"/>
        <v/>
      </c>
      <c r="GN39" s="9">
        <f t="shared" si="190"/>
        <v>4</v>
      </c>
      <c r="GO39" s="9" t="str">
        <f t="shared" si="191"/>
        <v/>
      </c>
      <c r="GP39" s="9" t="str">
        <f t="shared" si="175"/>
        <v>00123</v>
      </c>
      <c r="GQ39" s="9" t="str">
        <f t="shared" si="176"/>
        <v>23000</v>
      </c>
      <c r="GR39" s="9" t="str">
        <f t="shared" si="146"/>
        <v>000123</v>
      </c>
      <c r="GS39" s="9" t="str">
        <f t="shared" si="147"/>
        <v>123000</v>
      </c>
      <c r="GT39" s="9" t="str">
        <f t="shared" si="148"/>
        <v>P</v>
      </c>
      <c r="GU39" s="9" t="str">
        <f t="shared" si="149"/>
        <v>P</v>
      </c>
      <c r="GV39" s="9" t="str">
        <f t="shared" ca="1" si="86"/>
        <v>L4L</v>
      </c>
      <c r="GW39" s="9" t="str">
        <f t="shared" ca="1" si="87"/>
        <v>F2</v>
      </c>
      <c r="GX39" s="9" t="str">
        <f t="shared" ca="1" si="88"/>
        <v>10</v>
      </c>
      <c r="GY39" s="9" t="str">
        <f t="shared" ca="1" si="89"/>
        <v/>
      </c>
      <c r="GZ39" s="9" t="str">
        <f t="shared" ca="1" si="90"/>
        <v>F2W</v>
      </c>
      <c r="HA39" s="9" t="str">
        <f t="shared" ca="1" si="91"/>
        <v>B</v>
      </c>
      <c r="HB39" s="9" t="str">
        <f t="shared" ca="1" si="150"/>
        <v>2</v>
      </c>
      <c r="HC39" s="9" t="str">
        <f t="shared" ca="1" si="151"/>
        <v/>
      </c>
      <c r="HD39" s="9">
        <f t="shared" ca="1" si="152"/>
        <v>1</v>
      </c>
      <c r="HE39" s="9" t="str">
        <f t="shared" ca="1" si="92"/>
        <v>B</v>
      </c>
      <c r="HG39" s="9">
        <f>General!A37</f>
        <v>0</v>
      </c>
      <c r="HH39" s="9">
        <f>General!B37</f>
        <v>0</v>
      </c>
      <c r="HI39" s="9" t="str">
        <f>General!C37</f>
        <v/>
      </c>
      <c r="HJ39" s="9">
        <f>General!D37</f>
        <v>0</v>
      </c>
      <c r="HK39" s="9">
        <v>1</v>
      </c>
      <c r="HL39" s="57">
        <f t="shared" ca="1" si="153"/>
        <v>2</v>
      </c>
      <c r="HM39" s="9" t="str">
        <f>General!F37</f>
        <v>LLWWL</v>
      </c>
      <c r="HN39" s="9">
        <f>General!G37</f>
        <v>-1</v>
      </c>
    </row>
    <row r="40" spans="1:222" ht="13.5" thickBot="1">
      <c r="A40" s="9">
        <v>31</v>
      </c>
      <c r="B40" s="57" t="str">
        <f t="shared" ca="1" si="10"/>
        <v>P7</v>
      </c>
      <c r="C40" s="101" t="str">
        <f t="shared" ca="1" si="93"/>
        <v>B</v>
      </c>
      <c r="D40" s="102" t="str">
        <f t="shared" ca="1" si="94"/>
        <v>F3</v>
      </c>
      <c r="E40" s="103" t="str">
        <f t="shared" ca="1" si="95"/>
        <v/>
      </c>
      <c r="F40" s="58" t="str">
        <f t="shared" ca="1" si="11"/>
        <v>W</v>
      </c>
      <c r="G40" s="9">
        <v>31</v>
      </c>
      <c r="H40" s="104"/>
      <c r="I40" s="151" t="str">
        <f t="shared" ca="1" si="96"/>
        <v>P4</v>
      </c>
      <c r="J40" s="101" t="str">
        <f t="shared" ca="1" si="97"/>
        <v>L4</v>
      </c>
      <c r="K40" s="58">
        <f t="shared" si="154"/>
        <v>10</v>
      </c>
      <c r="L40" s="141"/>
      <c r="M40" s="135" t="s">
        <v>5</v>
      </c>
      <c r="N40" s="10"/>
      <c r="O40" s="57" t="str">
        <f ca="1">IF(M39="","",VLOOKUP(DX40,General!U:V,2,FALSE))</f>
        <v xml:space="preserve">L5O </v>
      </c>
      <c r="P40" s="102" t="str">
        <f t="shared" ca="1" si="12"/>
        <v>L4</v>
      </c>
      <c r="Q40" s="103" t="str">
        <f t="shared" ca="1" si="13"/>
        <v/>
      </c>
      <c r="R40" s="59" t="str">
        <f t="shared" ca="1" si="14"/>
        <v>W</v>
      </c>
      <c r="S40" s="59">
        <f t="shared" ca="1" si="15"/>
        <v>-5</v>
      </c>
      <c r="T40" s="105">
        <f t="shared" ca="1" si="98"/>
        <v>-5</v>
      </c>
      <c r="U40" s="59">
        <f ca="1">IF(M40="","",IF(T40="",SUM($T$5:$T40)+S40,SUM($T$5:$T40)))</f>
        <v>-10</v>
      </c>
      <c r="V40" s="126" t="str">
        <f t="shared" ca="1" si="187"/>
        <v>Rabbit</v>
      </c>
      <c r="W40" s="59" t="str" cm="1">
        <f t="array" aca="1" ref="W40" ca="1">IF(M39="","",INDIRECT(DX40&amp; DN40))</f>
        <v>P</v>
      </c>
      <c r="X40" s="58">
        <f t="shared" ca="1" si="16"/>
        <v>0</v>
      </c>
      <c r="Y40" s="57" t="str">
        <f t="shared" si="17"/>
        <v>P</v>
      </c>
      <c r="Z40" s="59" t="str">
        <f t="shared" si="18"/>
        <v>Y</v>
      </c>
      <c r="AA40" s="58">
        <f t="shared" si="19"/>
        <v>-6</v>
      </c>
      <c r="AB40" s="57" t="str">
        <f t="shared" si="20"/>
        <v>B</v>
      </c>
      <c r="AC40" s="59" t="str">
        <f t="shared" si="21"/>
        <v>N</v>
      </c>
      <c r="AD40" s="58">
        <f t="shared" si="22"/>
        <v>6</v>
      </c>
      <c r="AE40" s="57" t="str">
        <f t="shared" si="23"/>
        <v>P</v>
      </c>
      <c r="AF40" s="59" t="str">
        <f t="shared" si="24"/>
        <v>Y</v>
      </c>
      <c r="AG40" s="58">
        <f t="shared" si="25"/>
        <v>10</v>
      </c>
      <c r="AH40" s="57" t="str">
        <f t="shared" si="26"/>
        <v>B</v>
      </c>
      <c r="AI40" s="59" t="str">
        <f t="shared" si="27"/>
        <v>N</v>
      </c>
      <c r="AJ40" s="58">
        <f t="shared" si="28"/>
        <v>-10</v>
      </c>
      <c r="AK40" s="57" t="str">
        <f t="shared" si="99"/>
        <v>B</v>
      </c>
      <c r="AL40" s="59" t="str">
        <f t="shared" si="29"/>
        <v>N</v>
      </c>
      <c r="AM40" s="58">
        <f t="shared" si="30"/>
        <v>-6</v>
      </c>
      <c r="AN40" s="57" t="str">
        <f t="shared" si="31"/>
        <v>P</v>
      </c>
      <c r="AO40" s="59" t="str">
        <f t="shared" si="32"/>
        <v>Y</v>
      </c>
      <c r="AP40" s="58">
        <f t="shared" si="33"/>
        <v>10</v>
      </c>
      <c r="AQ40" s="57" t="str">
        <f t="shared" si="34"/>
        <v>B</v>
      </c>
      <c r="AR40" s="59" t="str">
        <f t="shared" si="35"/>
        <v>N</v>
      </c>
      <c r="AS40" s="58">
        <f t="shared" si="36"/>
        <v>-10</v>
      </c>
      <c r="AT40" s="57" t="str">
        <f t="shared" si="100"/>
        <v>P</v>
      </c>
      <c r="AU40" s="59" t="str">
        <f t="shared" si="37"/>
        <v>Y</v>
      </c>
      <c r="AV40" s="61">
        <f t="shared" si="38"/>
        <v>6</v>
      </c>
      <c r="AW40" s="57" t="str">
        <f t="shared" si="101"/>
        <v>P</v>
      </c>
      <c r="AX40" s="59" t="str">
        <f t="shared" si="39"/>
        <v>Y</v>
      </c>
      <c r="AY40" s="58">
        <f t="shared" si="102"/>
        <v>-2</v>
      </c>
      <c r="AZ40" s="57" t="str">
        <f t="shared" si="40"/>
        <v>P</v>
      </c>
      <c r="BA40" s="59" t="str">
        <f t="shared" si="41"/>
        <v>Y</v>
      </c>
      <c r="BB40" s="58">
        <f t="shared" si="42"/>
        <v>10</v>
      </c>
      <c r="BC40" s="57" t="str">
        <f t="shared" si="43"/>
        <v>B</v>
      </c>
      <c r="BD40" s="59" t="str">
        <f t="shared" si="44"/>
        <v>N</v>
      </c>
      <c r="BE40" s="58">
        <f t="shared" si="45"/>
        <v>-10</v>
      </c>
      <c r="BF40" s="57" t="str">
        <f t="shared" si="46"/>
        <v>P</v>
      </c>
      <c r="BG40" s="59" t="str">
        <f t="shared" si="47"/>
        <v>Y</v>
      </c>
      <c r="BH40" s="58">
        <f t="shared" si="48"/>
        <v>-6</v>
      </c>
      <c r="BI40" s="57" t="str">
        <f t="shared" si="49"/>
        <v>B</v>
      </c>
      <c r="BJ40" s="59" t="str">
        <f t="shared" si="50"/>
        <v>N</v>
      </c>
      <c r="BK40" s="58">
        <f t="shared" si="51"/>
        <v>6</v>
      </c>
      <c r="BL40" s="57" t="str">
        <f t="shared" si="52"/>
        <v>P</v>
      </c>
      <c r="BM40" s="59" t="str">
        <f t="shared" si="53"/>
        <v>Y</v>
      </c>
      <c r="BN40" s="58">
        <f t="shared" si="54"/>
        <v>1</v>
      </c>
      <c r="BO40" s="57" t="str">
        <f t="shared" si="55"/>
        <v>B</v>
      </c>
      <c r="BP40" s="59" t="str">
        <f t="shared" si="56"/>
        <v>N</v>
      </c>
      <c r="BQ40" s="58">
        <f t="shared" si="57"/>
        <v>-1</v>
      </c>
      <c r="BR40" s="57" t="str">
        <f t="shared" si="58"/>
        <v>B</v>
      </c>
      <c r="BS40" s="59" t="str">
        <f t="shared" si="59"/>
        <v>N</v>
      </c>
      <c r="BT40" s="58">
        <f t="shared" si="60"/>
        <v>-10</v>
      </c>
      <c r="BU40" s="57" t="str">
        <f t="shared" si="61"/>
        <v>P</v>
      </c>
      <c r="BV40" s="59" t="str">
        <f t="shared" si="62"/>
        <v>Y</v>
      </c>
      <c r="BW40" s="58">
        <f t="shared" si="63"/>
        <v>10</v>
      </c>
      <c r="BX40" s="57" t="str">
        <f t="shared" si="64"/>
        <v>B</v>
      </c>
      <c r="BY40" s="59" t="str">
        <f t="shared" si="103"/>
        <v>N</v>
      </c>
      <c r="BZ40" s="58">
        <f t="shared" si="65"/>
        <v>2</v>
      </c>
      <c r="CA40" s="106">
        <f t="shared" si="104"/>
        <v>10</v>
      </c>
      <c r="CB40" s="107">
        <f t="shared" si="105"/>
        <v>1</v>
      </c>
      <c r="CC40" s="108" t="str">
        <f t="shared" ca="1" si="106"/>
        <v/>
      </c>
      <c r="CD40" s="252">
        <f t="shared" ref="CD40:CE40" si="197">AVERAGE(CV37:CV40)</f>
        <v>-7.25</v>
      </c>
      <c r="CE40" s="252">
        <f t="shared" si="197"/>
        <v>7.25</v>
      </c>
      <c r="CF40" s="252">
        <f t="shared" si="108"/>
        <v>8.25</v>
      </c>
      <c r="CG40" s="252">
        <f t="shared" si="109"/>
        <v>-8.25</v>
      </c>
      <c r="CH40" s="252">
        <f t="shared" si="110"/>
        <v>-5.5</v>
      </c>
      <c r="CI40" s="252">
        <f t="shared" si="111"/>
        <v>6</v>
      </c>
      <c r="CJ40" s="252">
        <f t="shared" si="112"/>
        <v>-6</v>
      </c>
      <c r="CK40" s="252">
        <f t="shared" si="113"/>
        <v>5.5</v>
      </c>
      <c r="CL40" s="252">
        <f t="shared" si="114"/>
        <v>1</v>
      </c>
      <c r="CM40" s="252">
        <f t="shared" si="115"/>
        <v>10</v>
      </c>
      <c r="CN40" s="252">
        <f t="shared" si="116"/>
        <v>-10</v>
      </c>
      <c r="CO40" s="252">
        <f t="shared" si="117"/>
        <v>-8.75</v>
      </c>
      <c r="CP40" s="252">
        <f t="shared" si="118"/>
        <v>8.75</v>
      </c>
      <c r="CQ40" s="252">
        <f t="shared" si="119"/>
        <v>4</v>
      </c>
      <c r="CR40" s="252">
        <f t="shared" si="120"/>
        <v>-4</v>
      </c>
      <c r="CS40" s="252">
        <f t="shared" si="121"/>
        <v>-8.25</v>
      </c>
      <c r="CT40" s="252">
        <f t="shared" si="122"/>
        <v>8.25</v>
      </c>
      <c r="CU40" s="252">
        <f t="shared" si="123"/>
        <v>-1</v>
      </c>
      <c r="CV40" s="156">
        <f t="shared" si="124"/>
        <v>-6</v>
      </c>
      <c r="CW40" s="157">
        <f t="shared" si="125"/>
        <v>6</v>
      </c>
      <c r="CX40" s="157">
        <f t="shared" si="126"/>
        <v>10</v>
      </c>
      <c r="CY40" s="157">
        <f t="shared" si="127"/>
        <v>-10</v>
      </c>
      <c r="CZ40" s="157">
        <f t="shared" si="128"/>
        <v>-6</v>
      </c>
      <c r="DA40" s="157">
        <f t="shared" si="129"/>
        <v>10</v>
      </c>
      <c r="DB40" s="157">
        <f t="shared" si="130"/>
        <v>-10</v>
      </c>
      <c r="DC40" s="157">
        <f t="shared" si="131"/>
        <v>6</v>
      </c>
      <c r="DD40" s="157">
        <f t="shared" si="132"/>
        <v>-2</v>
      </c>
      <c r="DE40" s="157">
        <f t="shared" si="133"/>
        <v>10</v>
      </c>
      <c r="DF40" s="157">
        <f t="shared" si="134"/>
        <v>-10</v>
      </c>
      <c r="DG40" s="157">
        <f t="shared" si="135"/>
        <v>-6</v>
      </c>
      <c r="DH40" s="157">
        <f t="shared" si="136"/>
        <v>6</v>
      </c>
      <c r="DI40" s="157">
        <f t="shared" si="137"/>
        <v>1</v>
      </c>
      <c r="DJ40" s="157">
        <f t="shared" si="138"/>
        <v>-1</v>
      </c>
      <c r="DK40" s="157">
        <f t="shared" si="139"/>
        <v>-10</v>
      </c>
      <c r="DL40" s="157">
        <f t="shared" si="140"/>
        <v>10</v>
      </c>
      <c r="DM40" s="158">
        <f t="shared" si="141"/>
        <v>2</v>
      </c>
      <c r="DN40" s="78">
        <v>40</v>
      </c>
      <c r="DO40" s="79">
        <f t="shared" si="164"/>
        <v>35</v>
      </c>
      <c r="DP40" s="42" t="str" cm="1">
        <f t="array" ref="DP40">IFERROR(INDEX($CD$4:$CU$4,_xlfn.AGGREGATE(15,6,COLUMN($CD$4:$CU$4)-COLUMN($CC$1)/($CD$40:$CU$40=MAX($CD$40:$CU$40)),COLUMNS(CU$4:$CU4))),"")</f>
        <v>AZ</v>
      </c>
      <c r="DQ40" s="65" t="str" cm="1">
        <f t="array" ref="DQ40">IFERROR(INDEX($CD$4:$CU$4,_xlfn.AGGREGATE(15,6,COLUMN($CD$4:$CU$4)-COLUMN($CC$1)/($CD$40:$CU$40=MAX($CD$40:$CU$40)),COLUMNS($CU$4:DN4))),"")</f>
        <v/>
      </c>
      <c r="DR40" s="65" t="str" cm="1">
        <f t="array" ref="DR40">IFERROR(INDEX($CD$4:$CU$4,_xlfn.AGGREGATE(15,6,COLUMN($CD$4:$CU$4)-COLUMN($CC$1)/($CD$40:$CU$40=MAX($CD$40:$CU$40)),COLUMNS($CU$4:DO4))),"")</f>
        <v/>
      </c>
      <c r="DS40" s="65" t="str" cm="1">
        <f t="array" ref="DS40">IFERROR(INDEX($CD$4:$CU$4,_xlfn.AGGREGATE(15,6,COLUMN($CD$4:$CU$4)-COLUMN($CC$1)/($CD$40:$CU$40=MAX($CD$40:$CU$40)),COLUMNS($CU$4:DP4))),"")</f>
        <v/>
      </c>
      <c r="DT40" s="65" t="str" cm="1">
        <f t="array" ref="DT40">IFERROR(INDEX($CD$4:$CU$4,_xlfn.AGGREGATE(15,6,COLUMN($CD$4:$CU$4)-COLUMN($CC$1)/($CD$40:$CU$40=MAX($CD$40:$CU$40)),COLUMNS($CU$4:DQ4))),"")</f>
        <v/>
      </c>
      <c r="DU40" s="66" t="str" cm="1">
        <f t="array" ref="DU40">IFERROR(INDEX($CD$4:$CU$4,_xlfn.AGGREGATE(15,6,COLUMN($CD$4:$CU$4)-COLUMN($CC$1)/($CD$40:$CU$40=MAX($CD$40:$CU$40)),COLUMNS($CU$4:DR4))),"")</f>
        <v/>
      </c>
      <c r="DV40" s="78" t="str">
        <f t="shared" ca="1" si="156"/>
        <v>AZ</v>
      </c>
      <c r="DW40" s="65" t="str">
        <f t="shared" ca="1" si="157"/>
        <v>N</v>
      </c>
      <c r="DX40" s="65" t="str" cm="1">
        <f t="array" aca="1" ref="DX40" ca="1">IF(INDIRECT(VLOOKUP(DX39,General!R:T,3,FALSE)&amp;DN39)&gt;0,DX39,DV39)</f>
        <v>BU</v>
      </c>
      <c r="DY40" s="79">
        <f t="shared" ca="1" si="158"/>
        <v>1</v>
      </c>
      <c r="DZ40" s="42" t="str">
        <f>IFERROR(VLOOKUP(DP40,General!R:S,2,FALSE),"")</f>
        <v>BA</v>
      </c>
      <c r="EA40" s="65" t="str">
        <f>IFERROR(VLOOKUP(DQ40,General!R:S,2,FALSE),"")</f>
        <v/>
      </c>
      <c r="EB40" s="65" t="str">
        <f>IFERROR(VLOOKUP(DR40,General!R:S,2,FALSE),"")</f>
        <v/>
      </c>
      <c r="EC40" s="65" t="str">
        <f>IFERROR(VLOOKUP(DS40,General!R:S,2,FALSE),"")</f>
        <v/>
      </c>
      <c r="ED40" s="65" t="str">
        <f>IFERROR(VLOOKUP(DT40,General!R:S,2,FALSE),"")</f>
        <v/>
      </c>
      <c r="EE40" s="66" t="str">
        <f>IFERROR(VLOOKUP(DU40,General!R:S,2,FALSE),"")</f>
        <v/>
      </c>
      <c r="EF40" s="113">
        <f ca="1">IF(DP40="",-1,COUNTIF(INDIRECT(DZ40&amp;$DN$10):INDIRECT(DZ40&amp;DN40),"Y"))</f>
        <v>20</v>
      </c>
      <c r="EG40" s="111">
        <f ca="1">IF(DQ40="",-1,COUNTIF(INDIRECT(EA40&amp;$DN$10):INDIRECT(EA40&amp;DN40),"Y"))</f>
        <v>-1</v>
      </c>
      <c r="EH40" s="111">
        <f ca="1">IF(DR40="",-1,COUNTIF(INDIRECT(EB40&amp;$DN$10):INDIRECT(EB40&amp;DN40),"Y"))</f>
        <v>-1</v>
      </c>
      <c r="EI40" s="110">
        <f ca="1">IF(DS40="",-1,COUNTIF(INDIRECT(EC40&amp;$DN$10):INDIRECT(EC40&amp;DN40),"Y"))</f>
        <v>-1</v>
      </c>
      <c r="EJ40" s="114">
        <f ca="1">IF(DT40="",-1,COUNTIF(INDIRECT(ED40&amp;$DN$10):INDIRECT(ED40&amp;DN40),"Y"))</f>
        <v>-1</v>
      </c>
      <c r="EK40" s="114">
        <f ca="1">IF(DU40="",-1,COUNTIF(INDIRECT(EE40&amp;$DN$10):INDIRECT(EE40&amp;DN40),"Y"))</f>
        <v>-1</v>
      </c>
      <c r="EL40" s="42" t="str" cm="1">
        <f t="array" aca="1" ref="EL40" ca="1">IFERROR(INDEX($DP$40:$DU$40,_xlfn.AGGREGATE(15,6,COLUMN($DP$40:$DU$40)-COLUMN($DO$40)/($EF$40:$EK$40=MAX($EF$40:$EK$40)),COLUMNS($DP$40:DP40))),"")</f>
        <v>AZ</v>
      </c>
      <c r="EM40" s="65" t="str" cm="1">
        <f t="array" aca="1" ref="EM40" ca="1">IFERROR(INDEX($DP$40:$DU$40,_xlfn.AGGREGATE(15,6,COLUMN($DP$40:$DU$40)-COLUMN($DO$40)/($EF$40:$EK$40=MAX($EF$40:$EK$40)),COLUMNS($DP$40:DQ40))),"")</f>
        <v/>
      </c>
      <c r="EN40" s="65" t="str" cm="1">
        <f t="array" aca="1" ref="EN40" ca="1">IFERROR(INDEX($DP$40:$DU$40,_xlfn.AGGREGATE(15,6,COLUMN($DP$40:$DU$40)-COLUMN($DO$40)/($EF$40:$EK$40=MAX($EF$40:$EK$40)),COLUMNS($DP$40:DR40))),"")</f>
        <v/>
      </c>
      <c r="EO40" s="65" t="str" cm="1">
        <f t="array" aca="1" ref="EO40" ca="1">IFERROR(INDEX($DP$40:$DU$40,_xlfn.AGGREGATE(15,6,COLUMN($DP$40:$DU$40)-COLUMN($DO$40)/($EF$40:$EK$40=MAX($EF$40:$EK$40)),COLUMNS($DP$40:DS40))),"")</f>
        <v/>
      </c>
      <c r="EP40" s="65" t="str" cm="1">
        <f t="array" aca="1" ref="EP40" ca="1">IFERROR(INDEX($DP$40:$DU$40,_xlfn.AGGREGATE(15,6,COLUMN($DP$40:$DU$40)-COLUMN($DO$40)/($EF$40:$EK$40=MAX($EF$40:$EK$40)),COLUMNS($DP$40:DT40))),"")</f>
        <v/>
      </c>
      <c r="EQ40" s="66" t="str" cm="1">
        <f t="array" aca="1" ref="EQ40" ca="1">IFERROR(INDEX($DP$40:$DU$40,_xlfn.AGGREGATE(15,6,COLUMN($DP$40:$DU$40)-COLUMN($DO$40)/($EF$40:$EK$40=MAX($EF$40:$EK$40)),COLUMNS($DP$40:DU40))),"")</f>
        <v/>
      </c>
      <c r="ER40" s="9">
        <f t="shared" ca="1" si="144"/>
        <v>1</v>
      </c>
      <c r="ES40" s="79">
        <f t="shared" ca="1" si="159"/>
        <v>1</v>
      </c>
      <c r="ET40" s="112" t="str" cm="1">
        <f t="array" aca="1" ref="ET40" ca="1">INDEX(EL40:EQ40,1,ES40)</f>
        <v>AZ</v>
      </c>
      <c r="EU40" s="42" t="str">
        <f t="shared" ca="1" si="7"/>
        <v>B</v>
      </c>
      <c r="EV40" s="65" t="str">
        <f t="shared" si="8"/>
        <v>T</v>
      </c>
      <c r="EW40" s="65" t="str">
        <f t="shared" ca="1" si="9"/>
        <v>B</v>
      </c>
      <c r="EX40" s="65" t="str">
        <f t="shared" ca="1" si="193"/>
        <v>LL</v>
      </c>
      <c r="EY40" s="65" t="str">
        <f t="shared" si="194"/>
        <v>1010</v>
      </c>
      <c r="EZ40" s="65" t="str">
        <f t="shared" ca="1" si="195"/>
        <v>WW</v>
      </c>
      <c r="FA40" s="9" t="str">
        <f t="shared" ca="1" si="67"/>
        <v>F3</v>
      </c>
      <c r="FB40" s="9" t="str">
        <f t="shared" ca="1" si="68"/>
        <v/>
      </c>
      <c r="FC40" s="9" t="str">
        <f t="shared" si="69"/>
        <v/>
      </c>
      <c r="FD40" s="9" t="str">
        <f t="shared" ca="1" si="70"/>
        <v/>
      </c>
      <c r="FE40" s="9" t="str">
        <f t="shared" ca="1" si="71"/>
        <v>L4</v>
      </c>
      <c r="FF40" s="9" t="str">
        <f t="shared" ca="1" si="72"/>
        <v/>
      </c>
      <c r="FG40" s="9">
        <f t="shared" ca="1" si="73"/>
        <v>11</v>
      </c>
      <c r="FH40" s="9">
        <f t="shared" ca="1" si="74"/>
        <v>4</v>
      </c>
      <c r="FI40" s="42">
        <f t="shared" si="196"/>
        <v>-6</v>
      </c>
      <c r="FJ40" s="65">
        <f>IF(Z40="",0,IFERROR(VLOOKUP(Z35&amp;Z36&amp;Z37&amp;Z38&amp;Z39&amp;Z40,General!I:J,2,FALSE),0))</f>
        <v>3</v>
      </c>
      <c r="FK40" s="65">
        <f>IF(AC40="",0,IFERROR(VLOOKUP(AC35&amp;AC36&amp;AC37&amp;AC38&amp;AC39&amp;AC40,General!I:J,2,FALSE),0))</f>
        <v>-3</v>
      </c>
      <c r="FL40" s="65">
        <f>IF(AF40="",0,IFERROR(VLOOKUP(AF35&amp;AF36&amp;AF37&amp;AF38&amp;AF39&amp;AF40,General!I:J,2,FALSE),0))</f>
        <v>6</v>
      </c>
      <c r="FM40" s="65">
        <f>IF(AI40="",0,IFERROR(VLOOKUP(AI35&amp;AI36&amp;AI37&amp;AI38&amp;AI39&amp;AI40,General!I:J,2,FALSE),0))</f>
        <v>-6</v>
      </c>
      <c r="FN40" s="65">
        <f>IF(AL40="",0,IFERROR(VLOOKUP(AL35&amp;AL36&amp;AL37&amp;AL38&amp;AL39&amp;AL40,General!I:J,2,FALSE),0))</f>
        <v>-1</v>
      </c>
      <c r="FO40" s="65">
        <f>IF(AO40="",0,IFERROR(VLOOKUP(AO35&amp;AO36&amp;AO37&amp;AO38&amp;AO39&amp;AO40,General!I:J,2,FALSE),0))</f>
        <v>6</v>
      </c>
      <c r="FP40" s="65">
        <f>IF(AR40="",0,IFERROR(VLOOKUP(AR35&amp;AR36&amp;AR37&amp;AR38&amp;AR39&amp;AR40,General!I:J,2,FALSE),0))</f>
        <v>-6</v>
      </c>
      <c r="FQ40" s="65">
        <f>IF(AU40="",0,IFERROR(VLOOKUP(AU35&amp;AU36&amp;AU37&amp;AU38&amp;AU39&amp;AU40,General!I:J,2,FALSE),0))</f>
        <v>1</v>
      </c>
      <c r="FR40" s="65">
        <f>IF(AX40="",0,IFERROR(VLOOKUP(AX35&amp;AX36&amp;AX37&amp;AX38&amp;AX39&amp;AX40,General!I:J,2,FALSE),0))</f>
        <v>1</v>
      </c>
      <c r="FS40" s="65">
        <f>IF(BA40="",0,IFERROR(VLOOKUP(BA35&amp;BA36&amp;BA37&amp;BA38&amp;BA39&amp;BA40,General!I:J,2,FALSE),0))</f>
        <v>6</v>
      </c>
      <c r="FT40" s="65">
        <f>IF(BD40="",0,IFERROR(VLOOKUP(BD35&amp;BD36&amp;BD37&amp;BD38&amp;BD39&amp;BD40,General!I:J,2,FALSE),0))</f>
        <v>-6</v>
      </c>
      <c r="FU40" s="65">
        <f>IF(BG40="",0,IFERROR(VLOOKUP(BG35&amp;BG36&amp;BG37&amp;BG38&amp;BG39&amp;BG40,General!I:J,2,FALSE),0))</f>
        <v>3</v>
      </c>
      <c r="FV40" s="65">
        <f>IF(BJ40="",0,IFERROR(VLOOKUP(BJ35&amp;BJ36&amp;BJ37&amp;BJ38&amp;BJ39&amp;BJ40,General!I:J,2,FALSE),0))</f>
        <v>-3</v>
      </c>
      <c r="FW40" s="65">
        <f>IF(BM40="",0,IFERROR(VLOOKUP(BM35&amp;BM36&amp;BM37&amp;BM38&amp;BM39&amp;BM40,General!I:J,2,FALSE),0))</f>
        <v>1</v>
      </c>
      <c r="FX40" s="65">
        <f>IF(BP40="",0,IFERROR(VLOOKUP(BP35&amp;BP36&amp;BP37&amp;BP38&amp;BP39&amp;BP40,General!I:J,2,FALSE),0))</f>
        <v>-1</v>
      </c>
      <c r="FY40" s="65">
        <f>IF(BS40="",0,IFERROR(VLOOKUP(BS35&amp;BS36&amp;BS37&amp;BS38&amp;BS39&amp;BS40,General!I:J,2,FALSE),0))</f>
        <v>-6</v>
      </c>
      <c r="FZ40" s="66">
        <f>IF(BV40="",0,IFERROR(VLOOKUP(BV35&amp;BV36&amp;BV37&amp;BV38&amp;BV39&amp;BV40,General!I:J,2,FALSE),0))</f>
        <v>6</v>
      </c>
      <c r="GA40" s="66">
        <f>IF(BY40="",0,IFERROR(VLOOKUP(BY35&amp;BY36&amp;BY37&amp;BY38&amp;BY39&amp;BY40,General!I:J,2,FALSE),0))</f>
        <v>-1</v>
      </c>
      <c r="GB40" s="66">
        <f ca="1">IF(R40="",0,IFERROR(VLOOKUP(R35&amp;R36&amp;R37&amp;R38&amp;R39&amp;R40,General!F:G,2,FALSE),0))</f>
        <v>6</v>
      </c>
      <c r="GC40" s="9" t="str">
        <f t="shared" ca="1" si="145"/>
        <v>C</v>
      </c>
      <c r="GD40" s="9" t="str">
        <f t="shared" ca="1" si="75"/>
        <v>N</v>
      </c>
      <c r="GE40" s="9" t="str">
        <f t="shared" si="76"/>
        <v>N</v>
      </c>
      <c r="GF40" s="9" t="str">
        <f t="shared" ca="1" si="77"/>
        <v>Y</v>
      </c>
      <c r="GG40" s="9">
        <f t="shared" ca="1" si="78"/>
        <v>10</v>
      </c>
      <c r="GH40" s="10" t="str">
        <f t="shared" ca="1" si="79"/>
        <v>N</v>
      </c>
      <c r="GI40" s="9" t="str">
        <f t="shared" ca="1" si="80"/>
        <v>N</v>
      </c>
      <c r="GJ40" s="9" t="str">
        <f t="shared" ca="1" si="81"/>
        <v>Y</v>
      </c>
      <c r="GK40" s="9" t="str">
        <f t="shared" ca="1" si="82"/>
        <v>R</v>
      </c>
      <c r="GL40" s="9" t="str">
        <f t="shared" ca="1" si="83"/>
        <v>L4</v>
      </c>
      <c r="GM40" s="9" t="str">
        <f t="shared" ca="1" si="84"/>
        <v/>
      </c>
      <c r="GN40" s="9">
        <f t="shared" si="190"/>
        <v>5</v>
      </c>
      <c r="GO40" s="9" t="str">
        <f t="shared" si="191"/>
        <v/>
      </c>
      <c r="GP40" s="9" t="str">
        <f t="shared" si="175"/>
        <v>01234</v>
      </c>
      <c r="GQ40" s="9" t="str">
        <f t="shared" si="176"/>
        <v>30000</v>
      </c>
      <c r="GR40" s="9" t="str">
        <f t="shared" si="146"/>
        <v>001234</v>
      </c>
      <c r="GS40" s="9" t="str">
        <f t="shared" si="147"/>
        <v>230000</v>
      </c>
      <c r="GT40" s="9" t="str">
        <f t="shared" si="148"/>
        <v>P</v>
      </c>
      <c r="GU40" s="9" t="str">
        <f t="shared" si="149"/>
        <v>P</v>
      </c>
      <c r="GV40" s="9" t="str">
        <f t="shared" ca="1" si="86"/>
        <v>F2L</v>
      </c>
      <c r="GW40" s="9" t="str">
        <f t="shared" ca="1" si="87"/>
        <v>F3</v>
      </c>
      <c r="GX40" s="9" t="str">
        <f t="shared" ca="1" si="88"/>
        <v>10</v>
      </c>
      <c r="GY40" s="9" t="str">
        <f t="shared" ca="1" si="89"/>
        <v/>
      </c>
      <c r="GZ40" s="9" t="str">
        <f t="shared" ca="1" si="90"/>
        <v>BW</v>
      </c>
      <c r="HA40" s="9" t="str">
        <f t="shared" ca="1" si="91"/>
        <v>L4</v>
      </c>
      <c r="HB40" s="9" t="str">
        <f t="shared" ca="1" si="150"/>
        <v>3</v>
      </c>
      <c r="HC40" s="9" t="str">
        <f t="shared" ca="1" si="151"/>
        <v/>
      </c>
      <c r="HD40" s="9" t="str">
        <f t="shared" ca="1" si="152"/>
        <v>4</v>
      </c>
      <c r="HE40" s="9" t="str">
        <f t="shared" ca="1" si="92"/>
        <v>L</v>
      </c>
      <c r="HG40" s="9">
        <f>General!A38</f>
        <v>0</v>
      </c>
      <c r="HH40" s="9">
        <f>General!B38</f>
        <v>0</v>
      </c>
      <c r="HI40" s="9" t="str">
        <f>General!C38</f>
        <v/>
      </c>
      <c r="HJ40" s="9">
        <f>General!D38</f>
        <v>0</v>
      </c>
      <c r="HK40" s="9">
        <v>2</v>
      </c>
      <c r="HL40" s="57">
        <f t="shared" ca="1" si="153"/>
        <v>2</v>
      </c>
      <c r="HM40" s="9" t="str">
        <f>General!F38</f>
        <v>LLWWW</v>
      </c>
      <c r="HN40" s="9">
        <f>General!G38</f>
        <v>6</v>
      </c>
    </row>
    <row r="41" spans="1:222" ht="13.5" thickBot="1">
      <c r="A41" s="9">
        <v>32</v>
      </c>
      <c r="B41" s="42" t="str">
        <f t="shared" ca="1" si="10"/>
        <v>NB</v>
      </c>
      <c r="C41" s="115" t="str">
        <f t="shared" ca="1" si="93"/>
        <v/>
      </c>
      <c r="D41" s="116" t="str">
        <f t="shared" ca="1" si="94"/>
        <v>B</v>
      </c>
      <c r="E41" s="117" t="str">
        <f t="shared" ca="1" si="95"/>
        <v/>
      </c>
      <c r="F41" s="66" t="str">
        <f t="shared" ca="1" si="11"/>
        <v>L</v>
      </c>
      <c r="G41" s="9">
        <v>32</v>
      </c>
      <c r="H41" s="118"/>
      <c r="I41" s="152" t="str">
        <f t="shared" ca="1" si="96"/>
        <v>B1</v>
      </c>
      <c r="J41" s="115" t="str">
        <f t="shared" ca="1" si="97"/>
        <v>B1</v>
      </c>
      <c r="K41" s="66">
        <f t="shared" si="154"/>
        <v>10</v>
      </c>
      <c r="L41" s="141"/>
      <c r="M41" s="136" t="s">
        <v>6</v>
      </c>
      <c r="N41" s="10"/>
      <c r="O41" s="42" t="str">
        <f ca="1">IF(M40="","",VLOOKUP(DX41,General!U:V,2,FALSE))</f>
        <v xml:space="preserve">L5O </v>
      </c>
      <c r="P41" s="116" t="str">
        <f t="shared" ca="1" si="12"/>
        <v/>
      </c>
      <c r="Q41" s="117" t="str">
        <f t="shared" ca="1" si="13"/>
        <v>B</v>
      </c>
      <c r="R41" s="65" t="str">
        <f t="shared" ca="1" si="14"/>
        <v>W</v>
      </c>
      <c r="S41" s="65">
        <f t="shared" ca="1" si="15"/>
        <v>1</v>
      </c>
      <c r="T41" s="119" t="str">
        <f t="shared" ca="1" si="98"/>
        <v/>
      </c>
      <c r="U41" s="65">
        <f ca="1">IF(M41="","",IF(T41="",SUM($T$5:$T41)+S41,SUM($T$5:$T41)))</f>
        <v>-9</v>
      </c>
      <c r="V41" s="125" t="str">
        <f t="shared" ca="1" si="187"/>
        <v/>
      </c>
      <c r="W41" s="65" t="str" cm="1">
        <f t="array" aca="1" ref="W41" ca="1">IF(M40="","",INDIRECT(DX41&amp; DN41))</f>
        <v>B</v>
      </c>
      <c r="X41" s="66">
        <f t="shared" ca="1" si="16"/>
        <v>6</v>
      </c>
      <c r="Y41" s="42" t="str">
        <f t="shared" si="17"/>
        <v>P</v>
      </c>
      <c r="Z41" s="65" t="str">
        <f t="shared" si="18"/>
        <v>N</v>
      </c>
      <c r="AA41" s="66">
        <f t="shared" si="19"/>
        <v>-7</v>
      </c>
      <c r="AB41" s="42" t="str">
        <f t="shared" si="20"/>
        <v>B</v>
      </c>
      <c r="AC41" s="65" t="str">
        <f t="shared" si="21"/>
        <v>Y</v>
      </c>
      <c r="AD41" s="66">
        <f t="shared" si="22"/>
        <v>7</v>
      </c>
      <c r="AE41" s="42" t="str">
        <f t="shared" si="23"/>
        <v>P</v>
      </c>
      <c r="AF41" s="65" t="str">
        <f t="shared" si="24"/>
        <v>N</v>
      </c>
      <c r="AG41" s="66">
        <f t="shared" si="25"/>
        <v>9</v>
      </c>
      <c r="AH41" s="42" t="str">
        <f t="shared" si="26"/>
        <v>B</v>
      </c>
      <c r="AI41" s="65" t="str">
        <f t="shared" si="27"/>
        <v>Y</v>
      </c>
      <c r="AJ41" s="66">
        <f t="shared" si="28"/>
        <v>-9</v>
      </c>
      <c r="AK41" s="42" t="str">
        <f t="shared" si="99"/>
        <v>P</v>
      </c>
      <c r="AL41" s="65" t="str">
        <f t="shared" si="29"/>
        <v>N</v>
      </c>
      <c r="AM41" s="66">
        <f t="shared" si="30"/>
        <v>-9</v>
      </c>
      <c r="AN41" s="42" t="str">
        <f t="shared" si="31"/>
        <v>P</v>
      </c>
      <c r="AO41" s="65" t="str">
        <f t="shared" si="32"/>
        <v>N</v>
      </c>
      <c r="AP41" s="66">
        <f t="shared" si="33"/>
        <v>9</v>
      </c>
      <c r="AQ41" s="42" t="str">
        <f t="shared" si="34"/>
        <v>B</v>
      </c>
      <c r="AR41" s="65" t="str">
        <f t="shared" si="35"/>
        <v>Y</v>
      </c>
      <c r="AS41" s="66">
        <f t="shared" si="36"/>
        <v>-9</v>
      </c>
      <c r="AT41" s="42" t="str">
        <f t="shared" si="100"/>
        <v>B</v>
      </c>
      <c r="AU41" s="65" t="str">
        <f t="shared" si="37"/>
        <v>Y</v>
      </c>
      <c r="AV41" s="79">
        <f t="shared" si="38"/>
        <v>9</v>
      </c>
      <c r="AW41" s="42" t="str">
        <f t="shared" si="101"/>
        <v>B</v>
      </c>
      <c r="AX41" s="65" t="str">
        <f t="shared" si="39"/>
        <v>Y</v>
      </c>
      <c r="AY41" s="66">
        <f t="shared" si="102"/>
        <v>1</v>
      </c>
      <c r="AZ41" s="42" t="str">
        <f t="shared" si="40"/>
        <v>P</v>
      </c>
      <c r="BA41" s="65" t="str">
        <f t="shared" si="41"/>
        <v>N</v>
      </c>
      <c r="BB41" s="66">
        <f t="shared" si="42"/>
        <v>9</v>
      </c>
      <c r="BC41" s="42" t="str">
        <f t="shared" si="43"/>
        <v>B</v>
      </c>
      <c r="BD41" s="65" t="str">
        <f t="shared" si="44"/>
        <v>Y</v>
      </c>
      <c r="BE41" s="66">
        <f t="shared" si="45"/>
        <v>-9</v>
      </c>
      <c r="BF41" s="42" t="str">
        <f t="shared" si="46"/>
        <v>P</v>
      </c>
      <c r="BG41" s="65" t="str">
        <f t="shared" si="47"/>
        <v>N</v>
      </c>
      <c r="BH41" s="66">
        <f t="shared" si="48"/>
        <v>-7</v>
      </c>
      <c r="BI41" s="42" t="str">
        <f t="shared" si="49"/>
        <v>B</v>
      </c>
      <c r="BJ41" s="65" t="str">
        <f t="shared" si="50"/>
        <v>Y</v>
      </c>
      <c r="BK41" s="66">
        <f t="shared" si="51"/>
        <v>7</v>
      </c>
      <c r="BL41" s="42" t="str">
        <f t="shared" si="52"/>
        <v>P</v>
      </c>
      <c r="BM41" s="65" t="str">
        <f t="shared" si="53"/>
        <v>N</v>
      </c>
      <c r="BN41" s="66">
        <f t="shared" si="54"/>
        <v>0</v>
      </c>
      <c r="BO41" s="42" t="str">
        <f t="shared" si="55"/>
        <v>B</v>
      </c>
      <c r="BP41" s="65" t="str">
        <f t="shared" si="56"/>
        <v>Y</v>
      </c>
      <c r="BQ41" s="66">
        <f t="shared" si="57"/>
        <v>0</v>
      </c>
      <c r="BR41" s="42" t="str">
        <f t="shared" si="58"/>
        <v>P</v>
      </c>
      <c r="BS41" s="65" t="str">
        <f t="shared" si="59"/>
        <v>N</v>
      </c>
      <c r="BT41" s="66">
        <f t="shared" si="60"/>
        <v>-10</v>
      </c>
      <c r="BU41" s="42" t="str">
        <f t="shared" si="61"/>
        <v>B</v>
      </c>
      <c r="BV41" s="65" t="str">
        <f t="shared" si="62"/>
        <v>Y</v>
      </c>
      <c r="BW41" s="66">
        <f t="shared" si="63"/>
        <v>10</v>
      </c>
      <c r="BX41" s="42" t="str">
        <f t="shared" si="64"/>
        <v>P</v>
      </c>
      <c r="BY41" s="65" t="str">
        <f t="shared" si="103"/>
        <v>N</v>
      </c>
      <c r="BZ41" s="66">
        <f t="shared" si="65"/>
        <v>-1</v>
      </c>
      <c r="CA41" s="106">
        <f t="shared" si="104"/>
        <v>10</v>
      </c>
      <c r="CB41" s="107">
        <f t="shared" si="105"/>
        <v>0</v>
      </c>
      <c r="CC41" s="108" t="str">
        <f t="shared" ca="1" si="106"/>
        <v/>
      </c>
      <c r="CD41" s="252">
        <f t="shared" ref="CD41:CE41" si="198">AVERAGE(CV38:CV41)</f>
        <v>-8</v>
      </c>
      <c r="CE41" s="252">
        <f t="shared" si="198"/>
        <v>8</v>
      </c>
      <c r="CF41" s="252">
        <f t="shared" si="108"/>
        <v>9</v>
      </c>
      <c r="CG41" s="252">
        <f t="shared" si="109"/>
        <v>-9</v>
      </c>
      <c r="CH41" s="252">
        <f t="shared" si="110"/>
        <v>-6.5</v>
      </c>
      <c r="CI41" s="252">
        <f t="shared" si="111"/>
        <v>7.5</v>
      </c>
      <c r="CJ41" s="252">
        <f t="shared" si="112"/>
        <v>-7.5</v>
      </c>
      <c r="CK41" s="252">
        <f t="shared" si="113"/>
        <v>6.5</v>
      </c>
      <c r="CL41" s="252">
        <f t="shared" si="114"/>
        <v>-0.25</v>
      </c>
      <c r="CM41" s="252">
        <f t="shared" si="115"/>
        <v>9.75</v>
      </c>
      <c r="CN41" s="252">
        <f t="shared" si="116"/>
        <v>-9.75</v>
      </c>
      <c r="CO41" s="252">
        <f t="shared" si="117"/>
        <v>-8</v>
      </c>
      <c r="CP41" s="252">
        <f t="shared" si="118"/>
        <v>8</v>
      </c>
      <c r="CQ41" s="252">
        <f t="shared" si="119"/>
        <v>1.75</v>
      </c>
      <c r="CR41" s="252">
        <f t="shared" si="120"/>
        <v>-1.75</v>
      </c>
      <c r="CS41" s="252">
        <f t="shared" si="121"/>
        <v>-9.25</v>
      </c>
      <c r="CT41" s="252">
        <f t="shared" si="122"/>
        <v>9.25</v>
      </c>
      <c r="CU41" s="252">
        <f t="shared" si="123"/>
        <v>0.25</v>
      </c>
      <c r="CV41" s="156">
        <f t="shared" si="124"/>
        <v>-7</v>
      </c>
      <c r="CW41" s="157">
        <f t="shared" si="125"/>
        <v>7</v>
      </c>
      <c r="CX41" s="157">
        <f t="shared" si="126"/>
        <v>9</v>
      </c>
      <c r="CY41" s="157">
        <f t="shared" si="127"/>
        <v>-9</v>
      </c>
      <c r="CZ41" s="157">
        <f t="shared" si="128"/>
        <v>-9</v>
      </c>
      <c r="DA41" s="157">
        <f t="shared" si="129"/>
        <v>9</v>
      </c>
      <c r="DB41" s="157">
        <f t="shared" si="130"/>
        <v>-9</v>
      </c>
      <c r="DC41" s="157">
        <f t="shared" si="131"/>
        <v>9</v>
      </c>
      <c r="DD41" s="157">
        <f t="shared" si="132"/>
        <v>1</v>
      </c>
      <c r="DE41" s="157">
        <f t="shared" si="133"/>
        <v>9</v>
      </c>
      <c r="DF41" s="157">
        <f t="shared" si="134"/>
        <v>-9</v>
      </c>
      <c r="DG41" s="157">
        <f t="shared" si="135"/>
        <v>-7</v>
      </c>
      <c r="DH41" s="157">
        <f t="shared" si="136"/>
        <v>7</v>
      </c>
      <c r="DI41" s="157">
        <f t="shared" si="137"/>
        <v>0</v>
      </c>
      <c r="DJ41" s="157">
        <f t="shared" si="138"/>
        <v>0</v>
      </c>
      <c r="DK41" s="157">
        <f t="shared" si="139"/>
        <v>-10</v>
      </c>
      <c r="DL41" s="157">
        <f t="shared" si="140"/>
        <v>10</v>
      </c>
      <c r="DM41" s="158">
        <f t="shared" si="141"/>
        <v>-1</v>
      </c>
      <c r="DN41" s="78">
        <v>41</v>
      </c>
      <c r="DO41" s="79">
        <f t="shared" si="164"/>
        <v>36</v>
      </c>
      <c r="DP41" s="42" t="str" cm="1">
        <f t="array" ref="DP41">IFERROR(INDEX($CD$4:$CU$4,_xlfn.AGGREGATE(15,6,COLUMN($CD$4:$CU$4)-COLUMN($CC$1)/($CD$41:$CU$41=MAX($CD$41:$CU$41)),COLUMNS(CU$4:$CU4))),"")</f>
        <v>AZ</v>
      </c>
      <c r="DQ41" s="65" t="str" cm="1">
        <f t="array" ref="DQ41">IFERROR(INDEX($CD$4:$CU$4,_xlfn.AGGREGATE(15,6,COLUMN($CD$4:$CU$4)-COLUMN($CC$1)/($CD$41:$CU$41=MAX($CD$41:$CU$41)),COLUMNS($CU$4:DN4))),"")</f>
        <v/>
      </c>
      <c r="DR41" s="65" t="str" cm="1">
        <f t="array" ref="DR41">IFERROR(INDEX($CD$4:$CU$4,_xlfn.AGGREGATE(15,6,COLUMN($CD$4:$CU$4)-COLUMN($CC$1)/($CD$41:$CU$41=MAX($CD$41:$CU$41)),COLUMNS($CU$4:DO4))),"")</f>
        <v/>
      </c>
      <c r="DS41" s="65" t="str" cm="1">
        <f t="array" ref="DS41">IFERROR(INDEX($CD$4:$CU$4,_xlfn.AGGREGATE(15,6,COLUMN($CD$4:$CU$4)-COLUMN($CC$1)/($CD$41:$CU$41=MAX($CD$41:$CU$41)),COLUMNS($CU$4:DP4))),"")</f>
        <v/>
      </c>
      <c r="DT41" s="65" t="str" cm="1">
        <f t="array" ref="DT41">IFERROR(INDEX($CD$4:$CU$4,_xlfn.AGGREGATE(15,6,COLUMN($CD$4:$CU$4)-COLUMN($CC$1)/($CD$41:$CU$41=MAX($CD$41:$CU$41)),COLUMNS($CU$4:DQ4))),"")</f>
        <v/>
      </c>
      <c r="DU41" s="66" t="str" cm="1">
        <f t="array" ref="DU41">IFERROR(INDEX($CD$4:$CU$4,_xlfn.AGGREGATE(15,6,COLUMN($CD$4:$CU$4)-COLUMN($CC$1)/($CD$41:$CU$41=MAX($CD$41:$CU$41)),COLUMNS($CU$4:DR4))),"")</f>
        <v/>
      </c>
      <c r="DV41" s="78" t="str">
        <f t="shared" ca="1" si="156"/>
        <v>AZ</v>
      </c>
      <c r="DW41" s="65" t="str">
        <f t="shared" ca="1" si="157"/>
        <v>N</v>
      </c>
      <c r="DX41" s="65" t="str" cm="1">
        <f t="array" aca="1" ref="DX41" ca="1">IF(INDIRECT(VLOOKUP(DX40,General!R:T,3,FALSE)&amp;DN40)&gt;0,DX40,DV40)</f>
        <v>BU</v>
      </c>
      <c r="DY41" s="79">
        <f t="shared" ca="1" si="158"/>
        <v>1</v>
      </c>
      <c r="DZ41" s="42" t="str">
        <f>IFERROR(VLOOKUP(DP41,General!R:S,2,FALSE),"")</f>
        <v>BA</v>
      </c>
      <c r="EA41" s="65" t="str">
        <f>IFERROR(VLOOKUP(DQ41,General!R:S,2,FALSE),"")</f>
        <v/>
      </c>
      <c r="EB41" s="65" t="str">
        <f>IFERROR(VLOOKUP(DR41,General!R:S,2,FALSE),"")</f>
        <v/>
      </c>
      <c r="EC41" s="65" t="str">
        <f>IFERROR(VLOOKUP(DS41,General!R:S,2,FALSE),"")</f>
        <v/>
      </c>
      <c r="ED41" s="65" t="str">
        <f>IFERROR(VLOOKUP(DT41,General!R:S,2,FALSE),"")</f>
        <v/>
      </c>
      <c r="EE41" s="66" t="str">
        <f>IFERROR(VLOOKUP(DU41,General!R:S,2,FALSE),"")</f>
        <v/>
      </c>
      <c r="EF41" s="113">
        <f ca="1">IF(DP41="",-1,COUNTIF(INDIRECT(DZ41&amp;$DN$10):INDIRECT(DZ41&amp;DN41),"Y"))</f>
        <v>20</v>
      </c>
      <c r="EG41" s="111">
        <f ca="1">IF(DQ41="",-1,COUNTIF(INDIRECT(EA41&amp;$DN$10):INDIRECT(EA41&amp;DN41),"Y"))</f>
        <v>-1</v>
      </c>
      <c r="EH41" s="111">
        <f ca="1">IF(DR41="",-1,COUNTIF(INDIRECT(EB41&amp;$DN$10):INDIRECT(EB41&amp;DN41),"Y"))</f>
        <v>-1</v>
      </c>
      <c r="EI41" s="110">
        <f ca="1">IF(DS41="",-1,COUNTIF(INDIRECT(EC41&amp;$DN$10):INDIRECT(EC41&amp;DN41),"Y"))</f>
        <v>-1</v>
      </c>
      <c r="EJ41" s="114">
        <f ca="1">IF(DT41="",-1,COUNTIF(INDIRECT(ED41&amp;$DN$10):INDIRECT(ED41&amp;DN41),"Y"))</f>
        <v>-1</v>
      </c>
      <c r="EK41" s="114">
        <f ca="1">IF(DU41="",-1,COUNTIF(INDIRECT(EE41&amp;$DN$10):INDIRECT(EE41&amp;DN41),"Y"))</f>
        <v>-1</v>
      </c>
      <c r="EL41" s="42" t="str" cm="1">
        <f t="array" aca="1" ref="EL41" ca="1">IFERROR(INDEX($DP$41:$DU$41,_xlfn.AGGREGATE(15,6,COLUMN($DP$41:$DU$41)-COLUMN($DO$41)/($EF$41:$EK$41=MAX($EF$41:$EK$41)),COLUMNS($DP$41:DP41))),"")</f>
        <v>AZ</v>
      </c>
      <c r="EM41" s="65" t="str" cm="1">
        <f t="array" aca="1" ref="EM41" ca="1">IFERROR(INDEX($DP$41:$DU$41,_xlfn.AGGREGATE(15,6,COLUMN($DP$41:$DU$41)-COLUMN($DO$41)/($EF$41:$EK$41=MAX($EF$41:$EK$41)),COLUMNS($DP$41:DQ41))),"")</f>
        <v/>
      </c>
      <c r="EN41" s="65" t="str" cm="1">
        <f t="array" aca="1" ref="EN41" ca="1">IFERROR(INDEX($DP$41:$DU$41,_xlfn.AGGREGATE(15,6,COLUMN($DP$41:$DU$41)-COLUMN($DO$41)/($EF$41:$EK$41=MAX($EF$41:$EK$41)),COLUMNS($DP$41:DR41))),"")</f>
        <v/>
      </c>
      <c r="EO41" s="65" t="str" cm="1">
        <f t="array" aca="1" ref="EO41" ca="1">IFERROR(INDEX($DP$41:$DU$41,_xlfn.AGGREGATE(15,6,COLUMN($DP$41:$DU$41)-COLUMN($DO$41)/($EF$41:$EK$41=MAX($EF$41:$EK$41)),COLUMNS($DP$41:DS41))),"")</f>
        <v/>
      </c>
      <c r="EP41" s="65" t="str" cm="1">
        <f t="array" aca="1" ref="EP41" ca="1">IFERROR(INDEX($DP$41:$DU$41,_xlfn.AGGREGATE(15,6,COLUMN($DP$41:$DU$41)-COLUMN($DO$41)/($EF$41:$EK$41=MAX($EF$41:$EK$41)),COLUMNS($DP$41:DT41))),"")</f>
        <v/>
      </c>
      <c r="EQ41" s="66" t="str" cm="1">
        <f t="array" aca="1" ref="EQ41" ca="1">IFERROR(INDEX($DP$41:$DU$41,_xlfn.AGGREGATE(15,6,COLUMN($DP$41:$DU$41)-COLUMN($DO$41)/($EF$41:$EK$41=MAX($EF$41:$EK$41)),COLUMNS($DP$41:DU41))),"")</f>
        <v/>
      </c>
      <c r="ER41" s="9">
        <f t="shared" ca="1" si="144"/>
        <v>1</v>
      </c>
      <c r="ES41" s="79">
        <f t="shared" ca="1" si="159"/>
        <v>1</v>
      </c>
      <c r="ET41" s="112" t="str" cm="1">
        <f t="array" aca="1" ref="ET41" ca="1">INDEX(EL41:EQ41,1,ES41)</f>
        <v>AZ</v>
      </c>
      <c r="EU41" s="42" t="str">
        <f t="shared" ca="1" si="7"/>
        <v>B</v>
      </c>
      <c r="EV41" s="65" t="str">
        <f t="shared" si="8"/>
        <v>T</v>
      </c>
      <c r="EW41" s="65" t="str">
        <f t="shared" ca="1" si="9"/>
        <v>B</v>
      </c>
      <c r="EX41" s="65" t="str">
        <f t="shared" ca="1" si="193"/>
        <v>LW</v>
      </c>
      <c r="EY41" s="65" t="str">
        <f t="shared" si="194"/>
        <v>1010</v>
      </c>
      <c r="EZ41" s="65" t="str">
        <f t="shared" ca="1" si="195"/>
        <v>WW</v>
      </c>
      <c r="FA41" s="9" t="str">
        <f t="shared" ca="1" si="67"/>
        <v>B</v>
      </c>
      <c r="FB41" s="9" t="str">
        <f t="shared" ca="1" si="68"/>
        <v/>
      </c>
      <c r="FC41" s="9" t="str">
        <f t="shared" si="69"/>
        <v/>
      </c>
      <c r="FD41" s="9" t="str">
        <f t="shared" ca="1" si="70"/>
        <v>B</v>
      </c>
      <c r="FE41" s="9" t="str">
        <f t="shared" ca="1" si="71"/>
        <v>B</v>
      </c>
      <c r="FF41" s="9" t="str">
        <f t="shared" ca="1" si="72"/>
        <v/>
      </c>
      <c r="FG41" s="9">
        <f t="shared" ca="1" si="73"/>
        <v>2</v>
      </c>
      <c r="FH41" s="9">
        <f t="shared" ca="1" si="74"/>
        <v>2</v>
      </c>
      <c r="FI41" s="42">
        <f t="shared" si="196"/>
        <v>-7</v>
      </c>
      <c r="FJ41" s="65">
        <f>IF(Z41="",0,IFERROR(VLOOKUP(Z36&amp;Z37&amp;Z38&amp;Z39&amp;Z40&amp;Z41,General!I:J,2,FALSE),0))</f>
        <v>-1</v>
      </c>
      <c r="FK41" s="65">
        <f>IF(AC41="",0,IFERROR(VLOOKUP(AC36&amp;AC37&amp;AC38&amp;AC39&amp;AC40&amp;AC41,General!I:J,2,FALSE),0))</f>
        <v>1</v>
      </c>
      <c r="FL41" s="65">
        <f>IF(AF41="",0,IFERROR(VLOOKUP(AF36&amp;AF37&amp;AF38&amp;AF39&amp;AF40&amp;AF41,General!I:J,2,FALSE),0))</f>
        <v>-1</v>
      </c>
      <c r="FM41" s="65">
        <f>IF(AI41="",0,IFERROR(VLOOKUP(AI36&amp;AI37&amp;AI38&amp;AI39&amp;AI40&amp;AI41,General!I:J,2,FALSE),0))</f>
        <v>1</v>
      </c>
      <c r="FN41" s="65">
        <f>IF(AL41="",0,IFERROR(VLOOKUP(AL36&amp;AL37&amp;AL38&amp;AL39&amp;AL40&amp;AL41,General!I:J,2,FALSE),0))</f>
        <v>-3</v>
      </c>
      <c r="FO41" s="65">
        <f>IF(AO41="",0,IFERROR(VLOOKUP(AO36&amp;AO37&amp;AO38&amp;AO39&amp;AO40&amp;AO41,General!I:J,2,FALSE),0))</f>
        <v>-1</v>
      </c>
      <c r="FP41" s="65">
        <f>IF(AR41="",0,IFERROR(VLOOKUP(AR36&amp;AR37&amp;AR38&amp;AR39&amp;AR40&amp;AR41,General!I:J,2,FALSE),0))</f>
        <v>1</v>
      </c>
      <c r="FQ41" s="65">
        <f>IF(AU41="",0,IFERROR(VLOOKUP(AU36&amp;AU37&amp;AU38&amp;AU39&amp;AU40&amp;AU41,General!I:J,2,FALSE),0))</f>
        <v>3</v>
      </c>
      <c r="FR41" s="65">
        <f>IF(AX41="",0,IFERROR(VLOOKUP(AX36&amp;AX37&amp;AX38&amp;AX39&amp;AX40&amp;AX41,General!I:J,2,FALSE),0))</f>
        <v>3</v>
      </c>
      <c r="FS41" s="65">
        <f>IF(BA41="",0,IFERROR(VLOOKUP(BA36&amp;BA37&amp;BA38&amp;BA39&amp;BA40&amp;BA41,General!I:J,2,FALSE),0))</f>
        <v>-1</v>
      </c>
      <c r="FT41" s="65">
        <f>IF(BD41="",0,IFERROR(VLOOKUP(BD36&amp;BD37&amp;BD38&amp;BD39&amp;BD40&amp;BD41,General!I:J,2,FALSE),0))</f>
        <v>1</v>
      </c>
      <c r="FU41" s="65">
        <f>IF(BG41="",0,IFERROR(VLOOKUP(BG36&amp;BG37&amp;BG38&amp;BG39&amp;BG40&amp;BG41,General!I:J,2,FALSE),0))</f>
        <v>-1</v>
      </c>
      <c r="FV41" s="65">
        <f>IF(BJ41="",0,IFERROR(VLOOKUP(BJ36&amp;BJ37&amp;BJ38&amp;BJ39&amp;BJ40&amp;BJ41,General!I:J,2,FALSE),0))</f>
        <v>1</v>
      </c>
      <c r="FW41" s="65">
        <f>IF(BM41="",0,IFERROR(VLOOKUP(BM36&amp;BM37&amp;BM38&amp;BM39&amp;BM40&amp;BM41,General!I:J,2,FALSE),0))</f>
        <v>-1</v>
      </c>
      <c r="FX41" s="65">
        <f>IF(BP41="",0,IFERROR(VLOOKUP(BP36&amp;BP37&amp;BP38&amp;BP39&amp;BP40&amp;BP41,General!I:J,2,FALSE),0))</f>
        <v>1</v>
      </c>
      <c r="FY41" s="65">
        <f>IF(BS41="",0,IFERROR(VLOOKUP(BS36&amp;BS37&amp;BS38&amp;BS39&amp;BS40&amp;BS41,General!I:J,2,FALSE),0))</f>
        <v>-6</v>
      </c>
      <c r="FZ41" s="66">
        <f>IF(BV41="",0,IFERROR(VLOOKUP(BV36&amp;BV37&amp;BV38&amp;BV39&amp;BV40&amp;BV41,General!I:J,2,FALSE),0))</f>
        <v>6</v>
      </c>
      <c r="GA41" s="66">
        <f>IF(BY41="",0,IFERROR(VLOOKUP(BY36&amp;BY37&amp;BY38&amp;BY39&amp;BY40&amp;BY41,General!I:J,2,FALSE),0))</f>
        <v>-3</v>
      </c>
      <c r="GB41" s="66">
        <f ca="1">IF(R41="",0,IFERROR(VLOOKUP(R36&amp;R37&amp;R38&amp;R39&amp;R40&amp;R41,General!F:G,2,FALSE),0))</f>
        <v>6</v>
      </c>
      <c r="GC41" s="9" t="str">
        <f t="shared" ca="1" si="145"/>
        <v>S</v>
      </c>
      <c r="GD41" s="9" t="str">
        <f t="shared" ca="1" si="75"/>
        <v>N</v>
      </c>
      <c r="GE41" s="9" t="str">
        <f t="shared" si="76"/>
        <v>N</v>
      </c>
      <c r="GF41" s="9" t="str">
        <f t="shared" ca="1" si="77"/>
        <v>Y</v>
      </c>
      <c r="GG41" s="9">
        <f t="shared" ca="1" si="78"/>
        <v>1</v>
      </c>
      <c r="GH41" s="10" t="str">
        <f t="shared" ca="1" si="79"/>
        <v>N</v>
      </c>
      <c r="GI41" s="9" t="str">
        <f t="shared" ca="1" si="80"/>
        <v>N</v>
      </c>
      <c r="GJ41" s="9" t="str">
        <f t="shared" ca="1" si="81"/>
        <v>N</v>
      </c>
      <c r="GK41" s="9" t="str">
        <f t="shared" ca="1" si="82"/>
        <v>N</v>
      </c>
      <c r="GL41" s="9" t="str">
        <f t="shared" ca="1" si="83"/>
        <v>B</v>
      </c>
      <c r="GM41" s="9" t="str">
        <f t="shared" ca="1" si="84"/>
        <v/>
      </c>
      <c r="GN41" s="9" t="str">
        <f t="shared" si="190"/>
        <v/>
      </c>
      <c r="GO41" s="9">
        <f t="shared" si="191"/>
        <v>1</v>
      </c>
      <c r="GP41" s="9" t="str">
        <f t="shared" si="175"/>
        <v>12345</v>
      </c>
      <c r="GQ41" s="9" t="str">
        <f t="shared" si="176"/>
        <v>00000</v>
      </c>
      <c r="GR41" s="9" t="str">
        <f t="shared" si="146"/>
        <v>012345</v>
      </c>
      <c r="GS41" s="9" t="str">
        <f t="shared" si="147"/>
        <v>300000</v>
      </c>
      <c r="GT41" s="9" t="str">
        <f t="shared" si="148"/>
        <v>P</v>
      </c>
      <c r="GU41" s="9" t="str">
        <f t="shared" si="149"/>
        <v>P</v>
      </c>
      <c r="GV41" s="9" t="str">
        <f t="shared" ca="1" si="86"/>
        <v>F3W</v>
      </c>
      <c r="GW41" s="9" t="str">
        <f t="shared" ca="1" si="87"/>
        <v>B</v>
      </c>
      <c r="GX41" s="9" t="str">
        <f t="shared" ca="1" si="88"/>
        <v>10</v>
      </c>
      <c r="GY41" s="9" t="str">
        <f t="shared" ca="1" si="89"/>
        <v>B</v>
      </c>
      <c r="GZ41" s="9" t="str">
        <f t="shared" ca="1" si="90"/>
        <v>L4W</v>
      </c>
      <c r="HA41" s="9" t="str">
        <f t="shared" ca="1" si="91"/>
        <v>B</v>
      </c>
      <c r="HB41" s="9">
        <f t="shared" ca="1" si="150"/>
        <v>1</v>
      </c>
      <c r="HC41" s="9">
        <f t="shared" ca="1" si="151"/>
        <v>1</v>
      </c>
      <c r="HD41" s="9">
        <f t="shared" ca="1" si="152"/>
        <v>1</v>
      </c>
      <c r="HE41" s="9" t="str">
        <f t="shared" ca="1" si="92"/>
        <v>B</v>
      </c>
      <c r="HG41" s="9">
        <f>General!A39</f>
        <v>0</v>
      </c>
      <c r="HH41" s="9">
        <f>General!B39</f>
        <v>0</v>
      </c>
      <c r="HI41" s="9" t="str">
        <f>General!C39</f>
        <v/>
      </c>
      <c r="HJ41" s="9">
        <f>General!D39</f>
        <v>0</v>
      </c>
      <c r="HK41" s="9">
        <v>1</v>
      </c>
      <c r="HL41" s="57">
        <f t="shared" ca="1" si="153"/>
        <v>1</v>
      </c>
      <c r="HM41" s="9" t="str">
        <f>General!F39</f>
        <v>LWLLL</v>
      </c>
      <c r="HN41" s="9">
        <f>General!G39</f>
        <v>-6</v>
      </c>
    </row>
    <row r="42" spans="1:222" ht="13.5" thickBot="1">
      <c r="A42" s="9">
        <v>33</v>
      </c>
      <c r="B42" s="42" t="str">
        <f t="shared" ref="B42:B73" ca="1" si="199">IF(M41="","",IF(FG42=FH42,"NB",IF(FG42&gt;FH42,"P"&amp;(FG42-FH42),"B"&amp;(FH42-FG42))))</f>
        <v>B6</v>
      </c>
      <c r="C42" s="115" t="str">
        <f t="shared" ca="1" si="93"/>
        <v/>
      </c>
      <c r="D42" s="116" t="str">
        <f t="shared" ca="1" si="94"/>
        <v/>
      </c>
      <c r="E42" s="117" t="str">
        <f t="shared" ca="1" si="95"/>
        <v>F2</v>
      </c>
      <c r="F42" s="66" t="str">
        <f t="shared" ref="F42:F73" ca="1" si="200">IF(M42="","",IF(M42="P",IF(D42="","L","W"),IF(E42="","L","W")))</f>
        <v>L</v>
      </c>
      <c r="G42" s="9">
        <v>33</v>
      </c>
      <c r="H42" s="118"/>
      <c r="I42" s="152" t="str">
        <f t="shared" ca="1" si="96"/>
        <v>B4</v>
      </c>
      <c r="J42" s="115" t="str">
        <f t="shared" ca="1" si="97"/>
        <v>L4</v>
      </c>
      <c r="K42" s="66">
        <f t="shared" si="154"/>
        <v>10</v>
      </c>
      <c r="L42" s="141"/>
      <c r="M42" s="136" t="s">
        <v>5</v>
      </c>
      <c r="N42" s="10"/>
      <c r="O42" s="42" t="str">
        <f ca="1">IF(M41="","",VLOOKUP(DX42,General!U:V,2,FALSE))</f>
        <v xml:space="preserve">L5O </v>
      </c>
      <c r="P42" s="116" t="str">
        <f t="shared" ref="P42:P73" ca="1" si="201">IF(M41="","",IF(W42="P",HA42,""))</f>
        <v/>
      </c>
      <c r="Q42" s="117" t="str">
        <f t="shared" ref="Q42:Q73" ca="1" si="202">IF(M41="","",IF(W42="B",HA42,""))</f>
        <v>L4</v>
      </c>
      <c r="R42" s="65" t="str">
        <f t="shared" ref="R42:R73" ca="1" si="203">IF(M42="","",IF(M42=W42,"W","L"))</f>
        <v>L</v>
      </c>
      <c r="S42" s="65">
        <f t="shared" ref="S42:S73" ca="1" si="204">IF(M42="","",IF(R42="",IF(GC42="S",0,S41),IF(R42="W",IF(GC42="S",0,S41)+IF(OR(J42="B",J42="XB"),1,INT(RIGHT(J42))),IF(GC42="S",0,S41)-IF(OR(J42="B",J42="XB"),1,INT(RIGHT(J42))))))</f>
        <v>-3</v>
      </c>
      <c r="T42" s="119" t="str">
        <f t="shared" ca="1" si="98"/>
        <v/>
      </c>
      <c r="U42" s="65">
        <f ca="1">IF(M42="","",IF(T42="",SUM($T$5:$T42)+S42,SUM($T$5:$T42)))</f>
        <v>-13</v>
      </c>
      <c r="V42" s="125" t="str">
        <f t="shared" ca="1" si="187"/>
        <v/>
      </c>
      <c r="W42" s="65" t="str" cm="1">
        <f t="array" aca="1" ref="W42" ca="1">IF(M41="","",INDIRECT(DX42&amp; DN42))</f>
        <v>B</v>
      </c>
      <c r="X42" s="66">
        <f t="shared" ref="X42:X73" ca="1" si="205">IF(M42="","",IF(X41+GB42&gt;=10,10,IF(X41+GB42&lt;=-10,-10,X41+GB42)))</f>
        <v>5</v>
      </c>
      <c r="Y42" s="42" t="str">
        <f t="shared" ref="Y42:Y73" si="206">IF(M41="","",GT42)</f>
        <v>P</v>
      </c>
      <c r="Z42" s="65" t="str">
        <f t="shared" ref="Z42:Z73" si="207">IF(M42="","",IF(M42=Y42,"Y","N"))</f>
        <v>Y</v>
      </c>
      <c r="AA42" s="66">
        <f t="shared" ref="AA42:AA73" si="208">IF(M42="","",IF(FI41+FJ42&gt;=10,10,IF(FI41+FJ42&lt;=-10,-10,FI41+FJ42)))</f>
        <v>-6</v>
      </c>
      <c r="AB42" s="42" t="str">
        <f t="shared" ref="AB42:AB73" si="209">IF(M41="","",IF(GT42="B","P","B"))</f>
        <v>B</v>
      </c>
      <c r="AC42" s="65" t="str">
        <f t="shared" ref="AC42:AC73" si="210">IF(M42="","",IF(M42=AB42,"Y","N"))</f>
        <v>N</v>
      </c>
      <c r="AD42" s="66">
        <f t="shared" ref="AD42:AD73" si="211">IF(M42="","",IF(AD41+FK42&gt;=10,10,IF(AD41+FK42&lt;=-10,-10,AD41+FK42)))</f>
        <v>6</v>
      </c>
      <c r="AE42" s="42" t="str">
        <f t="shared" ref="AE42:AE73" si="212">IF(M41="","",GU42)</f>
        <v>P</v>
      </c>
      <c r="AF42" s="65" t="str">
        <f t="shared" ref="AF42:AF73" si="213">IF(M42="","",IF(M42=AE42,"Y","N"))</f>
        <v>Y</v>
      </c>
      <c r="AG42" s="66">
        <f t="shared" ref="AG42:AG73" si="214">IF(M42="","",IF(AG41+FL42&gt;=10,10,IF(AG41+FL42&lt;=-10,-10,AG41+FL42)))</f>
        <v>10</v>
      </c>
      <c r="AH42" s="42" t="str">
        <f t="shared" ref="AH42:AH73" si="215">IF(M41="","",IF(GU42="B","P","B"))</f>
        <v>B</v>
      </c>
      <c r="AI42" s="65" t="str">
        <f t="shared" ref="AI42:AI73" si="216">IF(M42="","",IF(M42=AH42,"Y","N"))</f>
        <v>N</v>
      </c>
      <c r="AJ42" s="66">
        <f t="shared" ref="AJ42:AJ73" si="217">IF(M42="","",IF(AJ41+FM42&gt;=10,10,IF(AJ41+FM42&lt;=-10,-10,AJ41+FM42)))</f>
        <v>-10</v>
      </c>
      <c r="AK42" s="42" t="str">
        <f t="shared" si="99"/>
        <v>B</v>
      </c>
      <c r="AL42" s="65" t="str">
        <f t="shared" ref="AL42:AL73" si="218">IF(M42="","",IF(M42=AK42,"Y","N"))</f>
        <v>N</v>
      </c>
      <c r="AM42" s="66">
        <f t="shared" ref="AM42:AM73" si="219">IF(M42="","",IF(AM41+FN42&gt;=10,10,IF(AM41+FN42&lt;=-10,-10,AM41+FN42)))</f>
        <v>-10</v>
      </c>
      <c r="AN42" s="42" t="str">
        <f t="shared" ref="AN42:AN73" si="220">IF(M41="","",IF(M40="P","P","B"))</f>
        <v>P</v>
      </c>
      <c r="AO42" s="65" t="str">
        <f t="shared" ref="AO42:AO73" si="221">IF(M42="","",IF(M42=AN42,"Y","N"))</f>
        <v>Y</v>
      </c>
      <c r="AP42" s="66">
        <f t="shared" ref="AP42:AP73" si="222">IF(M42="","",IF(AP41+FO42&gt;=10,10,IF(AP41+FO42&lt;=-10,-10,AP41+FO42)))</f>
        <v>10</v>
      </c>
      <c r="AQ42" s="42" t="str">
        <f t="shared" ref="AQ42:AQ73" si="223">IF(M41="","",IF(M40="P","B","P"))</f>
        <v>B</v>
      </c>
      <c r="AR42" s="65" t="str">
        <f t="shared" ref="AR42:AR73" si="224">IF(M42="","",IF(M42=AQ42,"Y","N"))</f>
        <v>N</v>
      </c>
      <c r="AS42" s="66">
        <f t="shared" ref="AS42:AS73" si="225">IF(M42="","",IF(AS41+FP42&gt;=10,10,IF(AS41+FP42&lt;=-10,-10,AS41+FP42)))</f>
        <v>-10</v>
      </c>
      <c r="AT42" s="42" t="str">
        <f t="shared" si="100"/>
        <v>P</v>
      </c>
      <c r="AU42" s="65" t="str">
        <f t="shared" ref="AU42:AU73" si="226">IF(M42="","",IF(M42=AT42,"Y","N"))</f>
        <v>Y</v>
      </c>
      <c r="AV42" s="79">
        <f t="shared" ref="AV42:AV73" si="227">IF(M42="","",IF(AV41+FQ42&gt;=10,10,IF(AV41+FQ42&lt;=-10,-10,AV41+FQ42)))</f>
        <v>10</v>
      </c>
      <c r="AW42" s="42" t="str">
        <f t="shared" si="101"/>
        <v>B</v>
      </c>
      <c r="AX42" s="65" t="str">
        <f t="shared" si="39"/>
        <v>N</v>
      </c>
      <c r="AY42" s="66">
        <f t="shared" si="102"/>
        <v>0</v>
      </c>
      <c r="AZ42" s="42" t="str">
        <f t="shared" ref="AZ42:AZ73" si="228">IF(M41="","",M41)</f>
        <v>B</v>
      </c>
      <c r="BA42" s="65" t="str">
        <f t="shared" ref="BA42:BA73" si="229">IF(M42="","",IF(M42=AZ42,"Y","N"))</f>
        <v>N</v>
      </c>
      <c r="BB42" s="66">
        <f t="shared" ref="BB42:BB73" si="230">IF(M42="","",IF(BB41+FS42&gt;=10,10,IF(BB41+FS42&lt;=-10,-10,BB41+FS42)))</f>
        <v>6</v>
      </c>
      <c r="BC42" s="42" t="str">
        <f t="shared" ref="BC42:BC73" si="231">IF(M41="","",IF(M41="P","B","P"))</f>
        <v>P</v>
      </c>
      <c r="BD42" s="65" t="str">
        <f t="shared" ref="BD42:BD73" si="232">IF(M42="","",IF(BC42=M42,"Y","N"))</f>
        <v>Y</v>
      </c>
      <c r="BE42" s="66">
        <f t="shared" ref="BE42:BE73" si="233">IF(M42="","",IF(BE41+FT42&gt;=10,10,IF(BE41+FT42&lt;=-10,-10,BE41+FT42)))</f>
        <v>-6</v>
      </c>
      <c r="BF42" s="42" t="str">
        <f t="shared" ref="BF42:BF73" si="234">IF(M41="","",M39)</f>
        <v>P</v>
      </c>
      <c r="BG42" s="65" t="str">
        <f t="shared" ref="BG42:BG73" si="235">IF(M42="","",IF(M42=BF42,"Y","N"))</f>
        <v>Y</v>
      </c>
      <c r="BH42" s="66">
        <f t="shared" ref="BH42:BH73" si="236">IF(M42="","",IF(BH41+FU42&gt;=10,10,IF(BH41+FU42&lt;=-10,-10,BH41+FU42)))</f>
        <v>-6</v>
      </c>
      <c r="BI42" s="42" t="str">
        <f t="shared" ref="BI42:BI73" si="237">IF(M41="","",IF(M39="P","B","P"))</f>
        <v>B</v>
      </c>
      <c r="BJ42" s="65" t="str">
        <f t="shared" ref="BJ42:BJ73" si="238">IF(M42="","",IF(M42=BI42,"Y","N"))</f>
        <v>N</v>
      </c>
      <c r="BK42" s="66">
        <f t="shared" ref="BK42:BK73" si="239">IF(M42="","",IF(BK41+FV42&gt;=10,10,IF(BK41+FV42&lt;=-10,-10,BK41+FV42)))</f>
        <v>6</v>
      </c>
      <c r="BL42" s="42" t="str">
        <f t="shared" ref="BL42:BL73" si="240">IF(M41="","",M38)</f>
        <v>P</v>
      </c>
      <c r="BM42" s="65" t="str">
        <f t="shared" ref="BM42:BM73" si="241">IF(M42="","",IF(M42=BL42,"Y","N"))</f>
        <v>Y</v>
      </c>
      <c r="BN42" s="66">
        <f t="shared" ref="BN42:BN73" si="242">IF(M42="","",IF(BN41+FW42&gt;=10,10,IF(BN41+FW42&lt;=-10,-10,BN41+FW42)))</f>
        <v>1</v>
      </c>
      <c r="BO42" s="42" t="str">
        <f t="shared" ref="BO42:BO73" si="243">IF(M41="","",IF(M38="P","B","P"))</f>
        <v>B</v>
      </c>
      <c r="BP42" s="65" t="str">
        <f t="shared" ref="BP42:BP73" si="244">IF(M42="","",IF(M42=BO42,"Y","N"))</f>
        <v>N</v>
      </c>
      <c r="BQ42" s="66">
        <f t="shared" ref="BQ42:BQ73" si="245">IF(M42="","",IF(BQ41+FX42&gt;=10,10,IF(BQ41+FX42&lt;=-10,-10,BQ41+FX42)))</f>
        <v>-1</v>
      </c>
      <c r="BR42" s="42" t="str">
        <f t="shared" ref="BR42:BR73" si="246">IF(M41="","",M37)</f>
        <v>P</v>
      </c>
      <c r="BS42" s="65" t="str">
        <f t="shared" ref="BS42:BS73" si="247">IF(M42="","",IF(M42=BR42,"Y","N"))</f>
        <v>Y</v>
      </c>
      <c r="BT42" s="66">
        <f t="shared" ref="BT42:BT73" si="248">IF(M42="","",IF(BT41+FY42&gt;=10,10,IF(BT41+FY42&lt;=-10,-10,BT41+FY42)))</f>
        <v>-9</v>
      </c>
      <c r="BU42" s="42" t="str">
        <f t="shared" ref="BU42:BU73" si="249">IF(M41="","",IF(M37="P","B","P"))</f>
        <v>B</v>
      </c>
      <c r="BV42" s="65" t="str">
        <f t="shared" ref="BV42:BV73" si="250">IF(M42="","",IF(M42=BU42,"Y","N"))</f>
        <v>N</v>
      </c>
      <c r="BW42" s="66">
        <f t="shared" ref="BW42:BW73" si="251">IF(M42="","",IF(BW41+FZ42&gt;=10,10,IF(BW41+FZ42&lt;=-10,-10,BW41+FZ42)))</f>
        <v>9</v>
      </c>
      <c r="BX42" s="42" t="str">
        <f t="shared" ref="BX42:BX73" si="252">IF(M41="","",IF(HK42=2,"B","P"))</f>
        <v>P</v>
      </c>
      <c r="BY42" s="65" t="str">
        <f t="shared" si="103"/>
        <v>Y</v>
      </c>
      <c r="BZ42" s="66">
        <f t="shared" ref="BZ42:BZ73" si="253">IF(M42="","",IF(BZ41+GA42&gt;=10,10,IF(BZ41+GA42&lt;=-10,-10,BZ41+GA42)))</f>
        <v>0</v>
      </c>
      <c r="CA42" s="106">
        <f t="shared" si="104"/>
        <v>10</v>
      </c>
      <c r="CB42" s="107">
        <f t="shared" si="105"/>
        <v>0</v>
      </c>
      <c r="CC42" s="108" t="str">
        <f t="shared" ca="1" si="106"/>
        <v/>
      </c>
      <c r="CD42" s="252">
        <f t="shared" ref="CD42:CE42" si="254">AVERAGE(CV39:CV42)</f>
        <v>-7</v>
      </c>
      <c r="CE42" s="252">
        <f t="shared" si="254"/>
        <v>7</v>
      </c>
      <c r="CF42" s="252">
        <f t="shared" si="108"/>
        <v>9.75</v>
      </c>
      <c r="CG42" s="252">
        <f t="shared" si="109"/>
        <v>-9.75</v>
      </c>
      <c r="CH42" s="252">
        <f t="shared" si="110"/>
        <v>-7.5</v>
      </c>
      <c r="CI42" s="252">
        <f t="shared" si="111"/>
        <v>9</v>
      </c>
      <c r="CJ42" s="252">
        <f t="shared" si="112"/>
        <v>-9</v>
      </c>
      <c r="CK42" s="252">
        <f t="shared" si="113"/>
        <v>7.5</v>
      </c>
      <c r="CL42" s="252">
        <f t="shared" si="114"/>
        <v>-1</v>
      </c>
      <c r="CM42" s="252">
        <f t="shared" si="115"/>
        <v>8.75</v>
      </c>
      <c r="CN42" s="252">
        <f t="shared" si="116"/>
        <v>-8.75</v>
      </c>
      <c r="CO42" s="252">
        <f t="shared" si="117"/>
        <v>-7</v>
      </c>
      <c r="CP42" s="252">
        <f t="shared" si="118"/>
        <v>7</v>
      </c>
      <c r="CQ42" s="252">
        <f t="shared" si="119"/>
        <v>0.5</v>
      </c>
      <c r="CR42" s="252">
        <f t="shared" si="120"/>
        <v>-0.5</v>
      </c>
      <c r="CS42" s="252">
        <f t="shared" si="121"/>
        <v>-9.75</v>
      </c>
      <c r="CT42" s="252">
        <f t="shared" si="122"/>
        <v>9.75</v>
      </c>
      <c r="CU42" s="252">
        <f t="shared" si="123"/>
        <v>1</v>
      </c>
      <c r="CV42" s="156">
        <f t="shared" si="124"/>
        <v>-6</v>
      </c>
      <c r="CW42" s="157">
        <f t="shared" si="125"/>
        <v>6</v>
      </c>
      <c r="CX42" s="157">
        <f t="shared" si="126"/>
        <v>10</v>
      </c>
      <c r="CY42" s="157">
        <f t="shared" si="127"/>
        <v>-10</v>
      </c>
      <c r="CZ42" s="157">
        <f t="shared" si="128"/>
        <v>-10</v>
      </c>
      <c r="DA42" s="157">
        <f t="shared" si="129"/>
        <v>10</v>
      </c>
      <c r="DB42" s="157">
        <f t="shared" si="130"/>
        <v>-10</v>
      </c>
      <c r="DC42" s="157">
        <f t="shared" si="131"/>
        <v>10</v>
      </c>
      <c r="DD42" s="157">
        <f t="shared" si="132"/>
        <v>0</v>
      </c>
      <c r="DE42" s="157">
        <f t="shared" si="133"/>
        <v>6</v>
      </c>
      <c r="DF42" s="157">
        <f t="shared" si="134"/>
        <v>-6</v>
      </c>
      <c r="DG42" s="157">
        <f t="shared" si="135"/>
        <v>-6</v>
      </c>
      <c r="DH42" s="157">
        <f t="shared" si="136"/>
        <v>6</v>
      </c>
      <c r="DI42" s="157">
        <f t="shared" si="137"/>
        <v>1</v>
      </c>
      <c r="DJ42" s="157">
        <f t="shared" si="138"/>
        <v>-1</v>
      </c>
      <c r="DK42" s="157">
        <f t="shared" si="139"/>
        <v>-9</v>
      </c>
      <c r="DL42" s="157">
        <f t="shared" si="140"/>
        <v>9</v>
      </c>
      <c r="DM42" s="158">
        <f t="shared" si="141"/>
        <v>0</v>
      </c>
      <c r="DN42" s="78">
        <v>42</v>
      </c>
      <c r="DO42" s="79">
        <f t="shared" si="164"/>
        <v>37</v>
      </c>
      <c r="DP42" s="42" t="str" cm="1">
        <f t="array" ref="DP42">IFERROR(INDEX($CD$4:$CU$4,_xlfn.AGGREGATE(15,6,COLUMN($CD$4:$CU$4)-COLUMN($CC$1)/($CD$42:$CU$42=MAX($CD$42:$CU$42)),COLUMNS(CU$4:$CU4))),"")</f>
        <v>AE</v>
      </c>
      <c r="DQ42" s="65" t="str" cm="1">
        <f t="array" ref="DQ42">IFERROR(INDEX($CD$4:$CU$4,_xlfn.AGGREGATE(15,6,COLUMN($CD$4:$CU$4)-COLUMN($CC$1)/($CD$42:$CU$42=MAX($CD$42:$CU$42)),COLUMNS($CU$4:DN4))),"")</f>
        <v/>
      </c>
      <c r="DR42" s="65" t="str" cm="1">
        <f t="array" ref="DR42">IFERROR(INDEX($CD$4:$CU$4,_xlfn.AGGREGATE(15,6,COLUMN($CD$4:$CU$4)-COLUMN($CC$1)/($CD$42:$CU$42=MAX($CD$42:$CU$42)),COLUMNS($CU$4:DO4))),"")</f>
        <v/>
      </c>
      <c r="DS42" s="65" t="str" cm="1">
        <f t="array" ref="DS42">IFERROR(INDEX($CD$4:$CU$4,_xlfn.AGGREGATE(15,6,COLUMN($CD$4:$CU$4)-COLUMN($CC$1)/($CD$42:$CU$42=MAX($CD$42:$CU$42)),COLUMNS($CU$4:DP4))),"")</f>
        <v/>
      </c>
      <c r="DT42" s="65" t="str" cm="1">
        <f t="array" ref="DT42">IFERROR(INDEX($CD$4:$CU$4,_xlfn.AGGREGATE(15,6,COLUMN($CD$4:$CU$4)-COLUMN($CC$1)/($CD$42:$CU$42=MAX($CD$42:$CU$42)),COLUMNS($CU$4:DQ4))),"")</f>
        <v/>
      </c>
      <c r="DU42" s="66" t="str" cm="1">
        <f t="array" ref="DU42">IFERROR(INDEX($CD$4:$CU$4,_xlfn.AGGREGATE(15,6,COLUMN($CD$4:$CU$4)-COLUMN($CC$1)/($CD$42:$CU$42=MAX($CD$42:$CU$42)),COLUMNS($CU$4:DR4))),"")</f>
        <v/>
      </c>
      <c r="DV42" s="78" t="str">
        <f t="shared" ca="1" si="156"/>
        <v>AE</v>
      </c>
      <c r="DW42" s="65" t="str">
        <f t="shared" ca="1" si="157"/>
        <v>N</v>
      </c>
      <c r="DX42" s="65" t="str" cm="1">
        <f t="array" aca="1" ref="DX42" ca="1">IF(INDIRECT(VLOOKUP(DX41,General!R:T,3,FALSE)&amp;DN41)&gt;0,DX41,DV41)</f>
        <v>BU</v>
      </c>
      <c r="DY42" s="79">
        <f t="shared" ca="1" si="158"/>
        <v>1</v>
      </c>
      <c r="DZ42" s="42" t="str">
        <f>IFERROR(VLOOKUP(DP42,General!R:S,2,FALSE),"")</f>
        <v>AF</v>
      </c>
      <c r="EA42" s="65" t="str">
        <f>IFERROR(VLOOKUP(DQ42,General!R:S,2,FALSE),"")</f>
        <v/>
      </c>
      <c r="EB42" s="65" t="str">
        <f>IFERROR(VLOOKUP(DR42,General!R:S,2,FALSE),"")</f>
        <v/>
      </c>
      <c r="EC42" s="65" t="str">
        <f>IFERROR(VLOOKUP(DS42,General!R:S,2,FALSE),"")</f>
        <v/>
      </c>
      <c r="ED42" s="65" t="str">
        <f>IFERROR(VLOOKUP(DT42,General!R:S,2,FALSE),"")</f>
        <v/>
      </c>
      <c r="EE42" s="66" t="str">
        <f>IFERROR(VLOOKUP(DU42,General!R:S,2,FALSE),"")</f>
        <v/>
      </c>
      <c r="EF42" s="113">
        <f ca="1">IF(DP42="",-1,COUNTIF(INDIRECT(DZ42&amp;$DN$10):INDIRECT(DZ42&amp;DN42),"Y"))</f>
        <v>19</v>
      </c>
      <c r="EG42" s="111">
        <f ca="1">IF(DQ42="",-1,COUNTIF(INDIRECT(EA42&amp;$DN$10):INDIRECT(EA42&amp;DN42),"Y"))</f>
        <v>-1</v>
      </c>
      <c r="EH42" s="111">
        <f ca="1">IF(DR42="",-1,COUNTIF(INDIRECT(EB42&amp;$DN$10):INDIRECT(EB42&amp;DN42),"Y"))</f>
        <v>-1</v>
      </c>
      <c r="EI42" s="110">
        <f ca="1">IF(DS42="",-1,COUNTIF(INDIRECT(EC42&amp;$DN$10):INDIRECT(EC42&amp;DN42),"Y"))</f>
        <v>-1</v>
      </c>
      <c r="EJ42" s="114">
        <f ca="1">IF(DT42="",-1,COUNTIF(INDIRECT(ED42&amp;$DN$10):INDIRECT(ED42&amp;DN42),"Y"))</f>
        <v>-1</v>
      </c>
      <c r="EK42" s="114">
        <f ca="1">IF(DU42="",-1,COUNTIF(INDIRECT(EE42&amp;$DN$10):INDIRECT(EE42&amp;DN42),"Y"))</f>
        <v>-1</v>
      </c>
      <c r="EL42" s="42" t="str" cm="1">
        <f t="array" aca="1" ref="EL42" ca="1">IFERROR(INDEX($DP$42:$DU$42,_xlfn.AGGREGATE(15,6,COLUMN($DP$42:$DU$42)-COLUMN($DO$42)/($EF$42:$EK$42=MAX($EF$42:$EK$42)),COLUMNS($DP$42:DP42))),"")</f>
        <v>AE</v>
      </c>
      <c r="EM42" s="65" t="str" cm="1">
        <f t="array" aca="1" ref="EM42" ca="1">IFERROR(INDEX($DP$42:$DU$42,_xlfn.AGGREGATE(15,6,COLUMN($DP$42:$DU$42)-COLUMN($DO$42)/($EF$42:$EK$42=MAX($EF$42:$EK$42)),COLUMNS($DP$42:DQ42))),"")</f>
        <v/>
      </c>
      <c r="EN42" s="65" t="str" cm="1">
        <f t="array" aca="1" ref="EN42" ca="1">IFERROR(INDEX($DP$42:$DU$42,_xlfn.AGGREGATE(15,6,COLUMN($DP$42:$DU$42)-COLUMN($DO$42)/($EF$42:$EK$42=MAX($EF$42:$EK$42)),COLUMNS($DP$42:DR42))),"")</f>
        <v/>
      </c>
      <c r="EO42" s="65" t="str" cm="1">
        <f t="array" aca="1" ref="EO42" ca="1">IFERROR(INDEX($DP$42:$DU$42,_xlfn.AGGREGATE(15,6,COLUMN($DP$42:$DU$42)-COLUMN($DO$42)/($EF$42:$EK$42=MAX($EF$42:$EK$42)),COLUMNS($DP$42:DS42))),"")</f>
        <v/>
      </c>
      <c r="EP42" s="65" t="str" cm="1">
        <f t="array" aca="1" ref="EP42" ca="1">IFERROR(INDEX($DP$42:$DU$42,_xlfn.AGGREGATE(15,6,COLUMN($DP$42:$DU$42)-COLUMN($DO$42)/($EF$42:$EK$42=MAX($EF$42:$EK$42)),COLUMNS($DP$42:DT42))),"")</f>
        <v/>
      </c>
      <c r="EQ42" s="66" t="str" cm="1">
        <f t="array" aca="1" ref="EQ42" ca="1">IFERROR(INDEX($DP$42:$DU$42,_xlfn.AGGREGATE(15,6,COLUMN($DP$42:$DU$42)-COLUMN($DO$42)/($EF$42:$EK$42=MAX($EF$42:$EK$42)),COLUMNS($DP$42:DU42))),"")</f>
        <v/>
      </c>
      <c r="ER42" s="9">
        <f t="shared" ca="1" si="144"/>
        <v>1</v>
      </c>
      <c r="ES42" s="79">
        <f t="shared" ca="1" si="159"/>
        <v>1</v>
      </c>
      <c r="ET42" s="112" t="str" cm="1">
        <f t="array" aca="1" ref="ET42" ca="1">INDEX(EL42:EQ42,1,ES42)</f>
        <v>AE</v>
      </c>
      <c r="EU42" s="42" t="str">
        <f t="shared" ca="1" si="7"/>
        <v>B</v>
      </c>
      <c r="EV42" s="65" t="str">
        <f t="shared" si="8"/>
        <v>T</v>
      </c>
      <c r="EW42" s="65" t="str">
        <f t="shared" ca="1" si="9"/>
        <v>B</v>
      </c>
      <c r="EX42" s="65" t="str">
        <f t="shared" ca="1" si="193"/>
        <v>WL</v>
      </c>
      <c r="EY42" s="65" t="str">
        <f t="shared" si="194"/>
        <v>1010</v>
      </c>
      <c r="EZ42" s="65" t="str">
        <f t="shared" ca="1" si="195"/>
        <v>WW</v>
      </c>
      <c r="FA42" s="9" t="str">
        <f t="shared" ref="FA42:FA73" ca="1" si="255">IF(M41="","",IF(EU42="B",IF(M41="P",GW42,""),IF(M40="B",GW42,"")))</f>
        <v/>
      </c>
      <c r="FB42" s="9" t="str">
        <f t="shared" ref="FB42:FB73" ca="1" si="256">IF(M41="","",IF(EU42="B",IF(M41="B",GW42,""),IF(M40="P",GW42,"")))</f>
        <v>F2</v>
      </c>
      <c r="FC42" s="9" t="str">
        <f t="shared" ref="FC42:FC73" si="257">IF(M41="","",IF(EV42="C",IF(M41="B",GY42,""),IF(M40="B",GY42,"")))</f>
        <v/>
      </c>
      <c r="FD42" s="9" t="str">
        <f t="shared" ref="FD42:FD73" ca="1" si="258">IF(M41="","",IF(EV42="C",IF(M41="P",GY42,""),IF(M40="P",GY42,"")))</f>
        <v/>
      </c>
      <c r="FE42" s="9" t="str">
        <f t="shared" ref="FE42:FE73" ca="1" si="259">IF(M41="","",IF(AND(FA42="L5",FD42="L5",GM42=""),"L0",GL42))</f>
        <v/>
      </c>
      <c r="FF42" s="9" t="str">
        <f t="shared" ref="FF42:FF73" ca="1" si="260">IF(M41="","",IF(AND(FB42="L5",FD42="L5",GL42=""),"L0",GM42))</f>
        <v>L4</v>
      </c>
      <c r="FG42" s="9">
        <f t="shared" ref="FG42:FG73" ca="1" si="261">IF(D42="",0,IF(OR(D42="B",D42="XB"),1,INT(RIGHT(D42))))+IF(I42="",0,IF(OR(I42="B",I42="XB"),1,INT(RIGHT(I42))))+IF(P42="",0,IF(OR(P42="B",P42="XB"),1,INT(RIGHT(P42))))</f>
        <v>4</v>
      </c>
      <c r="FH42" s="9">
        <f t="shared" ref="FH42:FH73" ca="1" si="262">IF(E42="",0,IF(OR(E42="B",E42="XB"),1,INT(RIGHT(E42))))+IF(J42="",0,IF(OR(J42="B",J42="XB"),1,INT(RIGHT(J42))))+IF(Q42="",0,IF(OR(Q42="B",Q42="XB"),1,INT(RIGHT(Q42))))</f>
        <v>10</v>
      </c>
      <c r="FI42" s="42">
        <f t="shared" si="196"/>
        <v>-6</v>
      </c>
      <c r="FJ42" s="65">
        <f>IF(Z42="",0,IFERROR(VLOOKUP(Z37&amp;Z38&amp;Z39&amp;Z40&amp;Z41&amp;Z42,General!I:J,2,FALSE),0))</f>
        <v>1</v>
      </c>
      <c r="FK42" s="65">
        <f>IF(AC42="",0,IFERROR(VLOOKUP(AC37&amp;AC38&amp;AC39&amp;AC40&amp;AC41&amp;AC42,General!I:J,2,FALSE),0))</f>
        <v>-1</v>
      </c>
      <c r="FL42" s="65">
        <f>IF(AF42="",0,IFERROR(VLOOKUP(AF37&amp;AF38&amp;AF39&amp;AF40&amp;AF41&amp;AF42,General!I:J,2,FALSE),0))</f>
        <v>1</v>
      </c>
      <c r="FM42" s="65">
        <f>IF(AI42="",0,IFERROR(VLOOKUP(AI37&amp;AI38&amp;AI39&amp;AI40&amp;AI41&amp;AI42,General!I:J,2,FALSE),0))</f>
        <v>-1</v>
      </c>
      <c r="FN42" s="65">
        <f>IF(AL42="",0,IFERROR(VLOOKUP(AL37&amp;AL38&amp;AL39&amp;AL40&amp;AL41&amp;AL42,General!I:J,2,FALSE),0))</f>
        <v>-6</v>
      </c>
      <c r="FO42" s="65">
        <f>IF(AO42="",0,IFERROR(VLOOKUP(AO37&amp;AO38&amp;AO39&amp;AO40&amp;AO41&amp;AO42,General!I:J,2,FALSE),0))</f>
        <v>1</v>
      </c>
      <c r="FP42" s="65">
        <f>IF(AR42="",0,IFERROR(VLOOKUP(AR37&amp;AR38&amp;AR39&amp;AR40&amp;AR41&amp;AR42,General!I:J,2,FALSE),0))</f>
        <v>-1</v>
      </c>
      <c r="FQ42" s="65">
        <f>IF(AU42="",0,IFERROR(VLOOKUP(AU37&amp;AU38&amp;AU39&amp;AU40&amp;AU41&amp;AU42,General!I:J,2,FALSE),0))</f>
        <v>6</v>
      </c>
      <c r="FR42" s="65">
        <f>IF(AX42="",0,IFERROR(VLOOKUP(AX37&amp;AX38&amp;AX39&amp;AX40&amp;AX41&amp;AX42,General!I:J,2,FALSE),0))</f>
        <v>-1</v>
      </c>
      <c r="FS42" s="65">
        <f>IF(BA42="",0,IFERROR(VLOOKUP(BA37&amp;BA38&amp;BA39&amp;BA40&amp;BA41&amp;BA42,General!I:J,2,FALSE),0))</f>
        <v>-3</v>
      </c>
      <c r="FT42" s="65">
        <f>IF(BD42="",0,IFERROR(VLOOKUP(BD37&amp;BD38&amp;BD39&amp;BD40&amp;BD41&amp;BD42,General!I:J,2,FALSE),0))</f>
        <v>3</v>
      </c>
      <c r="FU42" s="65">
        <f>IF(BG42="",0,IFERROR(VLOOKUP(BG37&amp;BG38&amp;BG39&amp;BG40&amp;BG41&amp;BG42,General!I:J,2,FALSE),0))</f>
        <v>1</v>
      </c>
      <c r="FV42" s="65">
        <f>IF(BJ42="",0,IFERROR(VLOOKUP(BJ37&amp;BJ38&amp;BJ39&amp;BJ40&amp;BJ41&amp;BJ42,General!I:J,2,FALSE),0))</f>
        <v>-1</v>
      </c>
      <c r="FW42" s="65">
        <f>IF(BM42="",0,IFERROR(VLOOKUP(BM37&amp;BM38&amp;BM39&amp;BM40&amp;BM41&amp;BM42,General!I:J,2,FALSE),0))</f>
        <v>1</v>
      </c>
      <c r="FX42" s="65">
        <f>IF(BP42="",0,IFERROR(VLOOKUP(BP37&amp;BP38&amp;BP39&amp;BP40&amp;BP41&amp;BP42,General!I:J,2,FALSE),0))</f>
        <v>-1</v>
      </c>
      <c r="FY42" s="65">
        <f>IF(BS42="",0,IFERROR(VLOOKUP(BS37&amp;BS38&amp;BS39&amp;BS40&amp;BS41&amp;BS42,General!I:J,2,FALSE),0))</f>
        <v>1</v>
      </c>
      <c r="FZ42" s="66">
        <f>IF(BV42="",0,IFERROR(VLOOKUP(BV37&amp;BV38&amp;BV39&amp;BV40&amp;BV41&amp;BV42,General!I:J,2,FALSE),0))</f>
        <v>-1</v>
      </c>
      <c r="GA42" s="66">
        <f>IF(BY42="",0,IFERROR(VLOOKUP(BY37&amp;BY38&amp;BY39&amp;BY40&amp;BY41&amp;BY42,General!I:J,2,FALSE),0))</f>
        <v>1</v>
      </c>
      <c r="GB42" s="66">
        <f ca="1">IF(R42="",0,IFERROR(VLOOKUP(R37&amp;R38&amp;R39&amp;R40&amp;R41&amp;R42,General!F:G,2,FALSE),0))</f>
        <v>-1</v>
      </c>
      <c r="GC42" s="9" t="str">
        <f t="shared" ca="1" si="145"/>
        <v>C</v>
      </c>
      <c r="GD42" s="9" t="str">
        <f t="shared" ref="GD42:GD73" ca="1" si="263">IF(OR(F38&amp;F39&amp;F40="WLW",F39&amp;F40="WW"),"Y","N")</f>
        <v>N</v>
      </c>
      <c r="GE42" s="9" t="str">
        <f t="shared" ref="GE42:GE73" si="264">IF(OR(K38&amp;K39&amp;K40="WLW",K39&amp;K40="WW"),"Y","N")</f>
        <v>N</v>
      </c>
      <c r="GF42" s="9" t="str">
        <f t="shared" ref="GF42:GF73" ca="1" si="265">IF(OR(R38&amp;R39&amp;R40="WLW",R39&amp;R40="WW"),"Y","N")</f>
        <v>Y</v>
      </c>
      <c r="GG42" s="9">
        <f t="shared" ref="GG42:GG73" ca="1" si="266">IF(M41="","",IF(GC42="S",1,GG41+1))</f>
        <v>2</v>
      </c>
      <c r="GH42" s="10" t="str">
        <f t="shared" ref="GH42:GH73" ca="1" si="267">IF(GH41="Y","N",IF(M41="","",(IF(AND(F41&amp;F42="WW",OR(GC41&amp;GC42="SC",GC41&amp;GC42="CC")),"Y",IF(AND(F40&amp;F41&amp;F42="WLW",GW42&lt;&gt;"B",OR(GC40&amp;GC41&amp;GC42="SCC",GC40&amp;GC41&amp;GC42="CCC")),"Y","N")))))</f>
        <v>N</v>
      </c>
      <c r="GI42" s="9" t="str">
        <f t="shared" ref="GI42:GI73" ca="1" si="268">IF(GI41="Y","N",IF(M41="","",IF(AND(K41&amp;K42="WW",OR(GC41&amp;GC42="SC",GC41&amp;GC42="CC")),"Y",IF(AND(K40&amp;K41&amp;K42="WLW",GY42&lt;&gt;"B",OR(GC40&amp;GC41&amp;GC42="SCC",GC40&amp;GC41&amp;GC42="CCC")),"Y","N"))))</f>
        <v>N</v>
      </c>
      <c r="GJ42" s="9" t="str">
        <f t="shared" ref="GJ42:GJ73" ca="1" si="269">IF(GJ41="Y","N",IF(M41="","",IF(AND(R41&amp;R42="WW",OR(GC41&amp;GC42="SC",GC41&amp;GC42="CC")),"Y",IF(AND(R40&amp;R41&amp;R42="WLW",HA42&lt;&gt;"B",OR(GC40&amp;GC41&amp;GC42="SCC",GC40&amp;GC41&amp;GC42="CCC")),"Y","N"))))</f>
        <v>N</v>
      </c>
      <c r="GK42" s="9" t="str">
        <f t="shared" ref="GK42:GK73" ca="1" si="270">IF(M41="","",IF(AND(S42&lt;0,GG42&gt;2,S42&gt;=(2-GG42)),"R","N"))</f>
        <v>N</v>
      </c>
      <c r="GL42" s="9" t="str">
        <f t="shared" ref="GL42:GL73" ca="1" si="271">IF(M41="","",IF(EW42="B",IF(M41="P",HA42,""),IF(M41="B",HA42,"")))</f>
        <v/>
      </c>
      <c r="GM42" s="9" t="str">
        <f t="shared" ref="GM42:GM73" ca="1" si="272">IF(M41="","",IF(EW42="B",IF(M41="B",HA42,""),IF(M41="P",HA42,"")))</f>
        <v>L4</v>
      </c>
      <c r="GN42" s="9">
        <f t="shared" si="190"/>
        <v>1</v>
      </c>
      <c r="GO42" s="9" t="str">
        <f t="shared" si="191"/>
        <v/>
      </c>
      <c r="GP42" s="9" t="str">
        <f t="shared" si="175"/>
        <v>23450</v>
      </c>
      <c r="GQ42" s="9" t="str">
        <f t="shared" si="176"/>
        <v>00001</v>
      </c>
      <c r="GR42" s="9" t="str">
        <f t="shared" si="146"/>
        <v>123450</v>
      </c>
      <c r="GS42" s="9" t="str">
        <f t="shared" si="147"/>
        <v>000001</v>
      </c>
      <c r="GT42" s="9" t="str">
        <f t="shared" si="148"/>
        <v>P</v>
      </c>
      <c r="GU42" s="9" t="str">
        <f t="shared" si="149"/>
        <v>P</v>
      </c>
      <c r="GV42" s="9" t="str">
        <f t="shared" ref="GV42:GV73" ca="1" si="273">IF(FA41="",FB41,FA41)&amp;F41</f>
        <v>BL</v>
      </c>
      <c r="GW42" s="9" t="str">
        <f t="shared" ref="GW42:GW73" ca="1" si="274">IF(OR(GC42="S",AND(GH41="Y",GD42="N",GW41&lt;&gt;"B")),"B",IFERROR(VLOOKUP(GV42,HI:HJ,2,FALSE),""))</f>
        <v>F2</v>
      </c>
      <c r="GX42" s="9" t="str">
        <f t="shared" ref="GX42:GX73" ca="1" si="275">IF(FC41="",FD41,FC41)&amp;K41</f>
        <v>B10</v>
      </c>
      <c r="GY42" s="9" t="str">
        <f t="shared" ref="GY42:GY73" ca="1" si="276">IF(OR(GC42="S",AND(GI41="Y",GE42="N",GY41&lt;&gt;"B")),"B",IFERROR(VLOOKUP(GX42,HI:HJ,2,FALSE),""))</f>
        <v/>
      </c>
      <c r="GZ42" s="9" t="str">
        <f t="shared" ref="GZ42:GZ73" ca="1" si="277">IF(FE41="",FF41,FE41)&amp;R41</f>
        <v>BW</v>
      </c>
      <c r="HA42" s="9" t="str">
        <f t="shared" ref="HA42:HA73" ca="1" si="278">IF(OR(GC42="S",AND(GJ41="Y",GF42="N",HA41&lt;&gt;"B")),"B",IFERROR(VLOOKUP(GZ42,HI:HJ,2,FALSE),""))</f>
        <v>L4</v>
      </c>
      <c r="HB42" s="9" t="str">
        <f t="shared" ca="1" si="150"/>
        <v>2</v>
      </c>
      <c r="HC42" s="9" t="str">
        <f t="shared" ca="1" si="151"/>
        <v/>
      </c>
      <c r="HD42" s="9" t="str">
        <f t="shared" ca="1" si="152"/>
        <v>4</v>
      </c>
      <c r="HE42" s="9" t="str">
        <f t="shared" ref="HE42:HE73" ca="1" si="279">IF(M41="","",IF(LEN(HA42)=1,"B",IF(LEN(HA42)=2,LEFT(HA42),MID(HA42,2,1))))</f>
        <v>L</v>
      </c>
      <c r="HG42" s="9">
        <f>General!A40</f>
        <v>0</v>
      </c>
      <c r="HH42" s="9">
        <f>General!B40</f>
        <v>0</v>
      </c>
      <c r="HI42" s="9" t="str">
        <f>General!C40</f>
        <v/>
      </c>
      <c r="HJ42" s="9">
        <f>General!D40</f>
        <v>0</v>
      </c>
      <c r="HK42" s="9">
        <v>1</v>
      </c>
      <c r="HL42" s="57">
        <f t="shared" ca="1" si="153"/>
        <v>2</v>
      </c>
      <c r="HM42" s="9" t="str">
        <f>General!F40</f>
        <v>LWLLW</v>
      </c>
      <c r="HN42" s="9">
        <f>General!G40</f>
        <v>1</v>
      </c>
    </row>
    <row r="43" spans="1:222" ht="13.5" thickBot="1">
      <c r="A43" s="9">
        <v>34</v>
      </c>
      <c r="B43" s="42" t="str">
        <f t="shared" ca="1" si="199"/>
        <v>P1</v>
      </c>
      <c r="C43" s="115" t="str">
        <f t="shared" ref="C43:C74" ca="1" si="280">IF(EU43=EU42,"",EU43)</f>
        <v>T</v>
      </c>
      <c r="D43" s="116" t="str">
        <f t="shared" ca="1" si="94"/>
        <v>F3</v>
      </c>
      <c r="E43" s="117" t="str">
        <f t="shared" ca="1" si="95"/>
        <v/>
      </c>
      <c r="F43" s="66" t="str">
        <f t="shared" si="200"/>
        <v/>
      </c>
      <c r="G43" s="9">
        <v>34</v>
      </c>
      <c r="H43" s="118"/>
      <c r="I43" s="152" t="str">
        <f t="shared" ca="1" si="96"/>
        <v>B2</v>
      </c>
      <c r="J43" s="115" t="str">
        <f t="shared" ca="1" si="97"/>
        <v>F2</v>
      </c>
      <c r="K43" s="66">
        <f t="shared" si="154"/>
        <v>10</v>
      </c>
      <c r="L43" s="141"/>
      <c r="M43" s="136"/>
      <c r="N43" s="10"/>
      <c r="O43" s="42" t="str">
        <f ca="1">IF(M42="","",VLOOKUP(DX43,General!U:V,2,FALSE))</f>
        <v xml:space="preserve">L5O </v>
      </c>
      <c r="P43" s="116" t="str">
        <f t="shared" ca="1" si="201"/>
        <v/>
      </c>
      <c r="Q43" s="117" t="str">
        <f t="shared" ca="1" si="202"/>
        <v>F2</v>
      </c>
      <c r="R43" s="65" t="str">
        <f t="shared" si="203"/>
        <v/>
      </c>
      <c r="S43" s="65" t="str">
        <f t="shared" si="204"/>
        <v/>
      </c>
      <c r="T43" s="119" t="str">
        <f t="shared" ref="T43:T74" ca="1" si="281">IF(M42="","",IF(GC43="S","",IF(OR(AND(S43&gt;=0,HE43="F"),AND(HE43="L",HE42="L",R43="L")),S43,IF(GK43="R",S43,""))))</f>
        <v/>
      </c>
      <c r="U43" s="65" t="str">
        <f>IF(M43="","",IF(T43="",SUM($T$5:$T43)+S43,SUM($T$5:$T43)))</f>
        <v/>
      </c>
      <c r="V43" s="125" t="str">
        <f t="shared" ca="1" si="187"/>
        <v/>
      </c>
      <c r="W43" s="65" t="str" cm="1">
        <f t="array" aca="1" ref="W43" ca="1">IF(M42="","",INDIRECT(DX43&amp; DN43))</f>
        <v>B</v>
      </c>
      <c r="X43" s="66" t="str">
        <f t="shared" si="205"/>
        <v/>
      </c>
      <c r="Y43" s="42" t="str">
        <f t="shared" si="206"/>
        <v>P</v>
      </c>
      <c r="Z43" s="65" t="str">
        <f t="shared" si="207"/>
        <v/>
      </c>
      <c r="AA43" s="66" t="str">
        <f t="shared" si="208"/>
        <v/>
      </c>
      <c r="AB43" s="42" t="str">
        <f t="shared" si="209"/>
        <v>B</v>
      </c>
      <c r="AC43" s="65" t="str">
        <f t="shared" si="210"/>
        <v/>
      </c>
      <c r="AD43" s="66" t="str">
        <f t="shared" si="211"/>
        <v/>
      </c>
      <c r="AE43" s="42" t="str">
        <f t="shared" si="212"/>
        <v>P</v>
      </c>
      <c r="AF43" s="65" t="str">
        <f t="shared" si="213"/>
        <v/>
      </c>
      <c r="AG43" s="66" t="str">
        <f t="shared" si="214"/>
        <v/>
      </c>
      <c r="AH43" s="42" t="str">
        <f t="shared" si="215"/>
        <v>B</v>
      </c>
      <c r="AI43" s="65" t="str">
        <f t="shared" si="216"/>
        <v/>
      </c>
      <c r="AJ43" s="66" t="str">
        <f t="shared" si="217"/>
        <v/>
      </c>
      <c r="AK43" s="42" t="str">
        <f t="shared" ref="AK43:AK74" si="282">IF(M42="","",IF(AK42="P","B","P"))</f>
        <v>P</v>
      </c>
      <c r="AL43" s="65" t="str">
        <f t="shared" si="218"/>
        <v/>
      </c>
      <c r="AM43" s="66" t="str">
        <f t="shared" si="219"/>
        <v/>
      </c>
      <c r="AN43" s="42" t="str">
        <f t="shared" si="220"/>
        <v>B</v>
      </c>
      <c r="AO43" s="65" t="str">
        <f t="shared" si="221"/>
        <v/>
      </c>
      <c r="AP43" s="66" t="str">
        <f t="shared" si="222"/>
        <v/>
      </c>
      <c r="AQ43" s="42" t="str">
        <f t="shared" si="223"/>
        <v>P</v>
      </c>
      <c r="AR43" s="65" t="str">
        <f t="shared" si="224"/>
        <v/>
      </c>
      <c r="AS43" s="66" t="str">
        <f t="shared" si="225"/>
        <v/>
      </c>
      <c r="AT43" s="42" t="str">
        <f t="shared" si="100"/>
        <v>B</v>
      </c>
      <c r="AU43" s="65" t="str">
        <f t="shared" si="226"/>
        <v/>
      </c>
      <c r="AV43" s="79" t="str">
        <f t="shared" si="227"/>
        <v/>
      </c>
      <c r="AW43" s="42" t="str">
        <f t="shared" si="101"/>
        <v>P</v>
      </c>
      <c r="AX43" s="65" t="str">
        <f t="shared" si="39"/>
        <v/>
      </c>
      <c r="AY43" s="66" t="str">
        <f t="shared" si="102"/>
        <v/>
      </c>
      <c r="AZ43" s="42" t="str">
        <f t="shared" si="228"/>
        <v>P</v>
      </c>
      <c r="BA43" s="65" t="str">
        <f t="shared" si="229"/>
        <v/>
      </c>
      <c r="BB43" s="66" t="str">
        <f t="shared" si="230"/>
        <v/>
      </c>
      <c r="BC43" s="42" t="str">
        <f t="shared" si="231"/>
        <v>B</v>
      </c>
      <c r="BD43" s="65" t="str">
        <f t="shared" si="232"/>
        <v/>
      </c>
      <c r="BE43" s="66" t="str">
        <f t="shared" si="233"/>
        <v/>
      </c>
      <c r="BF43" s="42" t="str">
        <f t="shared" si="234"/>
        <v>P</v>
      </c>
      <c r="BG43" s="65" t="str">
        <f t="shared" si="235"/>
        <v/>
      </c>
      <c r="BH43" s="66" t="str">
        <f t="shared" si="236"/>
        <v/>
      </c>
      <c r="BI43" s="42" t="str">
        <f t="shared" si="237"/>
        <v>B</v>
      </c>
      <c r="BJ43" s="65" t="str">
        <f t="shared" si="238"/>
        <v/>
      </c>
      <c r="BK43" s="66" t="str">
        <f t="shared" si="239"/>
        <v/>
      </c>
      <c r="BL43" s="42" t="str">
        <f t="shared" si="240"/>
        <v>P</v>
      </c>
      <c r="BM43" s="65" t="str">
        <f t="shared" si="241"/>
        <v/>
      </c>
      <c r="BN43" s="66" t="str">
        <f t="shared" si="242"/>
        <v/>
      </c>
      <c r="BO43" s="42" t="str">
        <f t="shared" si="243"/>
        <v>B</v>
      </c>
      <c r="BP43" s="65" t="str">
        <f t="shared" si="244"/>
        <v/>
      </c>
      <c r="BQ43" s="66" t="str">
        <f t="shared" si="245"/>
        <v/>
      </c>
      <c r="BR43" s="42" t="str">
        <f t="shared" si="246"/>
        <v>P</v>
      </c>
      <c r="BS43" s="65" t="str">
        <f t="shared" si="247"/>
        <v/>
      </c>
      <c r="BT43" s="66" t="str">
        <f t="shared" si="248"/>
        <v/>
      </c>
      <c r="BU43" s="42" t="str">
        <f t="shared" si="249"/>
        <v>B</v>
      </c>
      <c r="BV43" s="65" t="str">
        <f t="shared" si="250"/>
        <v/>
      </c>
      <c r="BW43" s="66" t="str">
        <f t="shared" si="251"/>
        <v/>
      </c>
      <c r="BX43" s="42" t="str">
        <f t="shared" si="252"/>
        <v>B</v>
      </c>
      <c r="BY43" s="65" t="str">
        <f t="shared" si="103"/>
        <v/>
      </c>
      <c r="BZ43" s="66" t="str">
        <f t="shared" si="253"/>
        <v/>
      </c>
      <c r="CA43" s="106">
        <f t="shared" si="104"/>
        <v>0</v>
      </c>
      <c r="CB43" s="107">
        <f t="shared" si="105"/>
        <v>0</v>
      </c>
      <c r="CC43" s="108" t="str">
        <f t="shared" si="106"/>
        <v/>
      </c>
      <c r="CD43" s="252">
        <f t="shared" ref="CD43:CE43" si="283">AVERAGE(CV40:CV43)</f>
        <v>-6.333333333333333</v>
      </c>
      <c r="CE43" s="252">
        <f t="shared" si="283"/>
        <v>6.333333333333333</v>
      </c>
      <c r="CF43" s="252">
        <f t="shared" si="108"/>
        <v>9.6666666666666661</v>
      </c>
      <c r="CG43" s="252">
        <f t="shared" si="109"/>
        <v>-9.6666666666666661</v>
      </c>
      <c r="CH43" s="252">
        <f t="shared" si="110"/>
        <v>-8.3333333333333339</v>
      </c>
      <c r="CI43" s="252">
        <f t="shared" si="111"/>
        <v>9.6666666666666661</v>
      </c>
      <c r="CJ43" s="252">
        <f t="shared" si="112"/>
        <v>-9.6666666666666661</v>
      </c>
      <c r="CK43" s="252">
        <f t="shared" si="113"/>
        <v>8.3333333333333339</v>
      </c>
      <c r="CL43" s="252">
        <f t="shared" si="114"/>
        <v>-0.33333333333333331</v>
      </c>
      <c r="CM43" s="252">
        <f t="shared" si="115"/>
        <v>8.3333333333333339</v>
      </c>
      <c r="CN43" s="252">
        <f t="shared" si="116"/>
        <v>-8.3333333333333339</v>
      </c>
      <c r="CO43" s="252">
        <f t="shared" si="117"/>
        <v>-6.333333333333333</v>
      </c>
      <c r="CP43" s="252">
        <f t="shared" si="118"/>
        <v>6.333333333333333</v>
      </c>
      <c r="CQ43" s="252">
        <f t="shared" si="119"/>
        <v>0.66666666666666663</v>
      </c>
      <c r="CR43" s="252">
        <f t="shared" si="120"/>
        <v>-0.66666666666666663</v>
      </c>
      <c r="CS43" s="252">
        <f t="shared" si="121"/>
        <v>-9.6666666666666661</v>
      </c>
      <c r="CT43" s="252">
        <f t="shared" si="122"/>
        <v>9.6666666666666661</v>
      </c>
      <c r="CU43" s="252">
        <f t="shared" si="123"/>
        <v>0.33333333333333331</v>
      </c>
      <c r="CV43" s="156" t="str">
        <f t="shared" si="124"/>
        <v/>
      </c>
      <c r="CW43" s="157" t="str">
        <f t="shared" si="125"/>
        <v/>
      </c>
      <c r="CX43" s="157" t="str">
        <f t="shared" si="126"/>
        <v/>
      </c>
      <c r="CY43" s="157" t="str">
        <f t="shared" si="127"/>
        <v/>
      </c>
      <c r="CZ43" s="157" t="str">
        <f t="shared" si="128"/>
        <v/>
      </c>
      <c r="DA43" s="157" t="str">
        <f t="shared" si="129"/>
        <v/>
      </c>
      <c r="DB43" s="157" t="str">
        <f t="shared" si="130"/>
        <v/>
      </c>
      <c r="DC43" s="157" t="str">
        <f t="shared" si="131"/>
        <v/>
      </c>
      <c r="DD43" s="157" t="str">
        <f t="shared" si="132"/>
        <v/>
      </c>
      <c r="DE43" s="157" t="str">
        <f t="shared" si="133"/>
        <v/>
      </c>
      <c r="DF43" s="157" t="str">
        <f t="shared" si="134"/>
        <v/>
      </c>
      <c r="DG43" s="157" t="str">
        <f t="shared" si="135"/>
        <v/>
      </c>
      <c r="DH43" s="157" t="str">
        <f t="shared" si="136"/>
        <v/>
      </c>
      <c r="DI43" s="157" t="str">
        <f t="shared" si="137"/>
        <v/>
      </c>
      <c r="DJ43" s="157" t="str">
        <f t="shared" si="138"/>
        <v/>
      </c>
      <c r="DK43" s="157" t="str">
        <f t="shared" si="139"/>
        <v/>
      </c>
      <c r="DL43" s="157" t="str">
        <f t="shared" si="140"/>
        <v/>
      </c>
      <c r="DM43" s="158" t="str">
        <f t="shared" si="141"/>
        <v/>
      </c>
      <c r="DN43" s="78">
        <v>43</v>
      </c>
      <c r="DO43" s="79">
        <f t="shared" si="164"/>
        <v>38</v>
      </c>
      <c r="DP43" s="42" t="str" cm="1">
        <f t="array" ref="DP43">IFERROR(INDEX($CD$4:$CU$4,_xlfn.AGGREGATE(15,6,COLUMN($CD$4:$CU$4)-COLUMN($CC$1)/($CD$43:$CU$43=MAX($CD$43:$CU$43)),COLUMNS(CU$4:$CU4))),"")</f>
        <v>AE</v>
      </c>
      <c r="DQ43" s="65" t="str" cm="1">
        <f t="array" ref="DQ43">IFERROR(INDEX($CD$4:$CU$4,_xlfn.AGGREGATE(15,6,COLUMN($CD$4:$CU$4)-COLUMN($CC$1)/($CD$43:$CU$43=MAX($CD$43:$CU$43)),COLUMNS($CU$4:DN4))),"")</f>
        <v/>
      </c>
      <c r="DR43" s="65" t="str" cm="1">
        <f t="array" ref="DR43">IFERROR(INDEX($CD$4:$CU$4,_xlfn.AGGREGATE(15,6,COLUMN($CD$4:$CU$4)-COLUMN($CC$1)/($CD$43:$CU$43=MAX($CD$43:$CU$43)),COLUMNS($CU$4:DO4))),"")</f>
        <v/>
      </c>
      <c r="DS43" s="65" t="str" cm="1">
        <f t="array" ref="DS43">IFERROR(INDEX($CD$4:$CU$4,_xlfn.AGGREGATE(15,6,COLUMN($CD$4:$CU$4)-COLUMN($CC$1)/($CD$43:$CU$43=MAX($CD$43:$CU$43)),COLUMNS($CU$4:DP4))),"")</f>
        <v/>
      </c>
      <c r="DT43" s="65" t="str" cm="1">
        <f t="array" ref="DT43">IFERROR(INDEX($CD$4:$CU$4,_xlfn.AGGREGATE(15,6,COLUMN($CD$4:$CU$4)-COLUMN($CC$1)/($CD$43:$CU$43=MAX($CD$43:$CU$43)),COLUMNS($CU$4:DQ4))),"")</f>
        <v/>
      </c>
      <c r="DU43" s="66" t="str" cm="1">
        <f t="array" ref="DU43">IFERROR(INDEX($CD$4:$CU$4,_xlfn.AGGREGATE(15,6,COLUMN($CD$4:$CU$4)-COLUMN($CC$1)/($CD$43:$CU$43=MAX($CD$43:$CU$43)),COLUMNS($CU$4:DR4))),"")</f>
        <v/>
      </c>
      <c r="DV43" s="78" t="str">
        <f t="shared" ca="1" si="156"/>
        <v>AE</v>
      </c>
      <c r="DW43" s="65" t="str">
        <f t="shared" ca="1" si="157"/>
        <v>N</v>
      </c>
      <c r="DX43" s="65" t="str" cm="1">
        <f t="array" aca="1" ref="DX43" ca="1">IF(INDIRECT(VLOOKUP(DX42,General!R:T,3,FALSE)&amp;DN42)&gt;0,DX42,DV42)</f>
        <v>BU</v>
      </c>
      <c r="DY43" s="79">
        <f t="shared" ca="1" si="158"/>
        <v>1</v>
      </c>
      <c r="DZ43" s="42" t="str">
        <f>IFERROR(VLOOKUP(DP43,General!R:S,2,FALSE),"")</f>
        <v>AF</v>
      </c>
      <c r="EA43" s="65" t="str">
        <f>IFERROR(VLOOKUP(DQ43,General!R:S,2,FALSE),"")</f>
        <v/>
      </c>
      <c r="EB43" s="65" t="str">
        <f>IFERROR(VLOOKUP(DR43,General!R:S,2,FALSE),"")</f>
        <v/>
      </c>
      <c r="EC43" s="65" t="str">
        <f>IFERROR(VLOOKUP(DS43,General!R:S,2,FALSE),"")</f>
        <v/>
      </c>
      <c r="ED43" s="65" t="str">
        <f>IFERROR(VLOOKUP(DT43,General!R:S,2,FALSE),"")</f>
        <v/>
      </c>
      <c r="EE43" s="66" t="str">
        <f>IFERROR(VLOOKUP(DU43,General!R:S,2,FALSE),"")</f>
        <v/>
      </c>
      <c r="EF43" s="113">
        <f ca="1">IF(DP43="",-1,COUNTIF(INDIRECT(DZ43&amp;$DN$10):INDIRECT(DZ43&amp;DN43),"Y"))</f>
        <v>19</v>
      </c>
      <c r="EG43" s="111">
        <f ca="1">IF(DQ43="",-1,COUNTIF(INDIRECT(EA43&amp;$DN$10):INDIRECT(EA43&amp;DN43),"Y"))</f>
        <v>-1</v>
      </c>
      <c r="EH43" s="111">
        <f ca="1">IF(DR43="",-1,COUNTIF(INDIRECT(EB43&amp;$DN$10):INDIRECT(EB43&amp;DN43),"Y"))</f>
        <v>-1</v>
      </c>
      <c r="EI43" s="110">
        <f ca="1">IF(DS43="",-1,COUNTIF(INDIRECT(EC43&amp;$DN$10):INDIRECT(EC43&amp;DN43),"Y"))</f>
        <v>-1</v>
      </c>
      <c r="EJ43" s="114">
        <f ca="1">IF(DT43="",-1,COUNTIF(INDIRECT(ED43&amp;$DN$10):INDIRECT(ED43&amp;DN43),"Y"))</f>
        <v>-1</v>
      </c>
      <c r="EK43" s="114">
        <f ca="1">IF(DU43="",-1,COUNTIF(INDIRECT(EE43&amp;$DN$10):INDIRECT(EE43&amp;DN43),"Y"))</f>
        <v>-1</v>
      </c>
      <c r="EL43" s="42" t="str" cm="1">
        <f t="array" aca="1" ref="EL43" ca="1">IFERROR(INDEX($DP$43:$DU$43,_xlfn.AGGREGATE(15,6,COLUMN($DP$43:$DU$43)-COLUMN($DO$43)/($EF$43:$EK$43=MAX($EF$43:$EK$43)),COLUMNS($DP$43:DP43))),"")</f>
        <v>AE</v>
      </c>
      <c r="EM43" s="65" t="str" cm="1">
        <f t="array" aca="1" ref="EM43" ca="1">IFERROR(INDEX($DP$43:$DU$43,_xlfn.AGGREGATE(15,6,COLUMN($DP$43:$DU$43)-COLUMN($DO$43)/($EF$43:$EK$43=MAX($EF$43:$EK$43)),COLUMNS($DP$43:DQ43))),"")</f>
        <v/>
      </c>
      <c r="EN43" s="65" t="str" cm="1">
        <f t="array" aca="1" ref="EN43" ca="1">IFERROR(INDEX($DP$43:$DU$43,_xlfn.AGGREGATE(15,6,COLUMN($DP$43:$DU$43)-COLUMN($DO$43)/($EF$43:$EK$43=MAX($EF$43:$EK$43)),COLUMNS($DP$43:DR43))),"")</f>
        <v/>
      </c>
      <c r="EO43" s="65" t="str" cm="1">
        <f t="array" aca="1" ref="EO43" ca="1">IFERROR(INDEX($DP$43:$DU$43,_xlfn.AGGREGATE(15,6,COLUMN($DP$43:$DU$43)-COLUMN($DO$43)/($EF$43:$EK$43=MAX($EF$43:$EK$43)),COLUMNS($DP$43:DS43))),"")</f>
        <v/>
      </c>
      <c r="EP43" s="65" t="str" cm="1">
        <f t="array" aca="1" ref="EP43" ca="1">IFERROR(INDEX($DP$43:$DU$43,_xlfn.AGGREGATE(15,6,COLUMN($DP$43:$DU$43)-COLUMN($DO$43)/($EF$43:$EK$43=MAX($EF$43:$EK$43)),COLUMNS($DP$43:DT43))),"")</f>
        <v/>
      </c>
      <c r="EQ43" s="66" t="str" cm="1">
        <f t="array" aca="1" ref="EQ43" ca="1">IFERROR(INDEX($DP$43:$DU$43,_xlfn.AGGREGATE(15,6,COLUMN($DP$43:$DU$43)-COLUMN($DO$43)/($EF$43:$EK$43=MAX($EF$43:$EK$43)),COLUMNS($DP$43:DU43))),"")</f>
        <v/>
      </c>
      <c r="ER43" s="9">
        <f t="shared" ca="1" si="144"/>
        <v>1</v>
      </c>
      <c r="ES43" s="79">
        <f t="shared" ca="1" si="159"/>
        <v>1</v>
      </c>
      <c r="ET43" s="112" t="str" cm="1">
        <f t="array" aca="1" ref="ET43" ca="1">INDEX(EL43:EQ43,1,ES43)</f>
        <v>AE</v>
      </c>
      <c r="EU43" s="42" t="str">
        <f t="shared" ca="1" si="7"/>
        <v>T</v>
      </c>
      <c r="EV43" s="65" t="str">
        <f t="shared" si="8"/>
        <v>T</v>
      </c>
      <c r="EW43" s="65" t="str">
        <f t="shared" ca="1" si="9"/>
        <v>B</v>
      </c>
      <c r="EX43" s="65" t="str">
        <f t="shared" ca="1" si="193"/>
        <v>LL</v>
      </c>
      <c r="EY43" s="65" t="str">
        <f t="shared" si="194"/>
        <v>1010</v>
      </c>
      <c r="EZ43" s="65" t="str">
        <f t="shared" ca="1" si="195"/>
        <v>WL</v>
      </c>
      <c r="FA43" s="9" t="str">
        <f t="shared" ca="1" si="255"/>
        <v>F3</v>
      </c>
      <c r="FB43" s="9" t="str">
        <f t="shared" ca="1" si="256"/>
        <v/>
      </c>
      <c r="FC43" s="9" t="str">
        <f t="shared" ca="1" si="257"/>
        <v/>
      </c>
      <c r="FD43" s="9" t="str">
        <f t="shared" si="258"/>
        <v/>
      </c>
      <c r="FE43" s="9" t="str">
        <f t="shared" ca="1" si="259"/>
        <v>F2</v>
      </c>
      <c r="FF43" s="9" t="str">
        <f t="shared" ca="1" si="260"/>
        <v/>
      </c>
      <c r="FG43" s="9">
        <f t="shared" ca="1" si="261"/>
        <v>5</v>
      </c>
      <c r="FH43" s="9">
        <f t="shared" ca="1" si="262"/>
        <v>4</v>
      </c>
      <c r="FI43" s="42" t="str">
        <f t="shared" si="196"/>
        <v/>
      </c>
      <c r="FJ43" s="65">
        <f>IF(Z43="",0,IFERROR(VLOOKUP(Z38&amp;Z39&amp;Z40&amp;Z41&amp;Z42&amp;Z43,General!I:J,2,FALSE),0))</f>
        <v>0</v>
      </c>
      <c r="FK43" s="65">
        <f>IF(AC43="",0,IFERROR(VLOOKUP(AC38&amp;AC39&amp;AC40&amp;AC41&amp;AC42&amp;AC43,General!I:J,2,FALSE),0))</f>
        <v>0</v>
      </c>
      <c r="FL43" s="65">
        <f>IF(AF43="",0,IFERROR(VLOOKUP(AF38&amp;AF39&amp;AF40&amp;AF41&amp;AF42&amp;AF43,General!I:J,2,FALSE),0))</f>
        <v>0</v>
      </c>
      <c r="FM43" s="65">
        <f>IF(AI43="",0,IFERROR(VLOOKUP(AI38&amp;AI39&amp;AI40&amp;AI41&amp;AI42&amp;AI43,General!I:J,2,FALSE),0))</f>
        <v>0</v>
      </c>
      <c r="FN43" s="65">
        <f>IF(AL43="",0,IFERROR(VLOOKUP(AL38&amp;AL39&amp;AL40&amp;AL41&amp;AL42&amp;AL43,General!I:J,2,FALSE),0))</f>
        <v>0</v>
      </c>
      <c r="FO43" s="65">
        <f>IF(AO43="",0,IFERROR(VLOOKUP(AO38&amp;AO39&amp;AO40&amp;AO41&amp;AO42&amp;AO43,General!I:J,2,FALSE),0))</f>
        <v>0</v>
      </c>
      <c r="FP43" s="65">
        <f>IF(AR43="",0,IFERROR(VLOOKUP(AR38&amp;AR39&amp;AR40&amp;AR41&amp;AR42&amp;AR43,General!I:J,2,FALSE),0))</f>
        <v>0</v>
      </c>
      <c r="FQ43" s="65">
        <f>IF(AU43="",0,IFERROR(VLOOKUP(AU38&amp;AU39&amp;AU40&amp;AU41&amp;AU42&amp;AU43,General!I:J,2,FALSE),0))</f>
        <v>0</v>
      </c>
      <c r="FR43" s="65">
        <f>IF(AX43="",0,IFERROR(VLOOKUP(AX38&amp;AX39&amp;AX40&amp;AX41&amp;AX42&amp;AX43,General!I:J,2,FALSE),0))</f>
        <v>0</v>
      </c>
      <c r="FS43" s="65">
        <f>IF(BA43="",0,IFERROR(VLOOKUP(BA38&amp;BA39&amp;BA40&amp;BA41&amp;BA42&amp;BA43,General!I:J,2,FALSE),0))</f>
        <v>0</v>
      </c>
      <c r="FT43" s="65">
        <f>IF(BD43="",0,IFERROR(VLOOKUP(BD38&amp;BD39&amp;BD40&amp;BD41&amp;BD42&amp;BD43,General!I:J,2,FALSE),0))</f>
        <v>0</v>
      </c>
      <c r="FU43" s="65">
        <f>IF(BG43="",0,IFERROR(VLOOKUP(BG38&amp;BG39&amp;BG40&amp;BG41&amp;BG42&amp;BG43,General!I:J,2,FALSE),0))</f>
        <v>0</v>
      </c>
      <c r="FV43" s="65">
        <f>IF(BJ43="",0,IFERROR(VLOOKUP(BJ38&amp;BJ39&amp;BJ40&amp;BJ41&amp;BJ42&amp;BJ43,General!I:J,2,FALSE),0))</f>
        <v>0</v>
      </c>
      <c r="FW43" s="65">
        <f>IF(BM43="",0,IFERROR(VLOOKUP(BM38&amp;BM39&amp;BM40&amp;BM41&amp;BM42&amp;BM43,General!I:J,2,FALSE),0))</f>
        <v>0</v>
      </c>
      <c r="FX43" s="65">
        <f>IF(BP43="",0,IFERROR(VLOOKUP(BP38&amp;BP39&amp;BP40&amp;BP41&amp;BP42&amp;BP43,General!I:J,2,FALSE),0))</f>
        <v>0</v>
      </c>
      <c r="FY43" s="65">
        <f>IF(BS43="",0,IFERROR(VLOOKUP(BS38&amp;BS39&amp;BS40&amp;BS41&amp;BS42&amp;BS43,General!I:J,2,FALSE),0))</f>
        <v>0</v>
      </c>
      <c r="FZ43" s="66">
        <f>IF(BV43="",0,IFERROR(VLOOKUP(BV38&amp;BV39&amp;BV40&amp;BV41&amp;BV42&amp;BV43,General!I:J,2,FALSE),0))</f>
        <v>0</v>
      </c>
      <c r="GA43" s="66">
        <f>IF(BY43="",0,IFERROR(VLOOKUP(BY38&amp;BY39&amp;BY40&amp;BY41&amp;BY42&amp;BY43,General!I:J,2,FALSE),0))</f>
        <v>0</v>
      </c>
      <c r="GB43" s="66">
        <f>IF(R43="",0,IFERROR(VLOOKUP(R38&amp;R39&amp;R40&amp;R41&amp;R42&amp;R43,General!F:G,2,FALSE),0))</f>
        <v>0</v>
      </c>
      <c r="GC43" s="9" t="str">
        <f t="shared" ref="GC43:GC74" ca="1" si="284">IF(M42="","",IF(GK42="R","S",IF(GC42="S","C",IF(OR(AND(S42&gt;=0,HE42="F"),AND(HE42="L",HE41="L",R42="L")),"S","C"))))</f>
        <v>C</v>
      </c>
      <c r="GD43" s="9" t="str">
        <f t="shared" ca="1" si="263"/>
        <v>N</v>
      </c>
      <c r="GE43" s="9" t="str">
        <f t="shared" si="264"/>
        <v>N</v>
      </c>
      <c r="GF43" s="9" t="str">
        <f t="shared" ca="1" si="265"/>
        <v>Y</v>
      </c>
      <c r="GG43" s="9">
        <f t="shared" ca="1" si="266"/>
        <v>3</v>
      </c>
      <c r="GH43" s="10" t="str">
        <f t="shared" ca="1" si="267"/>
        <v>N</v>
      </c>
      <c r="GI43" s="9" t="str">
        <f t="shared" ca="1" si="268"/>
        <v>N</v>
      </c>
      <c r="GJ43" s="9" t="str">
        <f t="shared" ca="1" si="269"/>
        <v>N</v>
      </c>
      <c r="GK43" s="9" t="str">
        <f t="shared" ca="1" si="270"/>
        <v>N</v>
      </c>
      <c r="GL43" s="9" t="str">
        <f t="shared" ca="1" si="271"/>
        <v>F2</v>
      </c>
      <c r="GM43" s="9" t="str">
        <f t="shared" ca="1" si="272"/>
        <v/>
      </c>
      <c r="GN43" s="9" t="str">
        <f t="shared" si="190"/>
        <v/>
      </c>
      <c r="GO43" s="9" t="str">
        <f t="shared" si="191"/>
        <v/>
      </c>
      <c r="GP43" s="9" t="str">
        <f t="shared" si="175"/>
        <v>34501</v>
      </c>
      <c r="GQ43" s="9" t="str">
        <f t="shared" si="176"/>
        <v>00010</v>
      </c>
      <c r="GR43" s="9" t="str">
        <f t="shared" si="146"/>
        <v>234501</v>
      </c>
      <c r="GS43" s="9" t="str">
        <f t="shared" si="147"/>
        <v>000010</v>
      </c>
      <c r="GT43" s="9" t="str">
        <f t="shared" si="148"/>
        <v>P</v>
      </c>
      <c r="GU43" s="9" t="str">
        <f t="shared" si="149"/>
        <v>P</v>
      </c>
      <c r="GV43" s="9" t="str">
        <f t="shared" ca="1" si="273"/>
        <v>F2L</v>
      </c>
      <c r="GW43" s="9" t="str">
        <f t="shared" ca="1" si="274"/>
        <v>F3</v>
      </c>
      <c r="GX43" s="9" t="str">
        <f t="shared" ca="1" si="275"/>
        <v>10</v>
      </c>
      <c r="GY43" s="9" t="str">
        <f t="shared" ca="1" si="276"/>
        <v/>
      </c>
      <c r="GZ43" s="9" t="str">
        <f t="shared" ca="1" si="277"/>
        <v>L4L</v>
      </c>
      <c r="HA43" s="9" t="str">
        <f t="shared" ca="1" si="278"/>
        <v>F2</v>
      </c>
      <c r="HB43" s="9" t="str">
        <f t="shared" ca="1" si="150"/>
        <v>3</v>
      </c>
      <c r="HC43" s="9" t="str">
        <f t="shared" ca="1" si="151"/>
        <v/>
      </c>
      <c r="HD43" s="9" t="str">
        <f t="shared" ca="1" si="152"/>
        <v>2</v>
      </c>
      <c r="HE43" s="9" t="str">
        <f t="shared" ca="1" si="279"/>
        <v>F</v>
      </c>
      <c r="HG43" s="9">
        <f>General!A41</f>
        <v>0</v>
      </c>
      <c r="HH43" s="9">
        <f>General!B41</f>
        <v>0</v>
      </c>
      <c r="HI43" s="9" t="str">
        <f>General!C41</f>
        <v/>
      </c>
      <c r="HJ43" s="9">
        <f>General!D41</f>
        <v>0</v>
      </c>
      <c r="HK43" s="9">
        <v>2</v>
      </c>
      <c r="HL43" s="57">
        <f t="shared" ca="1" si="153"/>
        <v>1</v>
      </c>
      <c r="HM43" s="9" t="str">
        <f>General!F41</f>
        <v>LWLWL</v>
      </c>
      <c r="HN43" s="9">
        <f>General!G41</f>
        <v>-1</v>
      </c>
    </row>
    <row r="44" spans="1:222" ht="13.5" thickBot="1">
      <c r="A44" s="9">
        <v>35</v>
      </c>
      <c r="B44" s="91" t="str">
        <f t="shared" si="199"/>
        <v/>
      </c>
      <c r="C44" s="120" t="str">
        <f t="shared" ca="1" si="280"/>
        <v/>
      </c>
      <c r="D44" s="121" t="str">
        <f t="shared" si="94"/>
        <v/>
      </c>
      <c r="E44" s="122" t="str">
        <f t="shared" si="95"/>
        <v/>
      </c>
      <c r="F44" s="92" t="str">
        <f t="shared" si="200"/>
        <v/>
      </c>
      <c r="G44" s="9">
        <v>35</v>
      </c>
      <c r="H44" s="123"/>
      <c r="I44" s="153" t="str">
        <f t="shared" si="96"/>
        <v/>
      </c>
      <c r="J44" s="120" t="str">
        <f t="shared" si="97"/>
        <v/>
      </c>
      <c r="K44" s="92" t="str">
        <f t="shared" si="154"/>
        <v/>
      </c>
      <c r="L44" s="138"/>
      <c r="M44" s="137"/>
      <c r="N44" s="10"/>
      <c r="O44" s="91" t="str">
        <f>IF(M43="","",VLOOKUP(DX44,General!U:V,2,FALSE))</f>
        <v/>
      </c>
      <c r="P44" s="121" t="str">
        <f t="shared" si="201"/>
        <v/>
      </c>
      <c r="Q44" s="122" t="str">
        <f t="shared" si="202"/>
        <v/>
      </c>
      <c r="R44" s="93" t="str">
        <f t="shared" si="203"/>
        <v/>
      </c>
      <c r="S44" s="93" t="str">
        <f t="shared" si="204"/>
        <v/>
      </c>
      <c r="T44" s="124" t="str">
        <f t="shared" si="281"/>
        <v/>
      </c>
      <c r="U44" s="93" t="str">
        <f>IF(M44="","",IF(T44="",SUM($T$5:$T44)+S44,SUM($T$5:$T44)))</f>
        <v/>
      </c>
      <c r="V44" s="127" t="str">
        <f t="shared" si="187"/>
        <v/>
      </c>
      <c r="W44" s="93" t="str" cm="1">
        <f t="array" aca="1" ref="W44" ca="1">IF(M43="","",INDIRECT(DX44&amp; DN44))</f>
        <v/>
      </c>
      <c r="X44" s="92" t="str">
        <f t="shared" si="205"/>
        <v/>
      </c>
      <c r="Y44" s="91" t="str">
        <f t="shared" si="206"/>
        <v/>
      </c>
      <c r="Z44" s="93" t="str">
        <f t="shared" si="207"/>
        <v/>
      </c>
      <c r="AA44" s="92" t="str">
        <f t="shared" si="208"/>
        <v/>
      </c>
      <c r="AB44" s="91" t="str">
        <f t="shared" si="209"/>
        <v/>
      </c>
      <c r="AC44" s="93" t="str">
        <f t="shared" si="210"/>
        <v/>
      </c>
      <c r="AD44" s="92" t="str">
        <f t="shared" si="211"/>
        <v/>
      </c>
      <c r="AE44" s="91" t="str">
        <f t="shared" si="212"/>
        <v/>
      </c>
      <c r="AF44" s="93" t="str">
        <f t="shared" si="213"/>
        <v/>
      </c>
      <c r="AG44" s="92" t="str">
        <f t="shared" si="214"/>
        <v/>
      </c>
      <c r="AH44" s="91" t="str">
        <f t="shared" si="215"/>
        <v/>
      </c>
      <c r="AI44" s="93" t="str">
        <f t="shared" si="216"/>
        <v/>
      </c>
      <c r="AJ44" s="92" t="str">
        <f t="shared" si="217"/>
        <v/>
      </c>
      <c r="AK44" s="91" t="str">
        <f t="shared" si="282"/>
        <v/>
      </c>
      <c r="AL44" s="93" t="str">
        <f t="shared" si="218"/>
        <v/>
      </c>
      <c r="AM44" s="92" t="str">
        <f t="shared" si="219"/>
        <v/>
      </c>
      <c r="AN44" s="91" t="str">
        <f t="shared" si="220"/>
        <v/>
      </c>
      <c r="AO44" s="93" t="str">
        <f t="shared" si="221"/>
        <v/>
      </c>
      <c r="AP44" s="92" t="str">
        <f t="shared" si="222"/>
        <v/>
      </c>
      <c r="AQ44" s="91" t="str">
        <f t="shared" si="223"/>
        <v/>
      </c>
      <c r="AR44" s="93" t="str">
        <f t="shared" si="224"/>
        <v/>
      </c>
      <c r="AS44" s="92" t="str">
        <f t="shared" si="225"/>
        <v/>
      </c>
      <c r="AT44" s="91" t="str">
        <f t="shared" si="100"/>
        <v/>
      </c>
      <c r="AU44" s="93" t="str">
        <f t="shared" si="226"/>
        <v/>
      </c>
      <c r="AV44" s="95" t="str">
        <f t="shared" si="227"/>
        <v/>
      </c>
      <c r="AW44" s="91" t="str">
        <f t="shared" si="101"/>
        <v/>
      </c>
      <c r="AX44" s="93" t="str">
        <f t="shared" si="39"/>
        <v/>
      </c>
      <c r="AY44" s="92" t="str">
        <f t="shared" si="102"/>
        <v/>
      </c>
      <c r="AZ44" s="91" t="str">
        <f t="shared" si="228"/>
        <v/>
      </c>
      <c r="BA44" s="93" t="str">
        <f t="shared" si="229"/>
        <v/>
      </c>
      <c r="BB44" s="92" t="str">
        <f t="shared" si="230"/>
        <v/>
      </c>
      <c r="BC44" s="91" t="str">
        <f t="shared" si="231"/>
        <v/>
      </c>
      <c r="BD44" s="93" t="str">
        <f t="shared" si="232"/>
        <v/>
      </c>
      <c r="BE44" s="92" t="str">
        <f t="shared" si="233"/>
        <v/>
      </c>
      <c r="BF44" s="91" t="str">
        <f t="shared" si="234"/>
        <v/>
      </c>
      <c r="BG44" s="93" t="str">
        <f t="shared" si="235"/>
        <v/>
      </c>
      <c r="BH44" s="92" t="str">
        <f t="shared" si="236"/>
        <v/>
      </c>
      <c r="BI44" s="91" t="str">
        <f t="shared" si="237"/>
        <v/>
      </c>
      <c r="BJ44" s="93" t="str">
        <f t="shared" si="238"/>
        <v/>
      </c>
      <c r="BK44" s="92" t="str">
        <f t="shared" si="239"/>
        <v/>
      </c>
      <c r="BL44" s="91" t="str">
        <f t="shared" si="240"/>
        <v/>
      </c>
      <c r="BM44" s="93" t="str">
        <f t="shared" si="241"/>
        <v/>
      </c>
      <c r="BN44" s="92" t="str">
        <f t="shared" si="242"/>
        <v/>
      </c>
      <c r="BO44" s="91" t="str">
        <f t="shared" si="243"/>
        <v/>
      </c>
      <c r="BP44" s="93" t="str">
        <f t="shared" si="244"/>
        <v/>
      </c>
      <c r="BQ44" s="92" t="str">
        <f t="shared" si="245"/>
        <v/>
      </c>
      <c r="BR44" s="91" t="str">
        <f t="shared" si="246"/>
        <v/>
      </c>
      <c r="BS44" s="93" t="str">
        <f t="shared" si="247"/>
        <v/>
      </c>
      <c r="BT44" s="92" t="str">
        <f t="shared" si="248"/>
        <v/>
      </c>
      <c r="BU44" s="91" t="str">
        <f t="shared" si="249"/>
        <v/>
      </c>
      <c r="BV44" s="93" t="str">
        <f t="shared" si="250"/>
        <v/>
      </c>
      <c r="BW44" s="92" t="str">
        <f t="shared" si="251"/>
        <v/>
      </c>
      <c r="BX44" s="91" t="str">
        <f t="shared" si="252"/>
        <v/>
      </c>
      <c r="BY44" s="93" t="str">
        <f t="shared" si="103"/>
        <v/>
      </c>
      <c r="BZ44" s="92" t="str">
        <f t="shared" si="253"/>
        <v/>
      </c>
      <c r="CA44" s="106">
        <f t="shared" si="104"/>
        <v>0</v>
      </c>
      <c r="CB44" s="107">
        <f t="shared" si="105"/>
        <v>0</v>
      </c>
      <c r="CC44" s="108" t="str">
        <f t="shared" si="106"/>
        <v/>
      </c>
      <c r="CD44" s="252">
        <f t="shared" ref="CD44:CE44" si="285">AVERAGE(CV41:CV44)</f>
        <v>-6.5</v>
      </c>
      <c r="CE44" s="252">
        <f t="shared" si="285"/>
        <v>6.5</v>
      </c>
      <c r="CF44" s="252">
        <f t="shared" si="108"/>
        <v>9.5</v>
      </c>
      <c r="CG44" s="252">
        <f t="shared" si="109"/>
        <v>-9.5</v>
      </c>
      <c r="CH44" s="252">
        <f t="shared" si="110"/>
        <v>-9.5</v>
      </c>
      <c r="CI44" s="252">
        <f t="shared" si="111"/>
        <v>9.5</v>
      </c>
      <c r="CJ44" s="252">
        <f t="shared" si="112"/>
        <v>-9.5</v>
      </c>
      <c r="CK44" s="252">
        <f t="shared" si="113"/>
        <v>9.5</v>
      </c>
      <c r="CL44" s="252">
        <f t="shared" si="114"/>
        <v>0.5</v>
      </c>
      <c r="CM44" s="252">
        <f t="shared" si="115"/>
        <v>7.5</v>
      </c>
      <c r="CN44" s="252">
        <f t="shared" si="116"/>
        <v>-7.5</v>
      </c>
      <c r="CO44" s="252">
        <f t="shared" si="117"/>
        <v>-6.5</v>
      </c>
      <c r="CP44" s="252">
        <f t="shared" si="118"/>
        <v>6.5</v>
      </c>
      <c r="CQ44" s="252">
        <f t="shared" si="119"/>
        <v>0.5</v>
      </c>
      <c r="CR44" s="252">
        <f t="shared" si="120"/>
        <v>-0.5</v>
      </c>
      <c r="CS44" s="252">
        <f t="shared" si="121"/>
        <v>-9.5</v>
      </c>
      <c r="CT44" s="252">
        <f t="shared" si="122"/>
        <v>9.5</v>
      </c>
      <c r="CU44" s="252">
        <f t="shared" si="123"/>
        <v>-0.5</v>
      </c>
      <c r="CV44" s="156" t="str">
        <f t="shared" si="124"/>
        <v/>
      </c>
      <c r="CW44" s="157" t="str">
        <f t="shared" si="125"/>
        <v/>
      </c>
      <c r="CX44" s="157" t="str">
        <f t="shared" si="126"/>
        <v/>
      </c>
      <c r="CY44" s="157" t="str">
        <f t="shared" si="127"/>
        <v/>
      </c>
      <c r="CZ44" s="157" t="str">
        <f t="shared" si="128"/>
        <v/>
      </c>
      <c r="DA44" s="157" t="str">
        <f t="shared" si="129"/>
        <v/>
      </c>
      <c r="DB44" s="157" t="str">
        <f t="shared" si="130"/>
        <v/>
      </c>
      <c r="DC44" s="157" t="str">
        <f t="shared" si="131"/>
        <v/>
      </c>
      <c r="DD44" s="157" t="str">
        <f t="shared" si="132"/>
        <v/>
      </c>
      <c r="DE44" s="157" t="str">
        <f t="shared" si="133"/>
        <v/>
      </c>
      <c r="DF44" s="157" t="str">
        <f t="shared" si="134"/>
        <v/>
      </c>
      <c r="DG44" s="157" t="str">
        <f t="shared" si="135"/>
        <v/>
      </c>
      <c r="DH44" s="157" t="str">
        <f t="shared" si="136"/>
        <v/>
      </c>
      <c r="DI44" s="157" t="str">
        <f t="shared" si="137"/>
        <v/>
      </c>
      <c r="DJ44" s="157" t="str">
        <f t="shared" si="138"/>
        <v/>
      </c>
      <c r="DK44" s="157" t="str">
        <f t="shared" si="139"/>
        <v/>
      </c>
      <c r="DL44" s="157" t="str">
        <f t="shared" si="140"/>
        <v/>
      </c>
      <c r="DM44" s="158" t="str">
        <f t="shared" si="141"/>
        <v/>
      </c>
      <c r="DN44" s="78">
        <v>44</v>
      </c>
      <c r="DO44" s="79">
        <f t="shared" si="164"/>
        <v>39</v>
      </c>
      <c r="DP44" s="42" t="str" cm="1">
        <f t="array" ref="DP44">IFERROR(INDEX($CD$4:$CU$4,_xlfn.AGGREGATE(15,6,COLUMN($CD$4:$CU$4)-COLUMN($CC$1)/($CD$44:$CU$44=MAX($CD$44:$CU$44)),COLUMNS(CU$4:$CU4))),"")</f>
        <v>AE</v>
      </c>
      <c r="DQ44" s="65" t="str" cm="1">
        <f t="array" ref="DQ44">IFERROR(INDEX($CD$4:$CU$4,_xlfn.AGGREGATE(15,6,COLUMN($CD$4:$CU$4)-COLUMN($CC$1)/($CD$44:$CU$44=MAX($CD$44:$CU$44)),COLUMNS($CU$4:DN4))),"")</f>
        <v/>
      </c>
      <c r="DR44" s="65" t="str" cm="1">
        <f t="array" ref="DR44">IFERROR(INDEX($CD$4:$CU$4,_xlfn.AGGREGATE(15,6,COLUMN($CD$4:$CU$4)-COLUMN($CC$1)/($CD$44:$CU$44=MAX($CD$44:$CU$44)),COLUMNS($CU$4:DO4))),"")</f>
        <v/>
      </c>
      <c r="DS44" s="65" t="str" cm="1">
        <f t="array" ref="DS44">IFERROR(INDEX($CD$4:$CU$4,_xlfn.AGGREGATE(15,6,COLUMN($CD$4:$CU$4)-COLUMN($CC$1)/($CD$44:$CU$44=MAX($CD$44:$CU$44)),COLUMNS($CU$4:DP4))),"")</f>
        <v/>
      </c>
      <c r="DT44" s="65" t="str" cm="1">
        <f t="array" ref="DT44">IFERROR(INDEX($CD$4:$CU$4,_xlfn.AGGREGATE(15,6,COLUMN($CD$4:$CU$4)-COLUMN($CC$1)/($CD$44:$CU$44=MAX($CD$44:$CU$44)),COLUMNS($CU$4:DQ4))),"")</f>
        <v/>
      </c>
      <c r="DU44" s="66" t="str" cm="1">
        <f t="array" ref="DU44">IFERROR(INDEX($CD$4:$CU$4,_xlfn.AGGREGATE(15,6,COLUMN($CD$4:$CU$4)-COLUMN($CC$1)/($CD$44:$CU$44=MAX($CD$44:$CU$44)),COLUMNS($CU$4:DR4))),"")</f>
        <v/>
      </c>
      <c r="DV44" s="78" t="str">
        <f t="shared" ca="1" si="156"/>
        <v>AE</v>
      </c>
      <c r="DW44" s="65" t="str">
        <f t="shared" ca="1" si="157"/>
        <v>N</v>
      </c>
      <c r="DX44" s="65" t="str" cm="1">
        <f t="array" aca="1" ref="DX44" ca="1">IF(INDIRECT(VLOOKUP(DX43,General!R:T,3,FALSE)&amp;DN43)&gt;0,DX43,DV43)</f>
        <v>BU</v>
      </c>
      <c r="DY44" s="79">
        <f t="shared" ca="1" si="158"/>
        <v>1</v>
      </c>
      <c r="DZ44" s="42" t="str">
        <f>IFERROR(VLOOKUP(DP44,General!R:S,2,FALSE),"")</f>
        <v>AF</v>
      </c>
      <c r="EA44" s="65" t="str">
        <f>IFERROR(VLOOKUP(DQ44,General!R:S,2,FALSE),"")</f>
        <v/>
      </c>
      <c r="EB44" s="65" t="str">
        <f>IFERROR(VLOOKUP(DR44,General!R:S,2,FALSE),"")</f>
        <v/>
      </c>
      <c r="EC44" s="65" t="str">
        <f>IFERROR(VLOOKUP(DS44,General!R:S,2,FALSE),"")</f>
        <v/>
      </c>
      <c r="ED44" s="65" t="str">
        <f>IFERROR(VLOOKUP(DT44,General!R:S,2,FALSE),"")</f>
        <v/>
      </c>
      <c r="EE44" s="66" t="str">
        <f>IFERROR(VLOOKUP(DU44,General!R:S,2,FALSE),"")</f>
        <v/>
      </c>
      <c r="EF44" s="113">
        <f ca="1">IF(DP44="",-1,COUNTIF(INDIRECT(DZ44&amp;$DN$10):INDIRECT(DZ44&amp;DN44),"Y"))</f>
        <v>19</v>
      </c>
      <c r="EG44" s="111">
        <f ca="1">IF(DQ44="",-1,COUNTIF(INDIRECT(EA44&amp;$DN$10):INDIRECT(EA44&amp;DN44),"Y"))</f>
        <v>-1</v>
      </c>
      <c r="EH44" s="111">
        <f ca="1">IF(DR44="",-1,COUNTIF(INDIRECT(EB44&amp;$DN$10):INDIRECT(EB44&amp;DN44),"Y"))</f>
        <v>-1</v>
      </c>
      <c r="EI44" s="110">
        <f ca="1">IF(DS44="",-1,COUNTIF(INDIRECT(EC44&amp;$DN$10):INDIRECT(EC44&amp;DN44),"Y"))</f>
        <v>-1</v>
      </c>
      <c r="EJ44" s="114">
        <f ca="1">IF(DT44="",-1,COUNTIF(INDIRECT(ED44&amp;$DN$10):INDIRECT(ED44&amp;DN44),"Y"))</f>
        <v>-1</v>
      </c>
      <c r="EK44" s="114">
        <f ca="1">IF(DU44="",-1,COUNTIF(INDIRECT(EE44&amp;$DN$10):INDIRECT(EE44&amp;DN44),"Y"))</f>
        <v>-1</v>
      </c>
      <c r="EL44" s="42" t="str" cm="1">
        <f t="array" aca="1" ref="EL44" ca="1">IFERROR(INDEX($DP$44:$DU$44,_xlfn.AGGREGATE(15,6,COLUMN($DP$44:$DU$44)-COLUMN($DO$44)/($EF$44:$EK$44=MAX($EF$44:$EK$44)),COLUMNS($DP$44:DP44))),"")</f>
        <v>AE</v>
      </c>
      <c r="EM44" s="65" t="str" cm="1">
        <f t="array" aca="1" ref="EM44" ca="1">IFERROR(INDEX($DP$44:$DU$44,_xlfn.AGGREGATE(15,6,COLUMN($DP$44:$DU$44)-COLUMN($DO$44)/($EF$44:$EK$44=MAX($EF$44:$EK$44)),COLUMNS($DP$44:DQ44))),"")</f>
        <v/>
      </c>
      <c r="EN44" s="65" t="str" cm="1">
        <f t="array" aca="1" ref="EN44" ca="1">IFERROR(INDEX($DP$44:$DU$44,_xlfn.AGGREGATE(15,6,COLUMN($DP$44:$DU$44)-COLUMN($DO$44)/($EF$44:$EK$44=MAX($EF$44:$EK$44)),COLUMNS($DP$44:DR44))),"")</f>
        <v/>
      </c>
      <c r="EO44" s="65" t="str" cm="1">
        <f t="array" aca="1" ref="EO44" ca="1">IFERROR(INDEX($DP$44:$DU$44,_xlfn.AGGREGATE(15,6,COLUMN($DP$44:$DU$44)-COLUMN($DO$44)/($EF$44:$EK$44=MAX($EF$44:$EK$44)),COLUMNS($DP$44:DS44))),"")</f>
        <v/>
      </c>
      <c r="EP44" s="65" t="str" cm="1">
        <f t="array" aca="1" ref="EP44" ca="1">IFERROR(INDEX($DP$44:$DU$44,_xlfn.AGGREGATE(15,6,COLUMN($DP$44:$DU$44)-COLUMN($DO$44)/($EF$44:$EK$44=MAX($EF$44:$EK$44)),COLUMNS($DP$44:DT44))),"")</f>
        <v/>
      </c>
      <c r="EQ44" s="66" t="str" cm="1">
        <f t="array" aca="1" ref="EQ44" ca="1">IFERROR(INDEX($DP$44:$DU$44,_xlfn.AGGREGATE(15,6,COLUMN($DP$44:$DU$44)-COLUMN($DO$44)/($EF$44:$EK$44=MAX($EF$44:$EK$44)),COLUMNS($DP$44:DU44))),"")</f>
        <v/>
      </c>
      <c r="ER44" s="9">
        <f t="shared" ca="1" si="144"/>
        <v>1</v>
      </c>
      <c r="ES44" s="79">
        <f t="shared" ca="1" si="159"/>
        <v>1</v>
      </c>
      <c r="ET44" s="112" t="str" cm="1">
        <f t="array" aca="1" ref="ET44" ca="1">INDEX(EL44:EQ44,1,ES44)</f>
        <v>AE</v>
      </c>
      <c r="EU44" s="42" t="str">
        <f t="shared" ca="1" si="7"/>
        <v>T</v>
      </c>
      <c r="EV44" s="65" t="str">
        <f t="shared" si="8"/>
        <v>T</v>
      </c>
      <c r="EW44" s="65" t="str">
        <f t="shared" ca="1" si="9"/>
        <v>B</v>
      </c>
      <c r="EX44" s="65" t="str">
        <f t="shared" ca="1" si="193"/>
        <v>L</v>
      </c>
      <c r="EY44" s="65" t="str">
        <f t="shared" si="194"/>
        <v>1010</v>
      </c>
      <c r="EZ44" s="65" t="str">
        <f t="shared" ca="1" si="195"/>
        <v>L</v>
      </c>
      <c r="FA44" s="9" t="str">
        <f t="shared" si="255"/>
        <v/>
      </c>
      <c r="FB44" s="9" t="str">
        <f t="shared" si="256"/>
        <v/>
      </c>
      <c r="FC44" s="9" t="str">
        <f t="shared" si="257"/>
        <v/>
      </c>
      <c r="FD44" s="9" t="str">
        <f t="shared" si="258"/>
        <v/>
      </c>
      <c r="FE44" s="9" t="str">
        <f t="shared" si="259"/>
        <v/>
      </c>
      <c r="FF44" s="9" t="str">
        <f t="shared" si="260"/>
        <v/>
      </c>
      <c r="FG44" s="9">
        <f t="shared" si="261"/>
        <v>0</v>
      </c>
      <c r="FH44" s="9">
        <f t="shared" si="262"/>
        <v>0</v>
      </c>
      <c r="FI44" s="42" t="str">
        <f t="shared" si="196"/>
        <v/>
      </c>
      <c r="FJ44" s="65">
        <f>IF(Z44="",0,IFERROR(VLOOKUP(Z39&amp;Z40&amp;Z41&amp;Z42&amp;Z43&amp;Z44,General!I:J,2,FALSE),0))</f>
        <v>0</v>
      </c>
      <c r="FK44" s="65">
        <f>IF(AC44="",0,IFERROR(VLOOKUP(AC39&amp;AC40&amp;AC41&amp;AC42&amp;AC43&amp;AC44,General!I:J,2,FALSE),0))</f>
        <v>0</v>
      </c>
      <c r="FL44" s="65">
        <f>IF(AF44="",0,IFERROR(VLOOKUP(AF39&amp;AF40&amp;AF41&amp;AF42&amp;AF43&amp;AF44,General!I:J,2,FALSE),0))</f>
        <v>0</v>
      </c>
      <c r="FM44" s="65">
        <f>IF(AI44="",0,IFERROR(VLOOKUP(AI39&amp;AI40&amp;AI41&amp;AI42&amp;AI43&amp;AI44,General!I:J,2,FALSE),0))</f>
        <v>0</v>
      </c>
      <c r="FN44" s="65">
        <f>IF(AL44="",0,IFERROR(VLOOKUP(AL39&amp;AL40&amp;AL41&amp;AL42&amp;AL43&amp;AL44,General!I:J,2,FALSE),0))</f>
        <v>0</v>
      </c>
      <c r="FO44" s="65">
        <f>IF(AO44="",0,IFERROR(VLOOKUP(AO39&amp;AO40&amp;AO41&amp;AO42&amp;AO43&amp;AO44,General!I:J,2,FALSE),0))</f>
        <v>0</v>
      </c>
      <c r="FP44" s="65">
        <f>IF(AR44="",0,IFERROR(VLOOKUP(AR39&amp;AR40&amp;AR41&amp;AR42&amp;AR43&amp;AR44,General!I:J,2,FALSE),0))</f>
        <v>0</v>
      </c>
      <c r="FQ44" s="65">
        <f>IF(AU44="",0,IFERROR(VLOOKUP(AU39&amp;AU40&amp;AU41&amp;AU42&amp;AU43&amp;AU44,General!I:J,2,FALSE),0))</f>
        <v>0</v>
      </c>
      <c r="FR44" s="65">
        <f>IF(AX44="",0,IFERROR(VLOOKUP(AX39&amp;AX40&amp;AX41&amp;AX42&amp;AX43&amp;AX44,General!I:J,2,FALSE),0))</f>
        <v>0</v>
      </c>
      <c r="FS44" s="65">
        <f>IF(BA44="",0,IFERROR(VLOOKUP(BA39&amp;BA40&amp;BA41&amp;BA42&amp;BA43&amp;BA44,General!I:J,2,FALSE),0))</f>
        <v>0</v>
      </c>
      <c r="FT44" s="65">
        <f>IF(BD44="",0,IFERROR(VLOOKUP(BD39&amp;BD40&amp;BD41&amp;BD42&amp;BD43&amp;BD44,General!I:J,2,FALSE),0))</f>
        <v>0</v>
      </c>
      <c r="FU44" s="65">
        <f>IF(BG44="",0,IFERROR(VLOOKUP(BG39&amp;BG40&amp;BG41&amp;BG42&amp;BG43&amp;BG44,General!I:J,2,FALSE),0))</f>
        <v>0</v>
      </c>
      <c r="FV44" s="65">
        <f>IF(BJ44="",0,IFERROR(VLOOKUP(BJ39&amp;BJ40&amp;BJ41&amp;BJ42&amp;BJ43&amp;BJ44,General!I:J,2,FALSE),0))</f>
        <v>0</v>
      </c>
      <c r="FW44" s="65">
        <f>IF(BM44="",0,IFERROR(VLOOKUP(BM39&amp;BM40&amp;BM41&amp;BM42&amp;BM43&amp;BM44,General!I:J,2,FALSE),0))</f>
        <v>0</v>
      </c>
      <c r="FX44" s="65">
        <f>IF(BP44="",0,IFERROR(VLOOKUP(BP39&amp;BP40&amp;BP41&amp;BP42&amp;BP43&amp;BP44,General!I:J,2,FALSE),0))</f>
        <v>0</v>
      </c>
      <c r="FY44" s="65">
        <f>IF(BS44="",0,IFERROR(VLOOKUP(BS39&amp;BS40&amp;BS41&amp;BS42&amp;BS43&amp;BS44,General!I:J,2,FALSE),0))</f>
        <v>0</v>
      </c>
      <c r="FZ44" s="66">
        <f>IF(BV44="",0,IFERROR(VLOOKUP(BV39&amp;BV40&amp;BV41&amp;BV42&amp;BV43&amp;BV44,General!I:J,2,FALSE),0))</f>
        <v>0</v>
      </c>
      <c r="GA44" s="66">
        <f>IF(BY44="",0,IFERROR(VLOOKUP(BY39&amp;BY40&amp;BY41&amp;BY42&amp;BY43&amp;BY44,General!I:J,2,FALSE),0))</f>
        <v>0</v>
      </c>
      <c r="GB44" s="66">
        <f>IF(R44="",0,IFERROR(VLOOKUP(R39&amp;R40&amp;R41&amp;R42&amp;R43&amp;R44,General!F:G,2,FALSE),0))</f>
        <v>0</v>
      </c>
      <c r="GC44" s="9" t="str">
        <f t="shared" si="284"/>
        <v/>
      </c>
      <c r="GD44" s="9" t="str">
        <f t="shared" ca="1" si="263"/>
        <v>N</v>
      </c>
      <c r="GE44" s="9" t="str">
        <f t="shared" si="264"/>
        <v>N</v>
      </c>
      <c r="GF44" s="9" t="str">
        <f t="shared" ca="1" si="265"/>
        <v>N</v>
      </c>
      <c r="GG44" s="9" t="str">
        <f t="shared" si="266"/>
        <v/>
      </c>
      <c r="GH44" s="10" t="str">
        <f t="shared" ca="1" si="267"/>
        <v/>
      </c>
      <c r="GI44" s="9" t="str">
        <f t="shared" ca="1" si="268"/>
        <v/>
      </c>
      <c r="GJ44" s="9" t="str">
        <f t="shared" ca="1" si="269"/>
        <v/>
      </c>
      <c r="GK44" s="9" t="str">
        <f t="shared" si="270"/>
        <v/>
      </c>
      <c r="GL44" s="9" t="str">
        <f t="shared" si="271"/>
        <v/>
      </c>
      <c r="GM44" s="9" t="str">
        <f t="shared" si="272"/>
        <v/>
      </c>
      <c r="GN44" s="9" t="str">
        <f t="shared" si="190"/>
        <v/>
      </c>
      <c r="GO44" s="9" t="str">
        <f t="shared" si="191"/>
        <v/>
      </c>
      <c r="GP44" s="9" t="str">
        <f t="shared" si="175"/>
        <v>45010</v>
      </c>
      <c r="GQ44" s="9" t="str">
        <f t="shared" si="176"/>
        <v>00100</v>
      </c>
      <c r="GR44" s="9" t="str">
        <f t="shared" si="146"/>
        <v>345010</v>
      </c>
      <c r="GS44" s="9" t="str">
        <f t="shared" si="147"/>
        <v>000100</v>
      </c>
      <c r="GT44" s="9" t="str">
        <f t="shared" si="148"/>
        <v>P</v>
      </c>
      <c r="GU44" s="9" t="str">
        <f t="shared" si="149"/>
        <v>B</v>
      </c>
      <c r="GV44" s="9" t="str">
        <f t="shared" ca="1" si="273"/>
        <v>F3</v>
      </c>
      <c r="GW44" s="9" t="str">
        <f t="shared" ca="1" si="274"/>
        <v/>
      </c>
      <c r="GX44" s="9" t="str">
        <f t="shared" ca="1" si="275"/>
        <v>10</v>
      </c>
      <c r="GY44" s="9" t="str">
        <f t="shared" ca="1" si="276"/>
        <v/>
      </c>
      <c r="GZ44" s="9" t="str">
        <f t="shared" ca="1" si="277"/>
        <v>F2</v>
      </c>
      <c r="HA44" s="9" t="str">
        <f t="shared" ca="1" si="278"/>
        <v/>
      </c>
      <c r="HB44" s="9" t="str">
        <f t="shared" ca="1" si="150"/>
        <v/>
      </c>
      <c r="HC44" s="9" t="str">
        <f t="shared" ca="1" si="151"/>
        <v/>
      </c>
      <c r="HD44" s="9" t="str">
        <f t="shared" ca="1" si="152"/>
        <v/>
      </c>
      <c r="HE44" s="9" t="str">
        <f t="shared" si="279"/>
        <v/>
      </c>
      <c r="HG44" s="9">
        <f>General!A42</f>
        <v>0</v>
      </c>
      <c r="HH44" s="9">
        <f>General!B42</f>
        <v>0</v>
      </c>
      <c r="HI44" s="9" t="str">
        <f>General!C42</f>
        <v/>
      </c>
      <c r="HJ44" s="9">
        <f>General!D42</f>
        <v>0</v>
      </c>
      <c r="HK44" s="9">
        <v>1</v>
      </c>
      <c r="HL44" s="57">
        <f t="shared" ca="1" si="153"/>
        <v>1</v>
      </c>
      <c r="HM44" s="9" t="str">
        <f>General!F42</f>
        <v>LWLWW</v>
      </c>
      <c r="HN44" s="9">
        <f>General!G42</f>
        <v>3</v>
      </c>
    </row>
    <row r="45" spans="1:222" ht="13.5" thickBot="1">
      <c r="A45" s="9">
        <v>36</v>
      </c>
      <c r="B45" s="57" t="str">
        <f t="shared" si="199"/>
        <v/>
      </c>
      <c r="C45" s="101" t="str">
        <f t="shared" ca="1" si="280"/>
        <v/>
      </c>
      <c r="D45" s="102" t="str">
        <f t="shared" si="94"/>
        <v/>
      </c>
      <c r="E45" s="103" t="str">
        <f t="shared" si="95"/>
        <v/>
      </c>
      <c r="F45" s="58" t="str">
        <f t="shared" si="200"/>
        <v/>
      </c>
      <c r="G45" s="9">
        <v>36</v>
      </c>
      <c r="H45" s="104"/>
      <c r="I45" s="151" t="str">
        <f t="shared" si="96"/>
        <v/>
      </c>
      <c r="J45" s="101" t="str">
        <f t="shared" si="97"/>
        <v/>
      </c>
      <c r="K45" s="58" t="str">
        <f t="shared" si="154"/>
        <v/>
      </c>
      <c r="L45" s="141"/>
      <c r="M45" s="135"/>
      <c r="N45" s="10"/>
      <c r="O45" s="57" t="str">
        <f>IF(M44="","",VLOOKUP(DX45,General!U:V,2,FALSE))</f>
        <v/>
      </c>
      <c r="P45" s="102" t="str">
        <f t="shared" si="201"/>
        <v/>
      </c>
      <c r="Q45" s="103" t="str">
        <f t="shared" si="202"/>
        <v/>
      </c>
      <c r="R45" s="59" t="str">
        <f t="shared" si="203"/>
        <v/>
      </c>
      <c r="S45" s="59" t="str">
        <f t="shared" si="204"/>
        <v/>
      </c>
      <c r="T45" s="105" t="str">
        <f t="shared" si="281"/>
        <v/>
      </c>
      <c r="U45" s="59" t="str">
        <f>IF(M45="","",IF(T45="",SUM($T$5:$T45)+S45,SUM($T$5:$T45)))</f>
        <v/>
      </c>
      <c r="V45" s="126" t="str">
        <f t="shared" si="187"/>
        <v/>
      </c>
      <c r="W45" s="59" t="str" cm="1">
        <f t="array" aca="1" ref="W45" ca="1">IF(M44="","",INDIRECT(DX45&amp; DN45))</f>
        <v/>
      </c>
      <c r="X45" s="58" t="str">
        <f t="shared" si="205"/>
        <v/>
      </c>
      <c r="Y45" s="57" t="str">
        <f t="shared" si="206"/>
        <v/>
      </c>
      <c r="Z45" s="59" t="str">
        <f t="shared" si="207"/>
        <v/>
      </c>
      <c r="AA45" s="58" t="str">
        <f t="shared" si="208"/>
        <v/>
      </c>
      <c r="AB45" s="57" t="str">
        <f t="shared" si="209"/>
        <v/>
      </c>
      <c r="AC45" s="59" t="str">
        <f t="shared" si="210"/>
        <v/>
      </c>
      <c r="AD45" s="58" t="str">
        <f t="shared" si="211"/>
        <v/>
      </c>
      <c r="AE45" s="57" t="str">
        <f t="shared" si="212"/>
        <v/>
      </c>
      <c r="AF45" s="59" t="str">
        <f t="shared" si="213"/>
        <v/>
      </c>
      <c r="AG45" s="58" t="str">
        <f t="shared" si="214"/>
        <v/>
      </c>
      <c r="AH45" s="57" t="str">
        <f t="shared" si="215"/>
        <v/>
      </c>
      <c r="AI45" s="59" t="str">
        <f t="shared" si="216"/>
        <v/>
      </c>
      <c r="AJ45" s="58" t="str">
        <f t="shared" si="217"/>
        <v/>
      </c>
      <c r="AK45" s="57" t="str">
        <f t="shared" si="282"/>
        <v/>
      </c>
      <c r="AL45" s="59" t="str">
        <f t="shared" si="218"/>
        <v/>
      </c>
      <c r="AM45" s="58" t="str">
        <f t="shared" si="219"/>
        <v/>
      </c>
      <c r="AN45" s="57" t="str">
        <f t="shared" si="220"/>
        <v/>
      </c>
      <c r="AO45" s="59" t="str">
        <f t="shared" si="221"/>
        <v/>
      </c>
      <c r="AP45" s="58" t="str">
        <f t="shared" si="222"/>
        <v/>
      </c>
      <c r="AQ45" s="57" t="str">
        <f t="shared" si="223"/>
        <v/>
      </c>
      <c r="AR45" s="59" t="str">
        <f t="shared" si="224"/>
        <v/>
      </c>
      <c r="AS45" s="58" t="str">
        <f t="shared" si="225"/>
        <v/>
      </c>
      <c r="AT45" s="57" t="str">
        <f t="shared" si="100"/>
        <v/>
      </c>
      <c r="AU45" s="59" t="str">
        <f t="shared" si="226"/>
        <v/>
      </c>
      <c r="AV45" s="61" t="str">
        <f t="shared" si="227"/>
        <v/>
      </c>
      <c r="AW45" s="57" t="str">
        <f t="shared" si="101"/>
        <v/>
      </c>
      <c r="AX45" s="59" t="str">
        <f t="shared" si="39"/>
        <v/>
      </c>
      <c r="AY45" s="58" t="str">
        <f t="shared" si="102"/>
        <v/>
      </c>
      <c r="AZ45" s="57" t="str">
        <f t="shared" si="228"/>
        <v/>
      </c>
      <c r="BA45" s="59" t="str">
        <f t="shared" si="229"/>
        <v/>
      </c>
      <c r="BB45" s="58" t="str">
        <f t="shared" si="230"/>
        <v/>
      </c>
      <c r="BC45" s="57" t="str">
        <f t="shared" si="231"/>
        <v/>
      </c>
      <c r="BD45" s="59" t="str">
        <f t="shared" si="232"/>
        <v/>
      </c>
      <c r="BE45" s="58" t="str">
        <f t="shared" si="233"/>
        <v/>
      </c>
      <c r="BF45" s="57" t="str">
        <f t="shared" si="234"/>
        <v/>
      </c>
      <c r="BG45" s="59" t="str">
        <f t="shared" si="235"/>
        <v/>
      </c>
      <c r="BH45" s="58" t="str">
        <f t="shared" si="236"/>
        <v/>
      </c>
      <c r="BI45" s="57" t="str">
        <f t="shared" si="237"/>
        <v/>
      </c>
      <c r="BJ45" s="59" t="str">
        <f t="shared" si="238"/>
        <v/>
      </c>
      <c r="BK45" s="58" t="str">
        <f t="shared" si="239"/>
        <v/>
      </c>
      <c r="BL45" s="57" t="str">
        <f t="shared" si="240"/>
        <v/>
      </c>
      <c r="BM45" s="59" t="str">
        <f t="shared" si="241"/>
        <v/>
      </c>
      <c r="BN45" s="58" t="str">
        <f t="shared" si="242"/>
        <v/>
      </c>
      <c r="BO45" s="57" t="str">
        <f t="shared" si="243"/>
        <v/>
      </c>
      <c r="BP45" s="59" t="str">
        <f t="shared" si="244"/>
        <v/>
      </c>
      <c r="BQ45" s="58" t="str">
        <f t="shared" si="245"/>
        <v/>
      </c>
      <c r="BR45" s="57" t="str">
        <f t="shared" si="246"/>
        <v/>
      </c>
      <c r="BS45" s="59" t="str">
        <f t="shared" si="247"/>
        <v/>
      </c>
      <c r="BT45" s="58" t="str">
        <f t="shared" si="248"/>
        <v/>
      </c>
      <c r="BU45" s="57" t="str">
        <f t="shared" si="249"/>
        <v/>
      </c>
      <c r="BV45" s="59" t="str">
        <f t="shared" si="250"/>
        <v/>
      </c>
      <c r="BW45" s="58" t="str">
        <f t="shared" si="251"/>
        <v/>
      </c>
      <c r="BX45" s="57" t="str">
        <f t="shared" si="252"/>
        <v/>
      </c>
      <c r="BY45" s="59" t="str">
        <f t="shared" si="103"/>
        <v/>
      </c>
      <c r="BZ45" s="58" t="str">
        <f t="shared" si="253"/>
        <v/>
      </c>
      <c r="CA45" s="106">
        <f t="shared" si="104"/>
        <v>0</v>
      </c>
      <c r="CB45" s="107">
        <f t="shared" si="105"/>
        <v>2</v>
      </c>
      <c r="CC45" s="108" t="str">
        <f t="shared" si="106"/>
        <v/>
      </c>
      <c r="CD45" s="252">
        <f t="shared" ref="CD45:CE45" si="286">AVERAGE(CV42:CV45)</f>
        <v>-6</v>
      </c>
      <c r="CE45" s="252">
        <f t="shared" si="286"/>
        <v>6</v>
      </c>
      <c r="CF45" s="252">
        <f t="shared" si="108"/>
        <v>10</v>
      </c>
      <c r="CG45" s="252">
        <f t="shared" si="109"/>
        <v>-10</v>
      </c>
      <c r="CH45" s="252">
        <f t="shared" si="110"/>
        <v>-10</v>
      </c>
      <c r="CI45" s="252">
        <f t="shared" si="111"/>
        <v>10</v>
      </c>
      <c r="CJ45" s="252">
        <f t="shared" si="112"/>
        <v>-10</v>
      </c>
      <c r="CK45" s="252">
        <f t="shared" si="113"/>
        <v>10</v>
      </c>
      <c r="CL45" s="252">
        <f t="shared" si="114"/>
        <v>0</v>
      </c>
      <c r="CM45" s="252">
        <f t="shared" si="115"/>
        <v>6</v>
      </c>
      <c r="CN45" s="252">
        <f t="shared" si="116"/>
        <v>-6</v>
      </c>
      <c r="CO45" s="252">
        <f t="shared" si="117"/>
        <v>-6</v>
      </c>
      <c r="CP45" s="252">
        <f t="shared" si="118"/>
        <v>6</v>
      </c>
      <c r="CQ45" s="252">
        <f t="shared" si="119"/>
        <v>1</v>
      </c>
      <c r="CR45" s="252">
        <f t="shared" si="120"/>
        <v>-1</v>
      </c>
      <c r="CS45" s="252">
        <f t="shared" si="121"/>
        <v>-9</v>
      </c>
      <c r="CT45" s="252">
        <f t="shared" si="122"/>
        <v>9</v>
      </c>
      <c r="CU45" s="252">
        <f t="shared" si="123"/>
        <v>0</v>
      </c>
      <c r="CV45" s="156" t="str">
        <f t="shared" si="124"/>
        <v/>
      </c>
      <c r="CW45" s="157" t="str">
        <f t="shared" si="125"/>
        <v/>
      </c>
      <c r="CX45" s="157" t="str">
        <f t="shared" si="126"/>
        <v/>
      </c>
      <c r="CY45" s="157" t="str">
        <f t="shared" si="127"/>
        <v/>
      </c>
      <c r="CZ45" s="157" t="str">
        <f t="shared" si="128"/>
        <v/>
      </c>
      <c r="DA45" s="157" t="str">
        <f t="shared" si="129"/>
        <v/>
      </c>
      <c r="DB45" s="157" t="str">
        <f t="shared" si="130"/>
        <v/>
      </c>
      <c r="DC45" s="157" t="str">
        <f t="shared" si="131"/>
        <v/>
      </c>
      <c r="DD45" s="157" t="str">
        <f t="shared" si="132"/>
        <v/>
      </c>
      <c r="DE45" s="157" t="str">
        <f t="shared" si="133"/>
        <v/>
      </c>
      <c r="DF45" s="157" t="str">
        <f t="shared" si="134"/>
        <v/>
      </c>
      <c r="DG45" s="157" t="str">
        <f t="shared" si="135"/>
        <v/>
      </c>
      <c r="DH45" s="157" t="str">
        <f t="shared" si="136"/>
        <v/>
      </c>
      <c r="DI45" s="157" t="str">
        <f t="shared" si="137"/>
        <v/>
      </c>
      <c r="DJ45" s="157" t="str">
        <f t="shared" si="138"/>
        <v/>
      </c>
      <c r="DK45" s="157" t="str">
        <f t="shared" si="139"/>
        <v/>
      </c>
      <c r="DL45" s="157" t="str">
        <f t="shared" si="140"/>
        <v/>
      </c>
      <c r="DM45" s="158" t="str">
        <f t="shared" si="141"/>
        <v/>
      </c>
      <c r="DN45" s="78">
        <v>45</v>
      </c>
      <c r="DO45" s="79">
        <f t="shared" si="164"/>
        <v>40</v>
      </c>
      <c r="DP45" s="42" t="str" cm="1">
        <f t="array" ref="DP45">IFERROR(INDEX($CD$4:$CU$4,_xlfn.AGGREGATE(15,6,COLUMN($CD$4:$CU$4)-COLUMN($CC$1)/($CD$45:$CU$45=MAX($CD$45:$CU$45)),COLUMNS(CU$4:$CU4))),"")</f>
        <v>AE</v>
      </c>
      <c r="DQ45" s="65" t="str" cm="1">
        <f t="array" ref="DQ45">IFERROR(INDEX($CD$4:$CU$4,_xlfn.AGGREGATE(15,6,COLUMN($CD$4:$CU$4)-COLUMN($CC$1)/($CD$45:$CU$45=MAX($CD$45:$CU$45)),COLUMNS($CU$4:DN4))),"")</f>
        <v/>
      </c>
      <c r="DR45" s="65" t="str" cm="1">
        <f t="array" ref="DR45">IFERROR(INDEX($CD$4:$CU$4,_xlfn.AGGREGATE(15,6,COLUMN($CD$4:$CU$4)-COLUMN($CC$1)/($CD$45:$CU$45=MAX($CD$45:$CU$45)),COLUMNS($CU$4:DO4))),"")</f>
        <v/>
      </c>
      <c r="DS45" s="65" t="str" cm="1">
        <f t="array" ref="DS45">IFERROR(INDEX($CD$4:$CU$4,_xlfn.AGGREGATE(15,6,COLUMN($CD$4:$CU$4)-COLUMN($CC$1)/($CD$45:$CU$45=MAX($CD$45:$CU$45)),COLUMNS($CU$4:DP4))),"")</f>
        <v/>
      </c>
      <c r="DT45" s="65" t="str" cm="1">
        <f t="array" ref="DT45">IFERROR(INDEX($CD$4:$CU$4,_xlfn.AGGREGATE(15,6,COLUMN($CD$4:$CU$4)-COLUMN($CC$1)/($CD$45:$CU$45=MAX($CD$45:$CU$45)),COLUMNS($CU$4:DQ4))),"")</f>
        <v/>
      </c>
      <c r="DU45" s="66" t="str" cm="1">
        <f t="array" ref="DU45">IFERROR(INDEX($CD$4:$CU$4,_xlfn.AGGREGATE(15,6,COLUMN($CD$4:$CU$4)-COLUMN($CC$1)/($CD$45:$CU$45=MAX($CD$45:$CU$45)),COLUMNS($CU$4:DR4))),"")</f>
        <v/>
      </c>
      <c r="DV45" s="78" t="str">
        <f t="shared" ca="1" si="156"/>
        <v>AE</v>
      </c>
      <c r="DW45" s="65" t="str">
        <f t="shared" ca="1" si="157"/>
        <v>N</v>
      </c>
      <c r="DX45" s="65" t="str" cm="1">
        <f t="array" aca="1" ref="DX45" ca="1">IF(INDIRECT(VLOOKUP(DX44,General!R:T,3,FALSE)&amp;DN44)&gt;0,DX44,DV44)</f>
        <v>BU</v>
      </c>
      <c r="DY45" s="79">
        <f t="shared" ca="1" si="158"/>
        <v>1</v>
      </c>
      <c r="DZ45" s="42" t="str">
        <f>IFERROR(VLOOKUP(DP45,General!R:S,2,FALSE),"")</f>
        <v>AF</v>
      </c>
      <c r="EA45" s="65" t="str">
        <f>IFERROR(VLOOKUP(DQ45,General!R:S,2,FALSE),"")</f>
        <v/>
      </c>
      <c r="EB45" s="65" t="str">
        <f>IFERROR(VLOOKUP(DR45,General!R:S,2,FALSE),"")</f>
        <v/>
      </c>
      <c r="EC45" s="65" t="str">
        <f>IFERROR(VLOOKUP(DS45,General!R:S,2,FALSE),"")</f>
        <v/>
      </c>
      <c r="ED45" s="65" t="str">
        <f>IFERROR(VLOOKUP(DT45,General!R:S,2,FALSE),"")</f>
        <v/>
      </c>
      <c r="EE45" s="66" t="str">
        <f>IFERROR(VLOOKUP(DU45,General!R:S,2,FALSE),"")</f>
        <v/>
      </c>
      <c r="EF45" s="113">
        <f ca="1">IF(DP45="",-1,COUNTIF(INDIRECT(DZ45&amp;$DN$10):INDIRECT(DZ45&amp;DN45),"Y"))</f>
        <v>19</v>
      </c>
      <c r="EG45" s="111">
        <f ca="1">IF(DQ45="",-1,COUNTIF(INDIRECT(EA45&amp;$DN$10):INDIRECT(EA45&amp;DN45),"Y"))</f>
        <v>-1</v>
      </c>
      <c r="EH45" s="111">
        <f ca="1">IF(DR45="",-1,COUNTIF(INDIRECT(EB45&amp;$DN$10):INDIRECT(EB45&amp;DN45),"Y"))</f>
        <v>-1</v>
      </c>
      <c r="EI45" s="110">
        <f ca="1">IF(DS45="",-1,COUNTIF(INDIRECT(EC45&amp;$DN$10):INDIRECT(EC45&amp;DN45),"Y"))</f>
        <v>-1</v>
      </c>
      <c r="EJ45" s="114">
        <f ca="1">IF(DT45="",-1,COUNTIF(INDIRECT(ED45&amp;$DN$10):INDIRECT(ED45&amp;DN45),"Y"))</f>
        <v>-1</v>
      </c>
      <c r="EK45" s="114">
        <f ca="1">IF(DU45="",-1,COUNTIF(INDIRECT(EE45&amp;$DN$10):INDIRECT(EE45&amp;DN45),"Y"))</f>
        <v>-1</v>
      </c>
      <c r="EL45" s="42" t="str" cm="1">
        <f t="array" aca="1" ref="EL45" ca="1">IFERROR(INDEX($DP$45:$DU$45,_xlfn.AGGREGATE(15,6,COLUMN($DP$45:$DU$45)-COLUMN($DO$45)/($EF$45:$EK$45=MAX($EF$45:$EK$45)),COLUMNS($DP$45:DP45))),"")</f>
        <v>AE</v>
      </c>
      <c r="EM45" s="65" t="str" cm="1">
        <f t="array" aca="1" ref="EM45" ca="1">IFERROR(INDEX($DP$45:$DU$45,_xlfn.AGGREGATE(15,6,COLUMN($DP$45:$DU$45)-COLUMN($DO$45)/($EF$45:$EK$45=MAX($EF$45:$EK$45)),COLUMNS($DP$45:DQ45))),"")</f>
        <v/>
      </c>
      <c r="EN45" s="65" t="str" cm="1">
        <f t="array" aca="1" ref="EN45" ca="1">IFERROR(INDEX($DP$45:$DU$45,_xlfn.AGGREGATE(15,6,COLUMN($DP$45:$DU$45)-COLUMN($DO$45)/($EF$45:$EK$45=MAX($EF$45:$EK$45)),COLUMNS($DP$45:DR45))),"")</f>
        <v/>
      </c>
      <c r="EO45" s="65" t="str" cm="1">
        <f t="array" aca="1" ref="EO45" ca="1">IFERROR(INDEX($DP$45:$DU$45,_xlfn.AGGREGATE(15,6,COLUMN($DP$45:$DU$45)-COLUMN($DO$45)/($EF$45:$EK$45=MAX($EF$45:$EK$45)),COLUMNS($DP$45:DS45))),"")</f>
        <v/>
      </c>
      <c r="EP45" s="65" t="str" cm="1">
        <f t="array" aca="1" ref="EP45" ca="1">IFERROR(INDEX($DP$45:$DU$45,_xlfn.AGGREGATE(15,6,COLUMN($DP$45:$DU$45)-COLUMN($DO$45)/($EF$45:$EK$45=MAX($EF$45:$EK$45)),COLUMNS($DP$45:DT45))),"")</f>
        <v/>
      </c>
      <c r="EQ45" s="66" t="str" cm="1">
        <f t="array" aca="1" ref="EQ45" ca="1">IFERROR(INDEX($DP$45:$DU$45,_xlfn.AGGREGATE(15,6,COLUMN($DP$45:$DU$45)-COLUMN($DO$45)/($EF$45:$EK$45=MAX($EF$45:$EK$45)),COLUMNS($DP$45:DU45))),"")</f>
        <v/>
      </c>
      <c r="ER45" s="9">
        <f t="shared" ca="1" si="144"/>
        <v>1</v>
      </c>
      <c r="ES45" s="79">
        <f t="shared" ca="1" si="159"/>
        <v>1</v>
      </c>
      <c r="ET45" s="112" t="str" cm="1">
        <f t="array" aca="1" ref="ET45" ca="1">INDEX(EL45:EQ45,1,ES45)</f>
        <v>AE</v>
      </c>
      <c r="EU45" s="42" t="str">
        <f t="shared" ca="1" si="7"/>
        <v>T</v>
      </c>
      <c r="EV45" s="65" t="str">
        <f t="shared" si="8"/>
        <v>T</v>
      </c>
      <c r="EW45" s="65" t="str">
        <f t="shared" ca="1" si="9"/>
        <v>B</v>
      </c>
      <c r="EX45" s="65" t="str">
        <f t="shared" si="193"/>
        <v/>
      </c>
      <c r="EY45" s="65" t="str">
        <f t="shared" si="194"/>
        <v>10</v>
      </c>
      <c r="EZ45" s="65" t="str">
        <f t="shared" si="195"/>
        <v/>
      </c>
      <c r="FA45" s="9" t="str">
        <f t="shared" si="255"/>
        <v/>
      </c>
      <c r="FB45" s="9" t="str">
        <f t="shared" si="256"/>
        <v/>
      </c>
      <c r="FC45" s="9" t="str">
        <f t="shared" si="257"/>
        <v/>
      </c>
      <c r="FD45" s="9" t="str">
        <f t="shared" si="258"/>
        <v/>
      </c>
      <c r="FE45" s="9" t="str">
        <f t="shared" si="259"/>
        <v/>
      </c>
      <c r="FF45" s="9" t="str">
        <f t="shared" si="260"/>
        <v/>
      </c>
      <c r="FG45" s="9">
        <f t="shared" si="261"/>
        <v>0</v>
      </c>
      <c r="FH45" s="9">
        <f t="shared" si="262"/>
        <v>0</v>
      </c>
      <c r="FI45" s="42" t="str">
        <f t="shared" si="196"/>
        <v/>
      </c>
      <c r="FJ45" s="65">
        <f>IF(Z45="",0,IFERROR(VLOOKUP(Z40&amp;Z41&amp;Z42&amp;Z43&amp;Z44&amp;Z45,General!I:J,2,FALSE),0))</f>
        <v>0</v>
      </c>
      <c r="FK45" s="65">
        <f>IF(AC45="",0,IFERROR(VLOOKUP(AC40&amp;AC41&amp;AC42&amp;AC43&amp;AC44&amp;AC45,General!I:J,2,FALSE),0))</f>
        <v>0</v>
      </c>
      <c r="FL45" s="65">
        <f>IF(AF45="",0,IFERROR(VLOOKUP(AF40&amp;AF41&amp;AF42&amp;AF43&amp;AF44&amp;AF45,General!I:J,2,FALSE),0))</f>
        <v>0</v>
      </c>
      <c r="FM45" s="65">
        <f>IF(AI45="",0,IFERROR(VLOOKUP(AI40&amp;AI41&amp;AI42&amp;AI43&amp;AI44&amp;AI45,General!I:J,2,FALSE),0))</f>
        <v>0</v>
      </c>
      <c r="FN45" s="65">
        <f>IF(AL45="",0,IFERROR(VLOOKUP(AL40&amp;AL41&amp;AL42&amp;AL43&amp;AL44&amp;AL45,General!I:J,2,FALSE),0))</f>
        <v>0</v>
      </c>
      <c r="FO45" s="65">
        <f>IF(AO45="",0,IFERROR(VLOOKUP(AO40&amp;AO41&amp;AO42&amp;AO43&amp;AO44&amp;AO45,General!I:J,2,FALSE),0))</f>
        <v>0</v>
      </c>
      <c r="FP45" s="65">
        <f>IF(AR45="",0,IFERROR(VLOOKUP(AR40&amp;AR41&amp;AR42&amp;AR43&amp;AR44&amp;AR45,General!I:J,2,FALSE),0))</f>
        <v>0</v>
      </c>
      <c r="FQ45" s="65">
        <f>IF(AU45="",0,IFERROR(VLOOKUP(AU40&amp;AU41&amp;AU42&amp;AU43&amp;AU44&amp;AU45,General!I:J,2,FALSE),0))</f>
        <v>0</v>
      </c>
      <c r="FR45" s="65">
        <f>IF(AX45="",0,IFERROR(VLOOKUP(AX40&amp;AX41&amp;AX42&amp;AX43&amp;AX44&amp;AX45,General!I:J,2,FALSE),0))</f>
        <v>0</v>
      </c>
      <c r="FS45" s="65">
        <f>IF(BA45="",0,IFERROR(VLOOKUP(BA40&amp;BA41&amp;BA42&amp;BA43&amp;BA44&amp;BA45,General!I:J,2,FALSE),0))</f>
        <v>0</v>
      </c>
      <c r="FT45" s="65">
        <f>IF(BD45="",0,IFERROR(VLOOKUP(BD40&amp;BD41&amp;BD42&amp;BD43&amp;BD44&amp;BD45,General!I:J,2,FALSE),0))</f>
        <v>0</v>
      </c>
      <c r="FU45" s="65">
        <f>IF(BG45="",0,IFERROR(VLOOKUP(BG40&amp;BG41&amp;BG42&amp;BG43&amp;BG44&amp;BG45,General!I:J,2,FALSE),0))</f>
        <v>0</v>
      </c>
      <c r="FV45" s="65">
        <f>IF(BJ45="",0,IFERROR(VLOOKUP(BJ40&amp;BJ41&amp;BJ42&amp;BJ43&amp;BJ44&amp;BJ45,General!I:J,2,FALSE),0))</f>
        <v>0</v>
      </c>
      <c r="FW45" s="65">
        <f>IF(BM45="",0,IFERROR(VLOOKUP(BM40&amp;BM41&amp;BM42&amp;BM43&amp;BM44&amp;BM45,General!I:J,2,FALSE),0))</f>
        <v>0</v>
      </c>
      <c r="FX45" s="65">
        <f>IF(BP45="",0,IFERROR(VLOOKUP(BP40&amp;BP41&amp;BP42&amp;BP43&amp;BP44&amp;BP45,General!I:J,2,FALSE),0))</f>
        <v>0</v>
      </c>
      <c r="FY45" s="65">
        <f>IF(BS45="",0,IFERROR(VLOOKUP(BS40&amp;BS41&amp;BS42&amp;BS43&amp;BS44&amp;BS45,General!I:J,2,FALSE),0))</f>
        <v>0</v>
      </c>
      <c r="FZ45" s="66">
        <f>IF(BV45="",0,IFERROR(VLOOKUP(BV40&amp;BV41&amp;BV42&amp;BV43&amp;BV44&amp;BV45,General!I:J,2,FALSE),0))</f>
        <v>0</v>
      </c>
      <c r="GA45" s="66">
        <f>IF(BY45="",0,IFERROR(VLOOKUP(BY40&amp;BY41&amp;BY42&amp;BY43&amp;BY44&amp;BY45,General!I:J,2,FALSE),0))</f>
        <v>0</v>
      </c>
      <c r="GB45" s="66">
        <f>IF(R45="",0,IFERROR(VLOOKUP(R40&amp;R41&amp;R42&amp;R43&amp;R44&amp;R45,General!F:G,2,FALSE),0))</f>
        <v>0</v>
      </c>
      <c r="GC45" s="9" t="str">
        <f t="shared" si="284"/>
        <v/>
      </c>
      <c r="GD45" s="9" t="str">
        <f t="shared" ca="1" si="263"/>
        <v>N</v>
      </c>
      <c r="GE45" s="9" t="str">
        <f t="shared" si="264"/>
        <v>N</v>
      </c>
      <c r="GF45" s="9" t="str">
        <f t="shared" ca="1" si="265"/>
        <v>N</v>
      </c>
      <c r="GG45" s="9" t="str">
        <f t="shared" si="266"/>
        <v/>
      </c>
      <c r="GH45" s="10" t="str">
        <f t="shared" ca="1" si="267"/>
        <v/>
      </c>
      <c r="GI45" s="9" t="str">
        <f t="shared" ca="1" si="268"/>
        <v/>
      </c>
      <c r="GJ45" s="9" t="str">
        <f t="shared" ca="1" si="269"/>
        <v/>
      </c>
      <c r="GK45" s="9" t="str">
        <f t="shared" si="270"/>
        <v/>
      </c>
      <c r="GL45" s="9" t="str">
        <f t="shared" si="271"/>
        <v/>
      </c>
      <c r="GM45" s="9" t="str">
        <f t="shared" si="272"/>
        <v/>
      </c>
      <c r="GN45" s="9" t="str">
        <f t="shared" si="190"/>
        <v/>
      </c>
      <c r="GO45" s="9" t="str">
        <f t="shared" si="191"/>
        <v/>
      </c>
      <c r="GP45" s="9" t="str">
        <f t="shared" si="175"/>
        <v>50100</v>
      </c>
      <c r="GQ45" s="9" t="str">
        <f t="shared" si="176"/>
        <v>01000</v>
      </c>
      <c r="GR45" s="9" t="str">
        <f t="shared" si="146"/>
        <v>450100</v>
      </c>
      <c r="GS45" s="9" t="str">
        <f t="shared" si="147"/>
        <v>001000</v>
      </c>
      <c r="GT45" s="9" t="str">
        <f t="shared" si="148"/>
        <v>B</v>
      </c>
      <c r="GU45" s="9" t="str">
        <f t="shared" si="149"/>
        <v>B</v>
      </c>
      <c r="GV45" s="9" t="str">
        <f t="shared" si="273"/>
        <v/>
      </c>
      <c r="GW45" s="9">
        <f t="shared" ca="1" si="274"/>
        <v>0</v>
      </c>
      <c r="GX45" s="9" t="str">
        <f t="shared" si="275"/>
        <v/>
      </c>
      <c r="GY45" s="9">
        <f t="shared" ca="1" si="276"/>
        <v>0</v>
      </c>
      <c r="GZ45" s="9" t="str">
        <f t="shared" si="277"/>
        <v/>
      </c>
      <c r="HA45" s="9">
        <f t="shared" ca="1" si="278"/>
        <v>0</v>
      </c>
      <c r="HB45" s="9" t="str">
        <f t="shared" ca="1" si="150"/>
        <v>0</v>
      </c>
      <c r="HC45" s="9" t="str">
        <f t="shared" ca="1" si="151"/>
        <v>0</v>
      </c>
      <c r="HD45" s="9" t="str">
        <f t="shared" ca="1" si="152"/>
        <v>0</v>
      </c>
      <c r="HE45" s="9" t="str">
        <f t="shared" si="279"/>
        <v/>
      </c>
      <c r="HG45" s="9">
        <f>General!A43</f>
        <v>0</v>
      </c>
      <c r="HH45" s="9">
        <f>General!B43</f>
        <v>0</v>
      </c>
      <c r="HI45" s="9" t="str">
        <f>General!C43</f>
        <v/>
      </c>
      <c r="HJ45" s="9">
        <f>General!D43</f>
        <v>0</v>
      </c>
      <c r="HK45" s="9">
        <v>2</v>
      </c>
      <c r="HL45" s="57">
        <f t="shared" ca="1" si="153"/>
        <v>1</v>
      </c>
      <c r="HM45" s="9" t="str">
        <f>General!F43</f>
        <v>LWWLL</v>
      </c>
      <c r="HN45" s="9">
        <f>General!G43</f>
        <v>-3</v>
      </c>
    </row>
    <row r="46" spans="1:222" ht="13.5" thickBot="1">
      <c r="A46" s="9">
        <v>37</v>
      </c>
      <c r="B46" s="42" t="str">
        <f t="shared" si="199"/>
        <v/>
      </c>
      <c r="C46" s="115" t="str">
        <f t="shared" ca="1" si="280"/>
        <v/>
      </c>
      <c r="D46" s="116" t="str">
        <f t="shared" si="94"/>
        <v/>
      </c>
      <c r="E46" s="117" t="str">
        <f t="shared" si="95"/>
        <v/>
      </c>
      <c r="F46" s="66" t="str">
        <f t="shared" si="200"/>
        <v/>
      </c>
      <c r="G46" s="9">
        <v>37</v>
      </c>
      <c r="H46" s="118"/>
      <c r="I46" s="152" t="str">
        <f t="shared" si="96"/>
        <v/>
      </c>
      <c r="J46" s="115" t="str">
        <f t="shared" si="97"/>
        <v/>
      </c>
      <c r="K46" s="66" t="str">
        <f t="shared" si="154"/>
        <v/>
      </c>
      <c r="L46" s="141"/>
      <c r="M46" s="136"/>
      <c r="N46" s="10"/>
      <c r="O46" s="42" t="str">
        <f>IF(M45="","",VLOOKUP(DX46,General!U:V,2,FALSE))</f>
        <v/>
      </c>
      <c r="P46" s="116" t="str">
        <f t="shared" si="201"/>
        <v/>
      </c>
      <c r="Q46" s="117" t="str">
        <f t="shared" si="202"/>
        <v/>
      </c>
      <c r="R46" s="65" t="str">
        <f t="shared" si="203"/>
        <v/>
      </c>
      <c r="S46" s="65" t="str">
        <f t="shared" si="204"/>
        <v/>
      </c>
      <c r="T46" s="119" t="str">
        <f t="shared" si="281"/>
        <v/>
      </c>
      <c r="U46" s="65" t="str">
        <f>IF(M46="","",IF(T46="",SUM($T$5:$T46)+S46,SUM($T$5:$T46)))</f>
        <v/>
      </c>
      <c r="V46" s="125" t="str">
        <f t="shared" si="187"/>
        <v/>
      </c>
      <c r="W46" s="65" t="str" cm="1">
        <f t="array" aca="1" ref="W46" ca="1">IF(M45="","",INDIRECT(DX46&amp; DN46))</f>
        <v/>
      </c>
      <c r="X46" s="66" t="str">
        <f t="shared" si="205"/>
        <v/>
      </c>
      <c r="Y46" s="42" t="str">
        <f t="shared" si="206"/>
        <v/>
      </c>
      <c r="Z46" s="65" t="str">
        <f t="shared" si="207"/>
        <v/>
      </c>
      <c r="AA46" s="66" t="str">
        <f t="shared" si="208"/>
        <v/>
      </c>
      <c r="AB46" s="42" t="str">
        <f t="shared" si="209"/>
        <v/>
      </c>
      <c r="AC46" s="65" t="str">
        <f t="shared" si="210"/>
        <v/>
      </c>
      <c r="AD46" s="66" t="str">
        <f t="shared" si="211"/>
        <v/>
      </c>
      <c r="AE46" s="42" t="str">
        <f t="shared" si="212"/>
        <v/>
      </c>
      <c r="AF46" s="65" t="str">
        <f t="shared" si="213"/>
        <v/>
      </c>
      <c r="AG46" s="66" t="str">
        <f t="shared" si="214"/>
        <v/>
      </c>
      <c r="AH46" s="42" t="str">
        <f t="shared" si="215"/>
        <v/>
      </c>
      <c r="AI46" s="65" t="str">
        <f t="shared" si="216"/>
        <v/>
      </c>
      <c r="AJ46" s="66" t="str">
        <f t="shared" si="217"/>
        <v/>
      </c>
      <c r="AK46" s="42" t="str">
        <f t="shared" si="282"/>
        <v/>
      </c>
      <c r="AL46" s="65" t="str">
        <f t="shared" si="218"/>
        <v/>
      </c>
      <c r="AM46" s="66" t="str">
        <f t="shared" si="219"/>
        <v/>
      </c>
      <c r="AN46" s="42" t="str">
        <f t="shared" si="220"/>
        <v/>
      </c>
      <c r="AO46" s="65" t="str">
        <f t="shared" si="221"/>
        <v/>
      </c>
      <c r="AP46" s="66" t="str">
        <f t="shared" si="222"/>
        <v/>
      </c>
      <c r="AQ46" s="42" t="str">
        <f t="shared" si="223"/>
        <v/>
      </c>
      <c r="AR46" s="65" t="str">
        <f t="shared" si="224"/>
        <v/>
      </c>
      <c r="AS46" s="66" t="str">
        <f t="shared" si="225"/>
        <v/>
      </c>
      <c r="AT46" s="42" t="str">
        <f t="shared" si="100"/>
        <v/>
      </c>
      <c r="AU46" s="65" t="str">
        <f t="shared" si="226"/>
        <v/>
      </c>
      <c r="AV46" s="79" t="str">
        <f t="shared" si="227"/>
        <v/>
      </c>
      <c r="AW46" s="42" t="str">
        <f t="shared" si="101"/>
        <v/>
      </c>
      <c r="AX46" s="65" t="str">
        <f t="shared" si="39"/>
        <v/>
      </c>
      <c r="AY46" s="66" t="str">
        <f t="shared" si="102"/>
        <v/>
      </c>
      <c r="AZ46" s="42" t="str">
        <f t="shared" si="228"/>
        <v/>
      </c>
      <c r="BA46" s="65" t="str">
        <f t="shared" si="229"/>
        <v/>
      </c>
      <c r="BB46" s="66" t="str">
        <f t="shared" si="230"/>
        <v/>
      </c>
      <c r="BC46" s="42" t="str">
        <f t="shared" si="231"/>
        <v/>
      </c>
      <c r="BD46" s="65" t="str">
        <f t="shared" si="232"/>
        <v/>
      </c>
      <c r="BE46" s="66" t="str">
        <f t="shared" si="233"/>
        <v/>
      </c>
      <c r="BF46" s="42" t="str">
        <f t="shared" si="234"/>
        <v/>
      </c>
      <c r="BG46" s="65" t="str">
        <f t="shared" si="235"/>
        <v/>
      </c>
      <c r="BH46" s="66" t="str">
        <f t="shared" si="236"/>
        <v/>
      </c>
      <c r="BI46" s="42" t="str">
        <f t="shared" si="237"/>
        <v/>
      </c>
      <c r="BJ46" s="65" t="str">
        <f t="shared" si="238"/>
        <v/>
      </c>
      <c r="BK46" s="66" t="str">
        <f t="shared" si="239"/>
        <v/>
      </c>
      <c r="BL46" s="42" t="str">
        <f t="shared" si="240"/>
        <v/>
      </c>
      <c r="BM46" s="65" t="str">
        <f t="shared" si="241"/>
        <v/>
      </c>
      <c r="BN46" s="66" t="str">
        <f t="shared" si="242"/>
        <v/>
      </c>
      <c r="BO46" s="42" t="str">
        <f t="shared" si="243"/>
        <v/>
      </c>
      <c r="BP46" s="65" t="str">
        <f t="shared" si="244"/>
        <v/>
      </c>
      <c r="BQ46" s="66" t="str">
        <f t="shared" si="245"/>
        <v/>
      </c>
      <c r="BR46" s="42" t="str">
        <f t="shared" si="246"/>
        <v/>
      </c>
      <c r="BS46" s="65" t="str">
        <f t="shared" si="247"/>
        <v/>
      </c>
      <c r="BT46" s="66" t="str">
        <f t="shared" si="248"/>
        <v/>
      </c>
      <c r="BU46" s="42" t="str">
        <f t="shared" si="249"/>
        <v/>
      </c>
      <c r="BV46" s="65" t="str">
        <f t="shared" si="250"/>
        <v/>
      </c>
      <c r="BW46" s="66" t="str">
        <f t="shared" si="251"/>
        <v/>
      </c>
      <c r="BX46" s="42" t="str">
        <f t="shared" si="252"/>
        <v/>
      </c>
      <c r="BY46" s="65" t="str">
        <f t="shared" si="103"/>
        <v/>
      </c>
      <c r="BZ46" s="66" t="str">
        <f t="shared" si="253"/>
        <v/>
      </c>
      <c r="CA46" s="106">
        <f t="shared" si="104"/>
        <v>0</v>
      </c>
      <c r="CB46" s="107">
        <f t="shared" si="105"/>
        <v>0</v>
      </c>
      <c r="CC46" s="108" t="str">
        <f t="shared" si="106"/>
        <v/>
      </c>
      <c r="CD46" s="252" t="e">
        <f t="shared" ref="CD46:CE46" si="287">AVERAGE(CV43:CV46)</f>
        <v>#DIV/0!</v>
      </c>
      <c r="CE46" s="252" t="e">
        <f t="shared" si="287"/>
        <v>#DIV/0!</v>
      </c>
      <c r="CF46" s="252" t="e">
        <f t="shared" si="108"/>
        <v>#DIV/0!</v>
      </c>
      <c r="CG46" s="252" t="e">
        <f t="shared" si="109"/>
        <v>#DIV/0!</v>
      </c>
      <c r="CH46" s="252" t="e">
        <f t="shared" si="110"/>
        <v>#DIV/0!</v>
      </c>
      <c r="CI46" s="252" t="e">
        <f t="shared" si="111"/>
        <v>#DIV/0!</v>
      </c>
      <c r="CJ46" s="252" t="e">
        <f t="shared" si="112"/>
        <v>#DIV/0!</v>
      </c>
      <c r="CK46" s="252" t="e">
        <f t="shared" si="113"/>
        <v>#DIV/0!</v>
      </c>
      <c r="CL46" s="252" t="e">
        <f t="shared" si="114"/>
        <v>#DIV/0!</v>
      </c>
      <c r="CM46" s="252" t="e">
        <f t="shared" si="115"/>
        <v>#DIV/0!</v>
      </c>
      <c r="CN46" s="252" t="e">
        <f t="shared" si="116"/>
        <v>#DIV/0!</v>
      </c>
      <c r="CO46" s="252" t="e">
        <f t="shared" si="117"/>
        <v>#DIV/0!</v>
      </c>
      <c r="CP46" s="252" t="e">
        <f t="shared" si="118"/>
        <v>#DIV/0!</v>
      </c>
      <c r="CQ46" s="252" t="e">
        <f t="shared" si="119"/>
        <v>#DIV/0!</v>
      </c>
      <c r="CR46" s="252" t="e">
        <f t="shared" si="120"/>
        <v>#DIV/0!</v>
      </c>
      <c r="CS46" s="252" t="e">
        <f t="shared" si="121"/>
        <v>#DIV/0!</v>
      </c>
      <c r="CT46" s="252" t="e">
        <f t="shared" si="122"/>
        <v>#DIV/0!</v>
      </c>
      <c r="CU46" s="252" t="e">
        <f t="shared" si="123"/>
        <v>#DIV/0!</v>
      </c>
      <c r="CV46" s="156" t="str">
        <f t="shared" si="124"/>
        <v/>
      </c>
      <c r="CW46" s="157" t="str">
        <f t="shared" si="125"/>
        <v/>
      </c>
      <c r="CX46" s="157" t="str">
        <f t="shared" si="126"/>
        <v/>
      </c>
      <c r="CY46" s="157" t="str">
        <f t="shared" si="127"/>
        <v/>
      </c>
      <c r="CZ46" s="157" t="str">
        <f t="shared" si="128"/>
        <v/>
      </c>
      <c r="DA46" s="157" t="str">
        <f t="shared" si="129"/>
        <v/>
      </c>
      <c r="DB46" s="157" t="str">
        <f t="shared" si="130"/>
        <v/>
      </c>
      <c r="DC46" s="157" t="str">
        <f t="shared" si="131"/>
        <v/>
      </c>
      <c r="DD46" s="157" t="str">
        <f t="shared" si="132"/>
        <v/>
      </c>
      <c r="DE46" s="157" t="str">
        <f t="shared" si="133"/>
        <v/>
      </c>
      <c r="DF46" s="157" t="str">
        <f t="shared" si="134"/>
        <v/>
      </c>
      <c r="DG46" s="157" t="str">
        <f t="shared" si="135"/>
        <v/>
      </c>
      <c r="DH46" s="157" t="str">
        <f t="shared" si="136"/>
        <v/>
      </c>
      <c r="DI46" s="157" t="str">
        <f t="shared" si="137"/>
        <v/>
      </c>
      <c r="DJ46" s="157" t="str">
        <f t="shared" si="138"/>
        <v/>
      </c>
      <c r="DK46" s="157" t="str">
        <f t="shared" si="139"/>
        <v/>
      </c>
      <c r="DL46" s="157" t="str">
        <f t="shared" si="140"/>
        <v/>
      </c>
      <c r="DM46" s="158" t="str">
        <f t="shared" si="141"/>
        <v/>
      </c>
      <c r="DN46" s="78">
        <v>46</v>
      </c>
      <c r="DO46" s="79">
        <f t="shared" si="164"/>
        <v>41</v>
      </c>
      <c r="DP46" s="42" t="str" cm="1">
        <f t="array" ref="DP46">IFERROR(INDEX($CD$4:$CU$4,_xlfn.AGGREGATE(15,6,COLUMN($CD$4:$CU$4)-COLUMN($CC$1)/($CD$46:$CU$46=MAX($CD$46:$CU$46)),COLUMNS(CU$4:$CU4))),"")</f>
        <v/>
      </c>
      <c r="DQ46" s="65" t="str" cm="1">
        <f t="array" ref="DQ46">IFERROR(INDEX($CD$4:$CU$4,_xlfn.AGGREGATE(15,6,COLUMN($CD$4:$CU$4)-COLUMN($CC$1)/($CD$46:$CU$46=MAX($CD$46:$CU$46)),COLUMNS($CU$4:DN4))),"")</f>
        <v/>
      </c>
      <c r="DR46" s="65" t="str" cm="1">
        <f t="array" ref="DR46">IFERROR(INDEX($CD$4:$CU$4,_xlfn.AGGREGATE(15,6,COLUMN($CD$4:$CU$4)-COLUMN($CC$1)/($CD$46:$CU$46=MAX($CD$46:$CU$46)),COLUMNS($CU$4:DO4))),"")</f>
        <v/>
      </c>
      <c r="DS46" s="65" t="str" cm="1">
        <f t="array" ref="DS46">IFERROR(INDEX($CD$4:$CU$4,_xlfn.AGGREGATE(15,6,COLUMN($CD$4:$CU$4)-COLUMN($CC$1)/($CD$46:$CU$46=MAX($CD$46:$CU$46)),COLUMNS($CU$4:DP4))),"")</f>
        <v/>
      </c>
      <c r="DT46" s="65" t="str" cm="1">
        <f t="array" ref="DT46">IFERROR(INDEX($CD$4:$CU$4,_xlfn.AGGREGATE(15,6,COLUMN($CD$4:$CU$4)-COLUMN($CC$1)/($CD$46:$CU$46=MAX($CD$46:$CU$46)),COLUMNS($CU$4:DQ4))),"")</f>
        <v/>
      </c>
      <c r="DU46" s="66" t="str" cm="1">
        <f t="array" ref="DU46">IFERROR(INDEX($CD$4:$CU$4,_xlfn.AGGREGATE(15,6,COLUMN($CD$4:$CU$4)-COLUMN($CC$1)/($CD$46:$CU$46=MAX($CD$46:$CU$46)),COLUMNS($CU$4:DR4))),"")</f>
        <v/>
      </c>
      <c r="DV46" s="78" t="str">
        <f t="shared" ca="1" si="156"/>
        <v/>
      </c>
      <c r="DW46" s="65" t="str">
        <f t="shared" ca="1" si="157"/>
        <v>N</v>
      </c>
      <c r="DX46" s="65" t="str" cm="1">
        <f t="array" aca="1" ref="DX46" ca="1">IF(INDIRECT(VLOOKUP(DX45,General!R:T,3,FALSE)&amp;DN45)&gt;0,DX45,DV45)</f>
        <v>BU</v>
      </c>
      <c r="DY46" s="79">
        <f t="shared" ca="1" si="158"/>
        <v>2</v>
      </c>
      <c r="DZ46" s="42" t="str">
        <f>IFERROR(VLOOKUP(DP46,General!R:S,2,FALSE),"")</f>
        <v/>
      </c>
      <c r="EA46" s="65" t="str">
        <f>IFERROR(VLOOKUP(DQ46,General!R:S,2,FALSE),"")</f>
        <v/>
      </c>
      <c r="EB46" s="65" t="str">
        <f>IFERROR(VLOOKUP(DR46,General!R:S,2,FALSE),"")</f>
        <v/>
      </c>
      <c r="EC46" s="65" t="str">
        <f>IFERROR(VLOOKUP(DS46,General!R:S,2,FALSE),"")</f>
        <v/>
      </c>
      <c r="ED46" s="65" t="str">
        <f>IFERROR(VLOOKUP(DT46,General!R:S,2,FALSE),"")</f>
        <v/>
      </c>
      <c r="EE46" s="66" t="str">
        <f>IFERROR(VLOOKUP(DU46,General!R:S,2,FALSE),"")</f>
        <v/>
      </c>
      <c r="EF46" s="113">
        <f ca="1">IF(DP46="",-1,COUNTIF(INDIRECT(DZ46&amp;$DN$10):INDIRECT(DZ46&amp;DN46),"Y"))</f>
        <v>-1</v>
      </c>
      <c r="EG46" s="111">
        <f ca="1">IF(DQ46="",-1,COUNTIF(INDIRECT(EA46&amp;$DN$10):INDIRECT(EA46&amp;DN46),"Y"))</f>
        <v>-1</v>
      </c>
      <c r="EH46" s="111">
        <f ca="1">IF(DR46="",-1,COUNTIF(INDIRECT(EB46&amp;$DN$10):INDIRECT(EB46&amp;DN46),"Y"))</f>
        <v>-1</v>
      </c>
      <c r="EI46" s="110">
        <f ca="1">IF(DS46="",-1,COUNTIF(INDIRECT(EC46&amp;$DN$10):INDIRECT(EC46&amp;DN46),"Y"))</f>
        <v>-1</v>
      </c>
      <c r="EJ46" s="114">
        <f ca="1">IF(DT46="",-1,COUNTIF(INDIRECT(ED46&amp;$DN$10):INDIRECT(ED46&amp;DN46),"Y"))</f>
        <v>-1</v>
      </c>
      <c r="EK46" s="114">
        <f ca="1">IF(DU46="",-1,COUNTIF(INDIRECT(EE46&amp;$DN$10):INDIRECT(EE46&amp;DN46),"Y"))</f>
        <v>-1</v>
      </c>
      <c r="EL46" s="42" t="str" cm="1">
        <f t="array" aca="1" ref="EL46" ca="1">IFERROR(INDEX($DP$46:$DU$46,_xlfn.AGGREGATE(15,6,COLUMN($DP$46:$DU$46)-COLUMN($DO$46)/($EF$46:$EK$46=MAX($EF$46:$EK$46)),COLUMNS($DP$46:DP46))),"")</f>
        <v/>
      </c>
      <c r="EM46" s="65" t="str" cm="1">
        <f t="array" aca="1" ref="EM46" ca="1">IFERROR(INDEX($DP$46:$DU$46,_xlfn.AGGREGATE(15,6,COLUMN($DP$46:$DU$46)-COLUMN($DO$46)/($EF$46:$EK$46=MAX($EF$46:$EK$46)),COLUMNS($DP$46:DQ46))),"")</f>
        <v/>
      </c>
      <c r="EN46" s="65" t="str" cm="1">
        <f t="array" aca="1" ref="EN46" ca="1">IFERROR(INDEX($DP$46:$DU$46,_xlfn.AGGREGATE(15,6,COLUMN($DP$46:$DU$46)-COLUMN($DO$46)/($EF$46:$EK$46=MAX($EF$46:$EK$46)),COLUMNS($DP$46:DR46))),"")</f>
        <v/>
      </c>
      <c r="EO46" s="65" t="str" cm="1">
        <f t="array" aca="1" ref="EO46" ca="1">IFERROR(INDEX($DP$46:$DU$46,_xlfn.AGGREGATE(15,6,COLUMN($DP$46:$DU$46)-COLUMN($DO$46)/($EF$46:$EK$46=MAX($EF$46:$EK$46)),COLUMNS($DP$46:DS46))),"")</f>
        <v/>
      </c>
      <c r="EP46" s="65" t="str" cm="1">
        <f t="array" aca="1" ref="EP46" ca="1">IFERROR(INDEX($DP$46:$DU$46,_xlfn.AGGREGATE(15,6,COLUMN($DP$46:$DU$46)-COLUMN($DO$46)/($EF$46:$EK$46=MAX($EF$46:$EK$46)),COLUMNS($DP$46:DT46))),"")</f>
        <v/>
      </c>
      <c r="EQ46" s="66" t="str" cm="1">
        <f t="array" aca="1" ref="EQ46" ca="1">IFERROR(INDEX($DP$46:$DU$46,_xlfn.AGGREGATE(15,6,COLUMN($DP$46:$DU$46)-COLUMN($DO$46)/($EF$46:$EK$46=MAX($EF$46:$EK$46)),COLUMNS($DP$46:DU46))),"")</f>
        <v/>
      </c>
      <c r="ER46" s="9">
        <f t="shared" ca="1" si="144"/>
        <v>6</v>
      </c>
      <c r="ES46" s="79">
        <f t="shared" ca="1" si="159"/>
        <v>2</v>
      </c>
      <c r="ET46" s="112" t="str" cm="1">
        <f t="array" aca="1" ref="ET46" ca="1">INDEX(EL46:EQ46,1,ES46)</f>
        <v/>
      </c>
      <c r="EU46" s="42" t="str">
        <f t="shared" ca="1" si="7"/>
        <v>T</v>
      </c>
      <c r="EV46" s="65" t="str">
        <f t="shared" si="8"/>
        <v>T</v>
      </c>
      <c r="EW46" s="65" t="str">
        <f t="shared" ca="1" si="9"/>
        <v>B</v>
      </c>
      <c r="EX46" s="65" t="str">
        <f t="shared" si="193"/>
        <v/>
      </c>
      <c r="EY46" s="65" t="str">
        <f t="shared" si="194"/>
        <v/>
      </c>
      <c r="EZ46" s="65" t="str">
        <f t="shared" si="195"/>
        <v/>
      </c>
      <c r="FA46" s="9" t="str">
        <f t="shared" si="255"/>
        <v/>
      </c>
      <c r="FB46" s="9" t="str">
        <f t="shared" si="256"/>
        <v/>
      </c>
      <c r="FC46" s="9" t="str">
        <f t="shared" si="257"/>
        <v/>
      </c>
      <c r="FD46" s="9" t="str">
        <f t="shared" si="258"/>
        <v/>
      </c>
      <c r="FE46" s="9" t="str">
        <f t="shared" si="259"/>
        <v/>
      </c>
      <c r="FF46" s="9" t="str">
        <f t="shared" si="260"/>
        <v/>
      </c>
      <c r="FG46" s="9">
        <f t="shared" si="261"/>
        <v>0</v>
      </c>
      <c r="FH46" s="9">
        <f t="shared" si="262"/>
        <v>0</v>
      </c>
      <c r="FI46" s="42" t="str">
        <f t="shared" si="196"/>
        <v/>
      </c>
      <c r="FJ46" s="65">
        <f>IF(Z46="",0,IFERROR(VLOOKUP(Z41&amp;Z42&amp;Z43&amp;Z44&amp;Z45&amp;Z46,General!I:J,2,FALSE),0))</f>
        <v>0</v>
      </c>
      <c r="FK46" s="65">
        <f>IF(AC46="",0,IFERROR(VLOOKUP(AC41&amp;AC42&amp;AC43&amp;AC44&amp;AC45&amp;AC46,General!I:J,2,FALSE),0))</f>
        <v>0</v>
      </c>
      <c r="FL46" s="65">
        <f>IF(AF46="",0,IFERROR(VLOOKUP(AF41&amp;AF42&amp;AF43&amp;AF44&amp;AF45&amp;AF46,General!I:J,2,FALSE),0))</f>
        <v>0</v>
      </c>
      <c r="FM46" s="65">
        <f>IF(AI46="",0,IFERROR(VLOOKUP(AI41&amp;AI42&amp;AI43&amp;AI44&amp;AI45&amp;AI46,General!I:J,2,FALSE),0))</f>
        <v>0</v>
      </c>
      <c r="FN46" s="65">
        <f>IF(AL46="",0,IFERROR(VLOOKUP(AL41&amp;AL42&amp;AL43&amp;AL44&amp;AL45&amp;AL46,General!I:J,2,FALSE),0))</f>
        <v>0</v>
      </c>
      <c r="FO46" s="65">
        <f>IF(AO46="",0,IFERROR(VLOOKUP(AO41&amp;AO42&amp;AO43&amp;AO44&amp;AO45&amp;AO46,General!I:J,2,FALSE),0))</f>
        <v>0</v>
      </c>
      <c r="FP46" s="65">
        <f>IF(AR46="",0,IFERROR(VLOOKUP(AR41&amp;AR42&amp;AR43&amp;AR44&amp;AR45&amp;AR46,General!I:J,2,FALSE),0))</f>
        <v>0</v>
      </c>
      <c r="FQ46" s="65">
        <f>IF(AU46="",0,IFERROR(VLOOKUP(AU41&amp;AU42&amp;AU43&amp;AU44&amp;AU45&amp;AU46,General!I:J,2,FALSE),0))</f>
        <v>0</v>
      </c>
      <c r="FR46" s="65">
        <f>IF(AX46="",0,IFERROR(VLOOKUP(AX41&amp;AX42&amp;AX43&amp;AX44&amp;AX45&amp;AX46,General!I:J,2,FALSE),0))</f>
        <v>0</v>
      </c>
      <c r="FS46" s="65">
        <f>IF(BA46="",0,IFERROR(VLOOKUP(BA41&amp;BA42&amp;BA43&amp;BA44&amp;BA45&amp;BA46,General!I:J,2,FALSE),0))</f>
        <v>0</v>
      </c>
      <c r="FT46" s="65">
        <f>IF(BD46="",0,IFERROR(VLOOKUP(BD41&amp;BD42&amp;BD43&amp;BD44&amp;BD45&amp;BD46,General!I:J,2,FALSE),0))</f>
        <v>0</v>
      </c>
      <c r="FU46" s="65">
        <f>IF(BG46="",0,IFERROR(VLOOKUP(BG41&amp;BG42&amp;BG43&amp;BG44&amp;BG45&amp;BG46,General!I:J,2,FALSE),0))</f>
        <v>0</v>
      </c>
      <c r="FV46" s="65">
        <f>IF(BJ46="",0,IFERROR(VLOOKUP(BJ41&amp;BJ42&amp;BJ43&amp;BJ44&amp;BJ45&amp;BJ46,General!I:J,2,FALSE),0))</f>
        <v>0</v>
      </c>
      <c r="FW46" s="65">
        <f>IF(BM46="",0,IFERROR(VLOOKUP(BM41&amp;BM42&amp;BM43&amp;BM44&amp;BM45&amp;BM46,General!I:J,2,FALSE),0))</f>
        <v>0</v>
      </c>
      <c r="FX46" s="65">
        <f>IF(BP46="",0,IFERROR(VLOOKUP(BP41&amp;BP42&amp;BP43&amp;BP44&amp;BP45&amp;BP46,General!I:J,2,FALSE),0))</f>
        <v>0</v>
      </c>
      <c r="FY46" s="65">
        <f>IF(BS46="",0,IFERROR(VLOOKUP(BS41&amp;BS42&amp;BS43&amp;BS44&amp;BS45&amp;BS46,General!I:J,2,FALSE),0))</f>
        <v>0</v>
      </c>
      <c r="FZ46" s="66">
        <f>IF(BV46="",0,IFERROR(VLOOKUP(BV41&amp;BV42&amp;BV43&amp;BV44&amp;BV45&amp;BV46,General!I:J,2,FALSE),0))</f>
        <v>0</v>
      </c>
      <c r="GA46" s="66">
        <f>IF(BY46="",0,IFERROR(VLOOKUP(BY41&amp;BY42&amp;BY43&amp;BY44&amp;BY45&amp;BY46,General!I:J,2,FALSE),0))</f>
        <v>0</v>
      </c>
      <c r="GB46" s="66">
        <f>IF(R46="",0,IFERROR(VLOOKUP(R41&amp;R42&amp;R43&amp;R44&amp;R45&amp;R46,General!F:G,2,FALSE),0))</f>
        <v>0</v>
      </c>
      <c r="GC46" s="9" t="str">
        <f t="shared" si="284"/>
        <v/>
      </c>
      <c r="GD46" s="9" t="str">
        <f t="shared" ca="1" si="263"/>
        <v>N</v>
      </c>
      <c r="GE46" s="9" t="str">
        <f t="shared" si="264"/>
        <v>N</v>
      </c>
      <c r="GF46" s="9" t="str">
        <f t="shared" ca="1" si="265"/>
        <v>N</v>
      </c>
      <c r="GG46" s="9" t="str">
        <f t="shared" si="266"/>
        <v/>
      </c>
      <c r="GH46" s="10" t="str">
        <f t="shared" ca="1" si="267"/>
        <v/>
      </c>
      <c r="GI46" s="9" t="str">
        <f t="shared" ca="1" si="268"/>
        <v/>
      </c>
      <c r="GJ46" s="9" t="str">
        <f t="shared" ca="1" si="269"/>
        <v/>
      </c>
      <c r="GK46" s="9" t="str">
        <f t="shared" si="270"/>
        <v/>
      </c>
      <c r="GL46" s="9" t="str">
        <f t="shared" si="271"/>
        <v/>
      </c>
      <c r="GM46" s="9" t="str">
        <f t="shared" si="272"/>
        <v/>
      </c>
      <c r="GN46" s="9" t="str">
        <f t="shared" si="190"/>
        <v/>
      </c>
      <c r="GO46" s="9" t="str">
        <f t="shared" si="191"/>
        <v/>
      </c>
      <c r="GP46" s="9" t="str">
        <f>IF(GN41="",0,GN41)&amp;IF(GN42="",0,GN42)&amp;IF(GN43="",0,GN43)&amp;IF(GN44="",0,GN44)&amp;IF(GN45="",0,GN45)</f>
        <v>01000</v>
      </c>
      <c r="GQ46" s="9" t="str">
        <f>IF(GO41="",0,GO41)&amp;IF(GO42="",0,GO42)&amp;IF(GO43="",0,GO43)&amp;IF(GO44="",0,GO44)&amp;IF(GO45="",0,GO45)</f>
        <v>10000</v>
      </c>
      <c r="GR46" s="9" t="str">
        <f>IF(GN40="",0,GN40)&amp;IF(GN41="",0,GN41)&amp;IF(GN42="",0,GN42)&amp;IF(GN43="",0,GN43)&amp;IF(GN44="",0,GN44)&amp;IF(GN45="",0,GN45)</f>
        <v>501000</v>
      </c>
      <c r="GS46" s="9" t="str">
        <f>IF(GO40="",0,GO40)&amp;IF(GO41="",0,GO41)&amp;IF(GO42="",0,GO42)&amp;IF(GO43="",0,GO43)&amp;IF(GO44="",0,GO44)&amp;IF(GO45="",0,GO45)</f>
        <v>010000</v>
      </c>
      <c r="GT46" s="9" t="str">
        <f>IF(COUNTBLANK(GN41:GN45)&gt;2,"B","P")</f>
        <v>B</v>
      </c>
      <c r="GU46" s="9" t="str">
        <f t="shared" si="149"/>
        <v>B</v>
      </c>
      <c r="GV46" s="9" t="str">
        <f t="shared" si="273"/>
        <v/>
      </c>
      <c r="GW46" s="9">
        <f t="shared" ca="1" si="274"/>
        <v>0</v>
      </c>
      <c r="GX46" s="9" t="str">
        <f t="shared" si="275"/>
        <v/>
      </c>
      <c r="GY46" s="9">
        <f t="shared" ca="1" si="276"/>
        <v>0</v>
      </c>
      <c r="GZ46" s="9" t="str">
        <f t="shared" si="277"/>
        <v/>
      </c>
      <c r="HA46" s="9">
        <f t="shared" ca="1" si="278"/>
        <v>0</v>
      </c>
      <c r="HB46" s="9" t="str">
        <f t="shared" ca="1" si="150"/>
        <v>0</v>
      </c>
      <c r="HC46" s="9" t="str">
        <f t="shared" ca="1" si="151"/>
        <v>0</v>
      </c>
      <c r="HD46" s="9" t="str">
        <f t="shared" ca="1" si="152"/>
        <v>0</v>
      </c>
      <c r="HE46" s="9" t="str">
        <f t="shared" si="279"/>
        <v/>
      </c>
      <c r="HG46" s="9">
        <f>General!A44</f>
        <v>0</v>
      </c>
      <c r="HH46" s="9">
        <f>General!B44</f>
        <v>0</v>
      </c>
      <c r="HI46" s="9" t="str">
        <f>General!C44</f>
        <v/>
      </c>
      <c r="HJ46" s="9">
        <f>General!D44</f>
        <v>0</v>
      </c>
      <c r="HK46" s="9">
        <v>2</v>
      </c>
      <c r="HL46" s="57">
        <f t="shared" ca="1" si="153"/>
        <v>1</v>
      </c>
      <c r="HM46" s="9" t="str">
        <f>General!F44</f>
        <v>LWWLW</v>
      </c>
      <c r="HN46" s="9">
        <f>General!G44</f>
        <v>1</v>
      </c>
    </row>
    <row r="47" spans="1:222" ht="13.5" thickBot="1">
      <c r="A47" s="9">
        <v>38</v>
      </c>
      <c r="B47" s="42" t="str">
        <f t="shared" si="199"/>
        <v/>
      </c>
      <c r="C47" s="115" t="str">
        <f t="shared" ca="1" si="280"/>
        <v/>
      </c>
      <c r="D47" s="116" t="str">
        <f t="shared" si="94"/>
        <v/>
      </c>
      <c r="E47" s="117" t="str">
        <f t="shared" si="95"/>
        <v/>
      </c>
      <c r="F47" s="66" t="str">
        <f t="shared" si="200"/>
        <v/>
      </c>
      <c r="G47" s="9">
        <v>38</v>
      </c>
      <c r="H47" s="118"/>
      <c r="I47" s="152" t="str">
        <f t="shared" si="96"/>
        <v/>
      </c>
      <c r="J47" s="115" t="str">
        <f t="shared" si="97"/>
        <v/>
      </c>
      <c r="K47" s="66" t="str">
        <f t="shared" si="154"/>
        <v/>
      </c>
      <c r="L47" s="141"/>
      <c r="M47" s="136"/>
      <c r="N47" s="10"/>
      <c r="O47" s="42" t="str">
        <f>IF(M46="","",VLOOKUP(DX47,General!U:V,2,FALSE))</f>
        <v/>
      </c>
      <c r="P47" s="116" t="str">
        <f t="shared" si="201"/>
        <v/>
      </c>
      <c r="Q47" s="117" t="str">
        <f t="shared" si="202"/>
        <v/>
      </c>
      <c r="R47" s="65" t="str">
        <f t="shared" si="203"/>
        <v/>
      </c>
      <c r="S47" s="65" t="str">
        <f t="shared" si="204"/>
        <v/>
      </c>
      <c r="T47" s="119" t="str">
        <f t="shared" si="281"/>
        <v/>
      </c>
      <c r="U47" s="65" t="str">
        <f>IF(M47="","",IF(T47="",SUM($T$5:$T47)+S47,SUM($T$5:$T47)))</f>
        <v/>
      </c>
      <c r="V47" s="125" t="str">
        <f t="shared" si="187"/>
        <v/>
      </c>
      <c r="W47" s="65" t="str" cm="1">
        <f t="array" aca="1" ref="W47" ca="1">IF(M46="","",INDIRECT(DX47&amp; DN47))</f>
        <v/>
      </c>
      <c r="X47" s="66" t="str">
        <f t="shared" si="205"/>
        <v/>
      </c>
      <c r="Y47" s="42" t="str">
        <f t="shared" si="206"/>
        <v/>
      </c>
      <c r="Z47" s="65" t="str">
        <f t="shared" si="207"/>
        <v/>
      </c>
      <c r="AA47" s="66" t="str">
        <f t="shared" si="208"/>
        <v/>
      </c>
      <c r="AB47" s="42" t="str">
        <f t="shared" si="209"/>
        <v/>
      </c>
      <c r="AC47" s="65" t="str">
        <f t="shared" si="210"/>
        <v/>
      </c>
      <c r="AD47" s="66" t="str">
        <f t="shared" si="211"/>
        <v/>
      </c>
      <c r="AE47" s="42" t="str">
        <f t="shared" si="212"/>
        <v/>
      </c>
      <c r="AF47" s="65" t="str">
        <f t="shared" si="213"/>
        <v/>
      </c>
      <c r="AG47" s="66" t="str">
        <f t="shared" si="214"/>
        <v/>
      </c>
      <c r="AH47" s="42" t="str">
        <f t="shared" si="215"/>
        <v/>
      </c>
      <c r="AI47" s="65" t="str">
        <f t="shared" si="216"/>
        <v/>
      </c>
      <c r="AJ47" s="66" t="str">
        <f t="shared" si="217"/>
        <v/>
      </c>
      <c r="AK47" s="42" t="str">
        <f t="shared" si="282"/>
        <v/>
      </c>
      <c r="AL47" s="65" t="str">
        <f t="shared" si="218"/>
        <v/>
      </c>
      <c r="AM47" s="66" t="str">
        <f t="shared" si="219"/>
        <v/>
      </c>
      <c r="AN47" s="42" t="str">
        <f t="shared" si="220"/>
        <v/>
      </c>
      <c r="AO47" s="65" t="str">
        <f t="shared" si="221"/>
        <v/>
      </c>
      <c r="AP47" s="66" t="str">
        <f t="shared" si="222"/>
        <v/>
      </c>
      <c r="AQ47" s="42" t="str">
        <f t="shared" si="223"/>
        <v/>
      </c>
      <c r="AR47" s="65" t="str">
        <f t="shared" si="224"/>
        <v/>
      </c>
      <c r="AS47" s="66" t="str">
        <f t="shared" si="225"/>
        <v/>
      </c>
      <c r="AT47" s="42" t="str">
        <f t="shared" si="100"/>
        <v/>
      </c>
      <c r="AU47" s="65" t="str">
        <f t="shared" si="226"/>
        <v/>
      </c>
      <c r="AV47" s="79" t="str">
        <f t="shared" si="227"/>
        <v/>
      </c>
      <c r="AW47" s="42" t="str">
        <f t="shared" si="101"/>
        <v/>
      </c>
      <c r="AX47" s="65" t="str">
        <f t="shared" si="39"/>
        <v/>
      </c>
      <c r="AY47" s="66" t="str">
        <f t="shared" si="102"/>
        <v/>
      </c>
      <c r="AZ47" s="42" t="str">
        <f t="shared" si="228"/>
        <v/>
      </c>
      <c r="BA47" s="65" t="str">
        <f t="shared" si="229"/>
        <v/>
      </c>
      <c r="BB47" s="66" t="str">
        <f t="shared" si="230"/>
        <v/>
      </c>
      <c r="BC47" s="42" t="str">
        <f t="shared" si="231"/>
        <v/>
      </c>
      <c r="BD47" s="65" t="str">
        <f t="shared" si="232"/>
        <v/>
      </c>
      <c r="BE47" s="66" t="str">
        <f t="shared" si="233"/>
        <v/>
      </c>
      <c r="BF47" s="42" t="str">
        <f t="shared" si="234"/>
        <v/>
      </c>
      <c r="BG47" s="65" t="str">
        <f t="shared" si="235"/>
        <v/>
      </c>
      <c r="BH47" s="66" t="str">
        <f t="shared" si="236"/>
        <v/>
      </c>
      <c r="BI47" s="42" t="str">
        <f t="shared" si="237"/>
        <v/>
      </c>
      <c r="BJ47" s="65" t="str">
        <f t="shared" si="238"/>
        <v/>
      </c>
      <c r="BK47" s="66" t="str">
        <f t="shared" si="239"/>
        <v/>
      </c>
      <c r="BL47" s="42" t="str">
        <f t="shared" si="240"/>
        <v/>
      </c>
      <c r="BM47" s="65" t="str">
        <f t="shared" si="241"/>
        <v/>
      </c>
      <c r="BN47" s="66" t="str">
        <f t="shared" si="242"/>
        <v/>
      </c>
      <c r="BO47" s="42" t="str">
        <f t="shared" si="243"/>
        <v/>
      </c>
      <c r="BP47" s="65" t="str">
        <f t="shared" si="244"/>
        <v/>
      </c>
      <c r="BQ47" s="66" t="str">
        <f t="shared" si="245"/>
        <v/>
      </c>
      <c r="BR47" s="42" t="str">
        <f t="shared" si="246"/>
        <v/>
      </c>
      <c r="BS47" s="65" t="str">
        <f t="shared" si="247"/>
        <v/>
      </c>
      <c r="BT47" s="66" t="str">
        <f t="shared" si="248"/>
        <v/>
      </c>
      <c r="BU47" s="42" t="str">
        <f t="shared" si="249"/>
        <v/>
      </c>
      <c r="BV47" s="65" t="str">
        <f t="shared" si="250"/>
        <v/>
      </c>
      <c r="BW47" s="66" t="str">
        <f t="shared" si="251"/>
        <v/>
      </c>
      <c r="BX47" s="42" t="str">
        <f t="shared" si="252"/>
        <v/>
      </c>
      <c r="BY47" s="65" t="str">
        <f t="shared" si="103"/>
        <v/>
      </c>
      <c r="BZ47" s="66" t="str">
        <f t="shared" si="253"/>
        <v/>
      </c>
      <c r="CA47" s="106">
        <f t="shared" si="104"/>
        <v>0</v>
      </c>
      <c r="CB47" s="107">
        <f t="shared" si="105"/>
        <v>0</v>
      </c>
      <c r="CC47" s="108" t="str">
        <f t="shared" si="106"/>
        <v/>
      </c>
      <c r="CD47" s="252" t="e">
        <f t="shared" ref="CD47:CE47" si="288">AVERAGE(CV44:CV47)</f>
        <v>#DIV/0!</v>
      </c>
      <c r="CE47" s="252" t="e">
        <f t="shared" si="288"/>
        <v>#DIV/0!</v>
      </c>
      <c r="CF47" s="252" t="e">
        <f t="shared" si="108"/>
        <v>#DIV/0!</v>
      </c>
      <c r="CG47" s="252" t="e">
        <f t="shared" si="109"/>
        <v>#DIV/0!</v>
      </c>
      <c r="CH47" s="252" t="e">
        <f t="shared" si="110"/>
        <v>#DIV/0!</v>
      </c>
      <c r="CI47" s="252" t="e">
        <f t="shared" si="111"/>
        <v>#DIV/0!</v>
      </c>
      <c r="CJ47" s="252" t="e">
        <f t="shared" si="112"/>
        <v>#DIV/0!</v>
      </c>
      <c r="CK47" s="252" t="e">
        <f t="shared" si="113"/>
        <v>#DIV/0!</v>
      </c>
      <c r="CL47" s="252" t="e">
        <f t="shared" si="114"/>
        <v>#DIV/0!</v>
      </c>
      <c r="CM47" s="252" t="e">
        <f t="shared" si="115"/>
        <v>#DIV/0!</v>
      </c>
      <c r="CN47" s="252" t="e">
        <f t="shared" si="116"/>
        <v>#DIV/0!</v>
      </c>
      <c r="CO47" s="252" t="e">
        <f t="shared" si="117"/>
        <v>#DIV/0!</v>
      </c>
      <c r="CP47" s="252" t="e">
        <f t="shared" si="118"/>
        <v>#DIV/0!</v>
      </c>
      <c r="CQ47" s="252" t="e">
        <f t="shared" si="119"/>
        <v>#DIV/0!</v>
      </c>
      <c r="CR47" s="252" t="e">
        <f t="shared" si="120"/>
        <v>#DIV/0!</v>
      </c>
      <c r="CS47" s="252" t="e">
        <f t="shared" si="121"/>
        <v>#DIV/0!</v>
      </c>
      <c r="CT47" s="252" t="e">
        <f t="shared" si="122"/>
        <v>#DIV/0!</v>
      </c>
      <c r="CU47" s="252" t="e">
        <f t="shared" si="123"/>
        <v>#DIV/0!</v>
      </c>
      <c r="CV47" s="156" t="str">
        <f t="shared" si="124"/>
        <v/>
      </c>
      <c r="CW47" s="157" t="str">
        <f t="shared" si="125"/>
        <v/>
      </c>
      <c r="CX47" s="157" t="str">
        <f t="shared" si="126"/>
        <v/>
      </c>
      <c r="CY47" s="157" t="str">
        <f t="shared" si="127"/>
        <v/>
      </c>
      <c r="CZ47" s="157" t="str">
        <f t="shared" si="128"/>
        <v/>
      </c>
      <c r="DA47" s="157" t="str">
        <f t="shared" si="129"/>
        <v/>
      </c>
      <c r="DB47" s="157" t="str">
        <f t="shared" si="130"/>
        <v/>
      </c>
      <c r="DC47" s="157" t="str">
        <f t="shared" si="131"/>
        <v/>
      </c>
      <c r="DD47" s="157" t="str">
        <f t="shared" si="132"/>
        <v/>
      </c>
      <c r="DE47" s="157" t="str">
        <f t="shared" si="133"/>
        <v/>
      </c>
      <c r="DF47" s="157" t="str">
        <f t="shared" si="134"/>
        <v/>
      </c>
      <c r="DG47" s="157" t="str">
        <f t="shared" si="135"/>
        <v/>
      </c>
      <c r="DH47" s="157" t="str">
        <f t="shared" si="136"/>
        <v/>
      </c>
      <c r="DI47" s="157" t="str">
        <f t="shared" si="137"/>
        <v/>
      </c>
      <c r="DJ47" s="157" t="str">
        <f t="shared" si="138"/>
        <v/>
      </c>
      <c r="DK47" s="157" t="str">
        <f t="shared" si="139"/>
        <v/>
      </c>
      <c r="DL47" s="157" t="str">
        <f t="shared" si="140"/>
        <v/>
      </c>
      <c r="DM47" s="158" t="str">
        <f t="shared" si="141"/>
        <v/>
      </c>
      <c r="DN47" s="78">
        <v>47</v>
      </c>
      <c r="DO47" s="79">
        <f t="shared" si="164"/>
        <v>42</v>
      </c>
      <c r="DP47" s="42" t="str" cm="1">
        <f t="array" ref="DP47">IFERROR(INDEX($CD$4:$CU$4,_xlfn.AGGREGATE(15,6,COLUMN($CD$4:$CU$4)-COLUMN($CC$1)/($CD$47:$CU$47=MAX($CD$47:$CU$47)),COLUMNS(CU$4:$CU4))),"")</f>
        <v/>
      </c>
      <c r="DQ47" s="65" t="str" cm="1">
        <f t="array" ref="DQ47">IFERROR(INDEX($CD$4:$CU$4,_xlfn.AGGREGATE(15,6,COLUMN($CD$4:$CU$4)-COLUMN($CC$1)/($CD$47:$CU$47=MAX($CD$47:$CU$47)),COLUMNS($CU$4:DN4))),"")</f>
        <v/>
      </c>
      <c r="DR47" s="65" t="str" cm="1">
        <f t="array" ref="DR47">IFERROR(INDEX($CD$4:$CU$4,_xlfn.AGGREGATE(15,6,COLUMN($CD$4:$CU$4)-COLUMN($CC$1)/($CD$47:$CU$47=MAX($CD$47:$CU$47)),COLUMNS($CU$4:DO4))),"")</f>
        <v/>
      </c>
      <c r="DS47" s="65" t="str" cm="1">
        <f t="array" ref="DS47">IFERROR(INDEX($CD$4:$CU$4,_xlfn.AGGREGATE(15,6,COLUMN($CD$4:$CU$4)-COLUMN($CC$1)/($CD$47:$CU$47=MAX($CD$47:$CU$47)),COLUMNS($CU$4:DP4))),"")</f>
        <v/>
      </c>
      <c r="DT47" s="65" t="str" cm="1">
        <f t="array" ref="DT47">IFERROR(INDEX($CD$4:$CU$4,_xlfn.AGGREGATE(15,6,COLUMN($CD$4:$CU$4)-COLUMN($CC$1)/($CD$47:$CU$47=MAX($CD$47:$CU$47)),COLUMNS($CU$4:DQ4))),"")</f>
        <v/>
      </c>
      <c r="DU47" s="66" t="str" cm="1">
        <f t="array" ref="DU47">IFERROR(INDEX($CD$4:$CU$4,_xlfn.AGGREGATE(15,6,COLUMN($CD$4:$CU$4)-COLUMN($CC$1)/($CD$47:$CU$47=MAX($CD$47:$CU$47)),COLUMNS($CU$4:DR4))),"")</f>
        <v/>
      </c>
      <c r="DV47" s="78" t="str">
        <f t="shared" ca="1" si="156"/>
        <v/>
      </c>
      <c r="DW47" s="65" t="str">
        <f t="shared" ca="1" si="157"/>
        <v>R</v>
      </c>
      <c r="DX47" s="65" t="str" cm="1">
        <f t="array" aca="1" ref="DX47" ca="1">IF(INDIRECT(VLOOKUP(DX46,General!R:T,3,FALSE)&amp;DN46)&gt;0,DX46,DV46)</f>
        <v>BU</v>
      </c>
      <c r="DY47" s="79">
        <f t="shared" ca="1" si="158"/>
        <v>3</v>
      </c>
      <c r="DZ47" s="42" t="str">
        <f>IFERROR(VLOOKUP(DP47,General!R:S,2,FALSE),"")</f>
        <v/>
      </c>
      <c r="EA47" s="65" t="str">
        <f>IFERROR(VLOOKUP(DQ47,General!R:S,2,FALSE),"")</f>
        <v/>
      </c>
      <c r="EB47" s="65" t="str">
        <f>IFERROR(VLOOKUP(DR47,General!R:S,2,FALSE),"")</f>
        <v/>
      </c>
      <c r="EC47" s="65" t="str">
        <f>IFERROR(VLOOKUP(DS47,General!R:S,2,FALSE),"")</f>
        <v/>
      </c>
      <c r="ED47" s="65" t="str">
        <f>IFERROR(VLOOKUP(DT47,General!R:S,2,FALSE),"")</f>
        <v/>
      </c>
      <c r="EE47" s="66" t="str">
        <f>IFERROR(VLOOKUP(DU47,General!R:S,2,FALSE),"")</f>
        <v/>
      </c>
      <c r="EF47" s="113">
        <f ca="1">IF(DP47="",-1,COUNTIF(INDIRECT(DZ47&amp;$DN$10):INDIRECT(DZ47&amp;DN47),"Y"))</f>
        <v>-1</v>
      </c>
      <c r="EG47" s="111">
        <f ca="1">IF(DQ47="",-1,COUNTIF(INDIRECT(EA47&amp;$DN$10):INDIRECT(EA47&amp;DN47),"Y"))</f>
        <v>-1</v>
      </c>
      <c r="EH47" s="111">
        <f ca="1">IF(DR47="",-1,COUNTIF(INDIRECT(EB47&amp;$DN$10):INDIRECT(EB47&amp;DN47),"Y"))</f>
        <v>-1</v>
      </c>
      <c r="EI47" s="110">
        <f ca="1">IF(DS47="",-1,COUNTIF(INDIRECT(EC47&amp;$DN$10):INDIRECT(EC47&amp;DN47),"Y"))</f>
        <v>-1</v>
      </c>
      <c r="EJ47" s="114">
        <f ca="1">IF(DT47="",-1,COUNTIF(INDIRECT(ED47&amp;$DN$10):INDIRECT(ED47&amp;DN47),"Y"))</f>
        <v>-1</v>
      </c>
      <c r="EK47" s="114">
        <f ca="1">IF(DU47="",-1,COUNTIF(INDIRECT(EE47&amp;$DN$10):INDIRECT(EE47&amp;DN47),"Y"))</f>
        <v>-1</v>
      </c>
      <c r="EL47" s="42" t="str" cm="1">
        <f t="array" aca="1" ref="EL47" ca="1">IFERROR(INDEX($DP$47:$DU$47,_xlfn.AGGREGATE(15,6,COLUMN($DP$47:$DU$47)-COLUMN($DO$47)/($EF$47:$EK$47=MAX($EF$47:$EK$47)),COLUMNS($DP$47:DP47))),"")</f>
        <v/>
      </c>
      <c r="EM47" s="65" t="str" cm="1">
        <f t="array" aca="1" ref="EM47" ca="1">IFERROR(INDEX($DP$47:$DU$47,_xlfn.AGGREGATE(15,6,COLUMN($DP$47:$DU$47)-COLUMN($DO$47)/($EF$47:$EK$47=MAX($EF$47:$EK$47)),COLUMNS($DP$47:DQ47))),"")</f>
        <v/>
      </c>
      <c r="EN47" s="65" t="str" cm="1">
        <f t="array" aca="1" ref="EN47" ca="1">IFERROR(INDEX($DP$47:$DU$47,_xlfn.AGGREGATE(15,6,COLUMN($DP$47:$DU$47)-COLUMN($DO$47)/($EF$47:$EK$47=MAX($EF$47:$EK$47)),COLUMNS($DP$47:DR47))),"")</f>
        <v/>
      </c>
      <c r="EO47" s="65" t="str" cm="1">
        <f t="array" aca="1" ref="EO47" ca="1">IFERROR(INDEX($DP$47:$DU$47,_xlfn.AGGREGATE(15,6,COLUMN($DP$47:$DU$47)-COLUMN($DO$47)/($EF$47:$EK$47=MAX($EF$47:$EK$47)),COLUMNS($DP$47:DS47))),"")</f>
        <v/>
      </c>
      <c r="EP47" s="65" t="str" cm="1">
        <f t="array" aca="1" ref="EP47" ca="1">IFERROR(INDEX($DP$47:$DU$47,_xlfn.AGGREGATE(15,6,COLUMN($DP$47:$DU$47)-COLUMN($DO$47)/($EF$47:$EK$47=MAX($EF$47:$EK$47)),COLUMNS($DP$47:DT47))),"")</f>
        <v/>
      </c>
      <c r="EQ47" s="66" t="str" cm="1">
        <f t="array" aca="1" ref="EQ47" ca="1">IFERROR(INDEX($DP$47:$DU$47,_xlfn.AGGREGATE(15,6,COLUMN($DP$47:$DU$47)-COLUMN($DO$47)/($EF$47:$EK$47=MAX($EF$47:$EK$47)),COLUMNS($DP$47:DU47))),"")</f>
        <v/>
      </c>
      <c r="ER47" s="9">
        <f t="shared" ca="1" si="144"/>
        <v>6</v>
      </c>
      <c r="ES47" s="79">
        <f t="shared" ca="1" si="159"/>
        <v>3</v>
      </c>
      <c r="ET47" s="112" t="str" cm="1">
        <f t="array" aca="1" ref="ET47" ca="1">INDEX(EL47:EQ47,1,ES47)</f>
        <v/>
      </c>
      <c r="EU47" s="42" t="str">
        <f t="shared" ca="1" si="7"/>
        <v>T</v>
      </c>
      <c r="EV47" s="65" t="str">
        <f t="shared" si="8"/>
        <v>T</v>
      </c>
      <c r="EW47" s="65" t="str">
        <f t="shared" ca="1" si="9"/>
        <v>B</v>
      </c>
      <c r="EX47" s="65" t="str">
        <f t="shared" si="193"/>
        <v/>
      </c>
      <c r="EY47" s="65" t="str">
        <f t="shared" si="194"/>
        <v/>
      </c>
      <c r="EZ47" s="65" t="str">
        <f t="shared" si="195"/>
        <v/>
      </c>
      <c r="FA47" s="9" t="str">
        <f t="shared" si="255"/>
        <v/>
      </c>
      <c r="FB47" s="9" t="str">
        <f t="shared" si="256"/>
        <v/>
      </c>
      <c r="FC47" s="9" t="str">
        <f t="shared" si="257"/>
        <v/>
      </c>
      <c r="FD47" s="9" t="str">
        <f t="shared" si="258"/>
        <v/>
      </c>
      <c r="FE47" s="9" t="str">
        <f t="shared" si="259"/>
        <v/>
      </c>
      <c r="FF47" s="9" t="str">
        <f t="shared" si="260"/>
        <v/>
      </c>
      <c r="FG47" s="9">
        <f t="shared" si="261"/>
        <v>0</v>
      </c>
      <c r="FH47" s="9">
        <f t="shared" si="262"/>
        <v>0</v>
      </c>
      <c r="FI47" s="42" t="str">
        <f t="shared" si="196"/>
        <v/>
      </c>
      <c r="FJ47" s="65">
        <f>IF(Z47="",0,IFERROR(VLOOKUP(Z42&amp;Z43&amp;Z44&amp;Z45&amp;Z46&amp;Z47,General!I:J,2,FALSE),0))</f>
        <v>0</v>
      </c>
      <c r="FK47" s="65">
        <f>IF(AC47="",0,IFERROR(VLOOKUP(AC42&amp;AC43&amp;AC44&amp;AC45&amp;AC46&amp;AC47,General!I:J,2,FALSE),0))</f>
        <v>0</v>
      </c>
      <c r="FL47" s="65">
        <f>IF(AF47="",0,IFERROR(VLOOKUP(AF42&amp;AF43&amp;AF44&amp;AF45&amp;AF46&amp;AF47,General!I:J,2,FALSE),0))</f>
        <v>0</v>
      </c>
      <c r="FM47" s="65">
        <f>IF(AI47="",0,IFERROR(VLOOKUP(AI42&amp;AI43&amp;AI44&amp;AI45&amp;AI46&amp;AI47,General!I:J,2,FALSE),0))</f>
        <v>0</v>
      </c>
      <c r="FN47" s="65">
        <f>IF(AL47="",0,IFERROR(VLOOKUP(AL42&amp;AL43&amp;AL44&amp;AL45&amp;AL46&amp;AL47,General!I:J,2,FALSE),0))</f>
        <v>0</v>
      </c>
      <c r="FO47" s="65">
        <f>IF(AO47="",0,IFERROR(VLOOKUP(AO42&amp;AO43&amp;AO44&amp;AO45&amp;AO46&amp;AO47,General!I:J,2,FALSE),0))</f>
        <v>0</v>
      </c>
      <c r="FP47" s="65">
        <f>IF(AR47="",0,IFERROR(VLOOKUP(AR42&amp;AR43&amp;AR44&amp;AR45&amp;AR46&amp;AR47,General!I:J,2,FALSE),0))</f>
        <v>0</v>
      </c>
      <c r="FQ47" s="65">
        <f>IF(AU47="",0,IFERROR(VLOOKUP(AU42&amp;AU43&amp;AU44&amp;AU45&amp;AU46&amp;AU47,General!I:J,2,FALSE),0))</f>
        <v>0</v>
      </c>
      <c r="FR47" s="65">
        <f>IF(AX47="",0,IFERROR(VLOOKUP(AX42&amp;AX43&amp;AX44&amp;AX45&amp;AX46&amp;AX47,General!I:J,2,FALSE),0))</f>
        <v>0</v>
      </c>
      <c r="FS47" s="65">
        <f>IF(BA47="",0,IFERROR(VLOOKUP(BA42&amp;BA43&amp;BA44&amp;BA45&amp;BA46&amp;BA47,General!I:J,2,FALSE),0))</f>
        <v>0</v>
      </c>
      <c r="FT47" s="65">
        <f>IF(BD47="",0,IFERROR(VLOOKUP(BD42&amp;BD43&amp;BD44&amp;BD45&amp;BD46&amp;BD47,General!I:J,2,FALSE),0))</f>
        <v>0</v>
      </c>
      <c r="FU47" s="65">
        <f>IF(BG47="",0,IFERROR(VLOOKUP(BG42&amp;BG43&amp;BG44&amp;BG45&amp;BG46&amp;BG47,General!I:J,2,FALSE),0))</f>
        <v>0</v>
      </c>
      <c r="FV47" s="65">
        <f>IF(BJ47="",0,IFERROR(VLOOKUP(BJ42&amp;BJ43&amp;BJ44&amp;BJ45&amp;BJ46&amp;BJ47,General!I:J,2,FALSE),0))</f>
        <v>0</v>
      </c>
      <c r="FW47" s="65">
        <f>IF(BM47="",0,IFERROR(VLOOKUP(BM42&amp;BM43&amp;BM44&amp;BM45&amp;BM46&amp;BM47,General!I:J,2,FALSE),0))</f>
        <v>0</v>
      </c>
      <c r="FX47" s="65">
        <f>IF(BP47="",0,IFERROR(VLOOKUP(BP42&amp;BP43&amp;BP44&amp;BP45&amp;BP46&amp;BP47,General!I:J,2,FALSE),0))</f>
        <v>0</v>
      </c>
      <c r="FY47" s="65">
        <f>IF(BS47="",0,IFERROR(VLOOKUP(BS42&amp;BS43&amp;BS44&amp;BS45&amp;BS46&amp;BS47,General!I:J,2,FALSE),0))</f>
        <v>0</v>
      </c>
      <c r="FZ47" s="66">
        <f>IF(BV47="",0,IFERROR(VLOOKUP(BV42&amp;BV43&amp;BV44&amp;BV45&amp;BV46&amp;BV47,General!I:J,2,FALSE),0))</f>
        <v>0</v>
      </c>
      <c r="GA47" s="66">
        <f>IF(BY47="",0,IFERROR(VLOOKUP(BY42&amp;BY43&amp;BY44&amp;BY45&amp;BY46&amp;BY47,General!I:J,2,FALSE),0))</f>
        <v>0</v>
      </c>
      <c r="GB47" s="66">
        <f>IF(R47="",0,IFERROR(VLOOKUP(R42&amp;R43&amp;R44&amp;R45&amp;R46&amp;R47,General!F:G,2,FALSE),0))</f>
        <v>0</v>
      </c>
      <c r="GC47" s="9" t="str">
        <f t="shared" si="284"/>
        <v/>
      </c>
      <c r="GD47" s="9" t="str">
        <f t="shared" si="263"/>
        <v>N</v>
      </c>
      <c r="GE47" s="9" t="str">
        <f t="shared" si="264"/>
        <v>N</v>
      </c>
      <c r="GF47" s="9" t="str">
        <f t="shared" si="265"/>
        <v>N</v>
      </c>
      <c r="GG47" s="9" t="str">
        <f t="shared" si="266"/>
        <v/>
      </c>
      <c r="GH47" s="10" t="str">
        <f t="shared" ca="1" si="267"/>
        <v/>
      </c>
      <c r="GI47" s="9" t="str">
        <f t="shared" ca="1" si="268"/>
        <v/>
      </c>
      <c r="GJ47" s="9" t="str">
        <f t="shared" ca="1" si="269"/>
        <v/>
      </c>
      <c r="GK47" s="9" t="str">
        <f t="shared" si="270"/>
        <v/>
      </c>
      <c r="GL47" s="9" t="str">
        <f t="shared" si="271"/>
        <v/>
      </c>
      <c r="GM47" s="9" t="str">
        <f t="shared" si="272"/>
        <v/>
      </c>
      <c r="GN47" s="9" t="str">
        <f t="shared" si="190"/>
        <v/>
      </c>
      <c r="GO47" s="9" t="str">
        <f t="shared" si="191"/>
        <v/>
      </c>
      <c r="GP47" s="9" t="str">
        <f t="shared" ref="GP47:GP109" si="289">IF(GN42="",0,GN42)&amp;IF(GN43="",0,GN43)&amp;IF(GN44="",0,GN44)&amp;IF(GN45="",0,GN45)&amp;IF(GN46="",0,GN46)</f>
        <v>10000</v>
      </c>
      <c r="GQ47" s="9" t="str">
        <f t="shared" ref="GQ47:GQ109" si="290">IF(GO42="",0,GO42)&amp;IF(GO43="",0,GO43)&amp;IF(GO44="",0,GO44)&amp;IF(GO45="",0,GO45)&amp;IF(GO46="",0,GO46)</f>
        <v>00000</v>
      </c>
      <c r="GR47" s="9" t="str">
        <f t="shared" ref="GR47:GR109" si="291">IF(GN41="",0,GN41)&amp;IF(GN42="",0,GN42)&amp;IF(GN43="",0,GN43)&amp;IF(GN44="",0,GN44)&amp;IF(GN45="",0,GN45)&amp;IF(GN46="",0,GN46)</f>
        <v>010000</v>
      </c>
      <c r="GS47" s="9" t="str">
        <f t="shared" ref="GS47:GS109" si="292">IF(GO41="",0,GO41)&amp;IF(GO42="",0,GO42)&amp;IF(GO43="",0,GO43)&amp;IF(GO44="",0,GO44)&amp;IF(GO45="",0,GO45)&amp;IF(GO46="",0,GO46)</f>
        <v>100000</v>
      </c>
      <c r="GT47" s="9" t="str">
        <f t="shared" ref="GT47:GT109" si="293">IF(COUNTBLANK(GN42:GN46)&gt;2,"B","P")</f>
        <v>B</v>
      </c>
      <c r="GU47" s="9" t="str">
        <f t="shared" si="149"/>
        <v>B</v>
      </c>
      <c r="GV47" s="9" t="str">
        <f t="shared" si="273"/>
        <v/>
      </c>
      <c r="GW47" s="9">
        <f t="shared" ca="1" si="274"/>
        <v>0</v>
      </c>
      <c r="GX47" s="9" t="str">
        <f t="shared" si="275"/>
        <v/>
      </c>
      <c r="GY47" s="9">
        <f t="shared" ca="1" si="276"/>
        <v>0</v>
      </c>
      <c r="GZ47" s="9" t="str">
        <f t="shared" si="277"/>
        <v/>
      </c>
      <c r="HA47" s="9">
        <f t="shared" ca="1" si="278"/>
        <v>0</v>
      </c>
      <c r="HB47" s="9" t="str">
        <f t="shared" ca="1" si="150"/>
        <v>0</v>
      </c>
      <c r="HC47" s="9" t="str">
        <f t="shared" ca="1" si="151"/>
        <v>0</v>
      </c>
      <c r="HD47" s="9" t="str">
        <f t="shared" ca="1" si="152"/>
        <v>0</v>
      </c>
      <c r="HE47" s="9" t="str">
        <f t="shared" si="279"/>
        <v/>
      </c>
      <c r="HG47" s="9">
        <f>General!A45</f>
        <v>0</v>
      </c>
      <c r="HH47" s="9">
        <f>General!B45</f>
        <v>0</v>
      </c>
      <c r="HI47" s="9" t="str">
        <f>General!C45</f>
        <v/>
      </c>
      <c r="HJ47" s="9">
        <f>General!D45</f>
        <v>0</v>
      </c>
      <c r="HK47" s="9">
        <v>2</v>
      </c>
      <c r="HL47" s="57">
        <f t="shared" ca="1" si="153"/>
        <v>1</v>
      </c>
      <c r="HM47" s="9" t="str">
        <f>General!F45</f>
        <v>LWWWL</v>
      </c>
      <c r="HN47" s="9">
        <f>General!G45</f>
        <v>-1</v>
      </c>
    </row>
    <row r="48" spans="1:222" ht="13.5" thickBot="1">
      <c r="A48" s="9">
        <v>39</v>
      </c>
      <c r="B48" s="42" t="str">
        <f t="shared" si="199"/>
        <v/>
      </c>
      <c r="C48" s="115" t="str">
        <f t="shared" ca="1" si="280"/>
        <v/>
      </c>
      <c r="D48" s="116" t="str">
        <f t="shared" si="94"/>
        <v/>
      </c>
      <c r="E48" s="117" t="str">
        <f t="shared" si="95"/>
        <v/>
      </c>
      <c r="F48" s="66" t="str">
        <f t="shared" si="200"/>
        <v/>
      </c>
      <c r="G48" s="9">
        <v>39</v>
      </c>
      <c r="H48" s="118"/>
      <c r="I48" s="152" t="str">
        <f t="shared" si="96"/>
        <v/>
      </c>
      <c r="J48" s="115" t="str">
        <f t="shared" si="97"/>
        <v/>
      </c>
      <c r="K48" s="66" t="str">
        <f t="shared" si="154"/>
        <v/>
      </c>
      <c r="L48" s="141"/>
      <c r="M48" s="136"/>
      <c r="N48" s="10"/>
      <c r="O48" s="42" t="str">
        <f>IF(M47="","",VLOOKUP(DX48,General!U:V,2,FALSE))</f>
        <v/>
      </c>
      <c r="P48" s="116" t="str">
        <f t="shared" si="201"/>
        <v/>
      </c>
      <c r="Q48" s="117" t="str">
        <f t="shared" si="202"/>
        <v/>
      </c>
      <c r="R48" s="65" t="str">
        <f t="shared" si="203"/>
        <v/>
      </c>
      <c r="S48" s="65" t="str">
        <f t="shared" si="204"/>
        <v/>
      </c>
      <c r="T48" s="119" t="str">
        <f t="shared" si="281"/>
        <v/>
      </c>
      <c r="U48" s="65" t="str">
        <f>IF(M48="","",IF(T48="",SUM($T$5:$T48)+S48,SUM($T$5:$T48)))</f>
        <v/>
      </c>
      <c r="V48" s="125" t="str">
        <f t="shared" si="187"/>
        <v/>
      </c>
      <c r="W48" s="65" t="str" cm="1">
        <f t="array" aca="1" ref="W48" ca="1">IF(M47="","",INDIRECT(DX48&amp; DN48))</f>
        <v/>
      </c>
      <c r="X48" s="66" t="str">
        <f t="shared" si="205"/>
        <v/>
      </c>
      <c r="Y48" s="42" t="str">
        <f t="shared" si="206"/>
        <v/>
      </c>
      <c r="Z48" s="65" t="str">
        <f t="shared" si="207"/>
        <v/>
      </c>
      <c r="AA48" s="66" t="str">
        <f t="shared" si="208"/>
        <v/>
      </c>
      <c r="AB48" s="42" t="str">
        <f t="shared" si="209"/>
        <v/>
      </c>
      <c r="AC48" s="65" t="str">
        <f t="shared" si="210"/>
        <v/>
      </c>
      <c r="AD48" s="66" t="str">
        <f t="shared" si="211"/>
        <v/>
      </c>
      <c r="AE48" s="42" t="str">
        <f t="shared" si="212"/>
        <v/>
      </c>
      <c r="AF48" s="65" t="str">
        <f t="shared" si="213"/>
        <v/>
      </c>
      <c r="AG48" s="66" t="str">
        <f t="shared" si="214"/>
        <v/>
      </c>
      <c r="AH48" s="42" t="str">
        <f t="shared" si="215"/>
        <v/>
      </c>
      <c r="AI48" s="65" t="str">
        <f t="shared" si="216"/>
        <v/>
      </c>
      <c r="AJ48" s="66" t="str">
        <f t="shared" si="217"/>
        <v/>
      </c>
      <c r="AK48" s="42" t="str">
        <f t="shared" si="282"/>
        <v/>
      </c>
      <c r="AL48" s="65" t="str">
        <f t="shared" si="218"/>
        <v/>
      </c>
      <c r="AM48" s="66" t="str">
        <f t="shared" si="219"/>
        <v/>
      </c>
      <c r="AN48" s="42" t="str">
        <f t="shared" si="220"/>
        <v/>
      </c>
      <c r="AO48" s="65" t="str">
        <f t="shared" si="221"/>
        <v/>
      </c>
      <c r="AP48" s="66" t="str">
        <f t="shared" si="222"/>
        <v/>
      </c>
      <c r="AQ48" s="42" t="str">
        <f t="shared" si="223"/>
        <v/>
      </c>
      <c r="AR48" s="65" t="str">
        <f t="shared" si="224"/>
        <v/>
      </c>
      <c r="AS48" s="66" t="str">
        <f t="shared" si="225"/>
        <v/>
      </c>
      <c r="AT48" s="42" t="str">
        <f t="shared" si="100"/>
        <v/>
      </c>
      <c r="AU48" s="65" t="str">
        <f t="shared" si="226"/>
        <v/>
      </c>
      <c r="AV48" s="79" t="str">
        <f t="shared" si="227"/>
        <v/>
      </c>
      <c r="AW48" s="42" t="str">
        <f t="shared" si="101"/>
        <v/>
      </c>
      <c r="AX48" s="65" t="str">
        <f t="shared" si="39"/>
        <v/>
      </c>
      <c r="AY48" s="66" t="str">
        <f t="shared" si="102"/>
        <v/>
      </c>
      <c r="AZ48" s="42" t="str">
        <f t="shared" si="228"/>
        <v/>
      </c>
      <c r="BA48" s="65" t="str">
        <f t="shared" si="229"/>
        <v/>
      </c>
      <c r="BB48" s="66" t="str">
        <f t="shared" si="230"/>
        <v/>
      </c>
      <c r="BC48" s="42" t="str">
        <f t="shared" si="231"/>
        <v/>
      </c>
      <c r="BD48" s="65" t="str">
        <f t="shared" si="232"/>
        <v/>
      </c>
      <c r="BE48" s="66" t="str">
        <f t="shared" si="233"/>
        <v/>
      </c>
      <c r="BF48" s="42" t="str">
        <f t="shared" si="234"/>
        <v/>
      </c>
      <c r="BG48" s="65" t="str">
        <f t="shared" si="235"/>
        <v/>
      </c>
      <c r="BH48" s="66" t="str">
        <f t="shared" si="236"/>
        <v/>
      </c>
      <c r="BI48" s="42" t="str">
        <f t="shared" si="237"/>
        <v/>
      </c>
      <c r="BJ48" s="65" t="str">
        <f t="shared" si="238"/>
        <v/>
      </c>
      <c r="BK48" s="66" t="str">
        <f t="shared" si="239"/>
        <v/>
      </c>
      <c r="BL48" s="42" t="str">
        <f t="shared" si="240"/>
        <v/>
      </c>
      <c r="BM48" s="65" t="str">
        <f t="shared" si="241"/>
        <v/>
      </c>
      <c r="BN48" s="66" t="str">
        <f t="shared" si="242"/>
        <v/>
      </c>
      <c r="BO48" s="42" t="str">
        <f t="shared" si="243"/>
        <v/>
      </c>
      <c r="BP48" s="65" t="str">
        <f t="shared" si="244"/>
        <v/>
      </c>
      <c r="BQ48" s="66" t="str">
        <f t="shared" si="245"/>
        <v/>
      </c>
      <c r="BR48" s="42" t="str">
        <f t="shared" si="246"/>
        <v/>
      </c>
      <c r="BS48" s="65" t="str">
        <f t="shared" si="247"/>
        <v/>
      </c>
      <c r="BT48" s="66" t="str">
        <f t="shared" si="248"/>
        <v/>
      </c>
      <c r="BU48" s="42" t="str">
        <f t="shared" si="249"/>
        <v/>
      </c>
      <c r="BV48" s="65" t="str">
        <f t="shared" si="250"/>
        <v/>
      </c>
      <c r="BW48" s="66" t="str">
        <f t="shared" si="251"/>
        <v/>
      </c>
      <c r="BX48" s="42" t="str">
        <f t="shared" si="252"/>
        <v/>
      </c>
      <c r="BY48" s="65" t="str">
        <f t="shared" si="103"/>
        <v/>
      </c>
      <c r="BZ48" s="66" t="str">
        <f t="shared" si="253"/>
        <v/>
      </c>
      <c r="CA48" s="106">
        <f t="shared" si="104"/>
        <v>0</v>
      </c>
      <c r="CB48" s="107">
        <f t="shared" si="105"/>
        <v>0</v>
      </c>
      <c r="CC48" s="108" t="str">
        <f t="shared" si="106"/>
        <v/>
      </c>
      <c r="CD48" s="252" t="e">
        <f t="shared" ref="CD48:CE48" si="294">AVERAGE(CV45:CV48)</f>
        <v>#DIV/0!</v>
      </c>
      <c r="CE48" s="252" t="e">
        <f t="shared" si="294"/>
        <v>#DIV/0!</v>
      </c>
      <c r="CF48" s="252" t="e">
        <f t="shared" si="108"/>
        <v>#DIV/0!</v>
      </c>
      <c r="CG48" s="252" t="e">
        <f t="shared" si="109"/>
        <v>#DIV/0!</v>
      </c>
      <c r="CH48" s="252" t="e">
        <f t="shared" si="110"/>
        <v>#DIV/0!</v>
      </c>
      <c r="CI48" s="252" t="e">
        <f t="shared" si="111"/>
        <v>#DIV/0!</v>
      </c>
      <c r="CJ48" s="252" t="e">
        <f t="shared" si="112"/>
        <v>#DIV/0!</v>
      </c>
      <c r="CK48" s="252" t="e">
        <f t="shared" si="113"/>
        <v>#DIV/0!</v>
      </c>
      <c r="CL48" s="252" t="e">
        <f t="shared" si="114"/>
        <v>#DIV/0!</v>
      </c>
      <c r="CM48" s="252" t="e">
        <f t="shared" si="115"/>
        <v>#DIV/0!</v>
      </c>
      <c r="CN48" s="252" t="e">
        <f t="shared" si="116"/>
        <v>#DIV/0!</v>
      </c>
      <c r="CO48" s="252" t="e">
        <f t="shared" si="117"/>
        <v>#DIV/0!</v>
      </c>
      <c r="CP48" s="252" t="e">
        <f t="shared" si="118"/>
        <v>#DIV/0!</v>
      </c>
      <c r="CQ48" s="252" t="e">
        <f t="shared" si="119"/>
        <v>#DIV/0!</v>
      </c>
      <c r="CR48" s="252" t="e">
        <f t="shared" si="120"/>
        <v>#DIV/0!</v>
      </c>
      <c r="CS48" s="252" t="e">
        <f t="shared" si="121"/>
        <v>#DIV/0!</v>
      </c>
      <c r="CT48" s="252" t="e">
        <f t="shared" si="122"/>
        <v>#DIV/0!</v>
      </c>
      <c r="CU48" s="252" t="e">
        <f t="shared" si="123"/>
        <v>#DIV/0!</v>
      </c>
      <c r="CV48" s="156" t="str">
        <f t="shared" si="124"/>
        <v/>
      </c>
      <c r="CW48" s="157" t="str">
        <f t="shared" si="125"/>
        <v/>
      </c>
      <c r="CX48" s="157" t="str">
        <f t="shared" si="126"/>
        <v/>
      </c>
      <c r="CY48" s="157" t="str">
        <f t="shared" si="127"/>
        <v/>
      </c>
      <c r="CZ48" s="157" t="str">
        <f t="shared" si="128"/>
        <v/>
      </c>
      <c r="DA48" s="157" t="str">
        <f t="shared" si="129"/>
        <v/>
      </c>
      <c r="DB48" s="157" t="str">
        <f t="shared" si="130"/>
        <v/>
      </c>
      <c r="DC48" s="157" t="str">
        <f t="shared" si="131"/>
        <v/>
      </c>
      <c r="DD48" s="157" t="str">
        <f t="shared" si="132"/>
        <v/>
      </c>
      <c r="DE48" s="157" t="str">
        <f t="shared" si="133"/>
        <v/>
      </c>
      <c r="DF48" s="157" t="str">
        <f t="shared" si="134"/>
        <v/>
      </c>
      <c r="DG48" s="157" t="str">
        <f t="shared" si="135"/>
        <v/>
      </c>
      <c r="DH48" s="157" t="str">
        <f t="shared" si="136"/>
        <v/>
      </c>
      <c r="DI48" s="157" t="str">
        <f t="shared" si="137"/>
        <v/>
      </c>
      <c r="DJ48" s="157" t="str">
        <f t="shared" si="138"/>
        <v/>
      </c>
      <c r="DK48" s="157" t="str">
        <f t="shared" si="139"/>
        <v/>
      </c>
      <c r="DL48" s="157" t="str">
        <f t="shared" si="140"/>
        <v/>
      </c>
      <c r="DM48" s="158" t="str">
        <f t="shared" si="141"/>
        <v/>
      </c>
      <c r="DN48" s="78">
        <v>48</v>
      </c>
      <c r="DO48" s="79">
        <f t="shared" si="164"/>
        <v>43</v>
      </c>
      <c r="DP48" s="42" t="str" cm="1">
        <f t="array" ref="DP48">IFERROR(INDEX($CD$4:$CU$4,_xlfn.AGGREGATE(15,6,COLUMN($CD$4:$CU$4)-COLUMN($CC$1)/($CD$48:$CU$48=MAX($CD$48:$CU$48)),COLUMNS(CU$4:$CU4))),"")</f>
        <v/>
      </c>
      <c r="DQ48" s="65" t="str" cm="1">
        <f t="array" ref="DQ48">IFERROR(INDEX($CD$4:$CU$4,_xlfn.AGGREGATE(15,6,COLUMN($CD$4:$CU$4)-COLUMN($CC$1)/($CD$48:$CU$48=MAX($CD$48:$CU$48)),COLUMNS($CU$4:DN4))),"")</f>
        <v/>
      </c>
      <c r="DR48" s="65" t="str" cm="1">
        <f t="array" ref="DR48">IFERROR(INDEX($CD$4:$CU$4,_xlfn.AGGREGATE(15,6,COLUMN($CD$4:$CU$4)-COLUMN($CC$1)/($CD$48:$CU$48=MAX($CD$48:$CU$48)),COLUMNS($CU$4:DO4))),"")</f>
        <v/>
      </c>
      <c r="DS48" s="65" t="str" cm="1">
        <f t="array" ref="DS48">IFERROR(INDEX($CD$4:$CU$4,_xlfn.AGGREGATE(15,6,COLUMN($CD$4:$CU$4)-COLUMN($CC$1)/($CD$48:$CU$48=MAX($CD$48:$CU$48)),COLUMNS($CU$4:DP4))),"")</f>
        <v/>
      </c>
      <c r="DT48" s="65" t="str" cm="1">
        <f t="array" ref="DT48">IFERROR(INDEX($CD$4:$CU$4,_xlfn.AGGREGATE(15,6,COLUMN($CD$4:$CU$4)-COLUMN($CC$1)/($CD$48:$CU$48=MAX($CD$48:$CU$48)),COLUMNS($CU$4:DQ4))),"")</f>
        <v/>
      </c>
      <c r="DU48" s="66" t="str" cm="1">
        <f t="array" ref="DU48">IFERROR(INDEX($CD$4:$CU$4,_xlfn.AGGREGATE(15,6,COLUMN($CD$4:$CU$4)-COLUMN($CC$1)/($CD$48:$CU$48=MAX($CD$48:$CU$48)),COLUMNS($CU$4:DR4))),"")</f>
        <v/>
      </c>
      <c r="DV48" s="78" t="str">
        <f t="shared" ca="1" si="156"/>
        <v/>
      </c>
      <c r="DW48" s="65" t="str">
        <f t="shared" ca="1" si="157"/>
        <v>R</v>
      </c>
      <c r="DX48" s="65" t="str" cm="1">
        <f t="array" aca="1" ref="DX48" ca="1">IF(INDIRECT(VLOOKUP(DX47,General!R:T,3,FALSE)&amp;DN47)&gt;0,DX47,DV47)</f>
        <v>BU</v>
      </c>
      <c r="DY48" s="79">
        <f t="shared" ca="1" si="158"/>
        <v>4</v>
      </c>
      <c r="DZ48" s="42" t="str">
        <f>IFERROR(VLOOKUP(DP48,General!R:S,2,FALSE),"")</f>
        <v/>
      </c>
      <c r="EA48" s="65" t="str">
        <f>IFERROR(VLOOKUP(DQ48,General!R:S,2,FALSE),"")</f>
        <v/>
      </c>
      <c r="EB48" s="65" t="str">
        <f>IFERROR(VLOOKUP(DR48,General!R:S,2,FALSE),"")</f>
        <v/>
      </c>
      <c r="EC48" s="65" t="str">
        <f>IFERROR(VLOOKUP(DS48,General!R:S,2,FALSE),"")</f>
        <v/>
      </c>
      <c r="ED48" s="65" t="str">
        <f>IFERROR(VLOOKUP(DT48,General!R:S,2,FALSE),"")</f>
        <v/>
      </c>
      <c r="EE48" s="66" t="str">
        <f>IFERROR(VLOOKUP(DU48,General!R:S,2,FALSE),"")</f>
        <v/>
      </c>
      <c r="EF48" s="113">
        <f ca="1">IF(DP48="",-1,COUNTIF(INDIRECT(DZ48&amp;$DN$10):INDIRECT(DZ48&amp;DN48),"Y"))</f>
        <v>-1</v>
      </c>
      <c r="EG48" s="111">
        <f ca="1">IF(DQ48="",-1,COUNTIF(INDIRECT(EA48&amp;$DN$10):INDIRECT(EA48&amp;DN48),"Y"))</f>
        <v>-1</v>
      </c>
      <c r="EH48" s="111">
        <f ca="1">IF(DR48="",-1,COUNTIF(INDIRECT(EB48&amp;$DN$10):INDIRECT(EB48&amp;DN48),"Y"))</f>
        <v>-1</v>
      </c>
      <c r="EI48" s="110">
        <f ca="1">IF(DS48="",-1,COUNTIF(INDIRECT(EC48&amp;$DN$10):INDIRECT(EC48&amp;DN48),"Y"))</f>
        <v>-1</v>
      </c>
      <c r="EJ48" s="114">
        <f ca="1">IF(DT48="",-1,COUNTIF(INDIRECT(ED48&amp;$DN$10):INDIRECT(ED48&amp;DN48),"Y"))</f>
        <v>-1</v>
      </c>
      <c r="EK48" s="114">
        <f ca="1">IF(DU48="",-1,COUNTIF(INDIRECT(EE48&amp;$DN$10):INDIRECT(EE48&amp;DN48),"Y"))</f>
        <v>-1</v>
      </c>
      <c r="EL48" s="42" t="str" cm="1">
        <f t="array" aca="1" ref="EL48" ca="1">IFERROR(INDEX($DP$48:$DU$48,_xlfn.AGGREGATE(15,6,COLUMN($DP$48:$DU$48)-COLUMN($DO$48)/($EF$48:$EK$48=MAX($EF$48:$EK$48)),COLUMNS($DP$48:DP48))),"")</f>
        <v/>
      </c>
      <c r="EM48" s="65" t="str" cm="1">
        <f t="array" aca="1" ref="EM48" ca="1">IFERROR(INDEX($DP$48:$DU$48,_xlfn.AGGREGATE(15,6,COLUMN($DP$48:$DU$48)-COLUMN($DO$48)/($EF$48:$EK$48=MAX($EF$48:$EK$48)),COLUMNS($DP$48:DQ48))),"")</f>
        <v/>
      </c>
      <c r="EN48" s="65" t="str" cm="1">
        <f t="array" aca="1" ref="EN48" ca="1">IFERROR(INDEX($DP$48:$DU$48,_xlfn.AGGREGATE(15,6,COLUMN($DP$48:$DU$48)-COLUMN($DO$48)/($EF$48:$EK$48=MAX($EF$48:$EK$48)),COLUMNS($DP$48:DR48))),"")</f>
        <v/>
      </c>
      <c r="EO48" s="65" t="str" cm="1">
        <f t="array" aca="1" ref="EO48" ca="1">IFERROR(INDEX($DP$48:$DU$48,_xlfn.AGGREGATE(15,6,COLUMN($DP$48:$DU$48)-COLUMN($DO$48)/($EF$48:$EK$48=MAX($EF$48:$EK$48)),COLUMNS($DP$48:DS48))),"")</f>
        <v/>
      </c>
      <c r="EP48" s="65" t="str" cm="1">
        <f t="array" aca="1" ref="EP48" ca="1">IFERROR(INDEX($DP$48:$DU$48,_xlfn.AGGREGATE(15,6,COLUMN($DP$48:$DU$48)-COLUMN($DO$48)/($EF$48:$EK$48=MAX($EF$48:$EK$48)),COLUMNS($DP$48:DT48))),"")</f>
        <v/>
      </c>
      <c r="EQ48" s="66" t="str" cm="1">
        <f t="array" aca="1" ref="EQ48" ca="1">IFERROR(INDEX($DP$48:$DU$48,_xlfn.AGGREGATE(15,6,COLUMN($DP$48:$DU$48)-COLUMN($DO$48)/($EF$48:$EK$48=MAX($EF$48:$EK$48)),COLUMNS($DP$48:DU48))),"")</f>
        <v/>
      </c>
      <c r="ER48" s="9">
        <f t="shared" ca="1" si="144"/>
        <v>6</v>
      </c>
      <c r="ES48" s="79">
        <f t="shared" ca="1" si="159"/>
        <v>4</v>
      </c>
      <c r="ET48" s="112" t="str" cm="1">
        <f t="array" aca="1" ref="ET48" ca="1">INDEX(EL48:EQ48,1,ES48)</f>
        <v/>
      </c>
      <c r="EU48" s="42" t="str">
        <f t="shared" ca="1" si="7"/>
        <v>T</v>
      </c>
      <c r="EV48" s="65" t="str">
        <f t="shared" si="8"/>
        <v>T</v>
      </c>
      <c r="EW48" s="65" t="str">
        <f t="shared" ca="1" si="9"/>
        <v>B</v>
      </c>
      <c r="EX48" s="65" t="str">
        <f t="shared" si="193"/>
        <v/>
      </c>
      <c r="EY48" s="65" t="str">
        <f t="shared" si="194"/>
        <v/>
      </c>
      <c r="EZ48" s="65" t="str">
        <f t="shared" si="195"/>
        <v/>
      </c>
      <c r="FA48" s="9" t="str">
        <f t="shared" si="255"/>
        <v/>
      </c>
      <c r="FB48" s="9" t="str">
        <f t="shared" si="256"/>
        <v/>
      </c>
      <c r="FC48" s="9" t="str">
        <f t="shared" si="257"/>
        <v/>
      </c>
      <c r="FD48" s="9" t="str">
        <f t="shared" si="258"/>
        <v/>
      </c>
      <c r="FE48" s="9" t="str">
        <f t="shared" si="259"/>
        <v/>
      </c>
      <c r="FF48" s="9" t="str">
        <f t="shared" si="260"/>
        <v/>
      </c>
      <c r="FG48" s="9">
        <f t="shared" si="261"/>
        <v>0</v>
      </c>
      <c r="FH48" s="9">
        <f t="shared" si="262"/>
        <v>0</v>
      </c>
      <c r="FI48" s="42" t="str">
        <f t="shared" si="196"/>
        <v/>
      </c>
      <c r="FJ48" s="65">
        <f>IF(Z48="",0,IFERROR(VLOOKUP(Z43&amp;Z44&amp;Z45&amp;Z46&amp;Z47&amp;Z48,General!I:J,2,FALSE),0))</f>
        <v>0</v>
      </c>
      <c r="FK48" s="65">
        <f>IF(AC48="",0,IFERROR(VLOOKUP(AC43&amp;AC44&amp;AC45&amp;AC46&amp;AC47&amp;AC48,General!I:J,2,FALSE),0))</f>
        <v>0</v>
      </c>
      <c r="FL48" s="65">
        <f>IF(AF48="",0,IFERROR(VLOOKUP(AF43&amp;AF44&amp;AF45&amp;AF46&amp;AF47&amp;AF48,General!I:J,2,FALSE),0))</f>
        <v>0</v>
      </c>
      <c r="FM48" s="65">
        <f>IF(AI48="",0,IFERROR(VLOOKUP(AI43&amp;AI44&amp;AI45&amp;AI46&amp;AI47&amp;AI48,General!I:J,2,FALSE),0))</f>
        <v>0</v>
      </c>
      <c r="FN48" s="65">
        <f>IF(AL48="",0,IFERROR(VLOOKUP(AL43&amp;AL44&amp;AL45&amp;AL46&amp;AL47&amp;AL48,General!I:J,2,FALSE),0))</f>
        <v>0</v>
      </c>
      <c r="FO48" s="65">
        <f>IF(AO48="",0,IFERROR(VLOOKUP(AO43&amp;AO44&amp;AO45&amp;AO46&amp;AO47&amp;AO48,General!I:J,2,FALSE),0))</f>
        <v>0</v>
      </c>
      <c r="FP48" s="65">
        <f>IF(AR48="",0,IFERROR(VLOOKUP(AR43&amp;AR44&amp;AR45&amp;AR46&amp;AR47&amp;AR48,General!I:J,2,FALSE),0))</f>
        <v>0</v>
      </c>
      <c r="FQ48" s="65">
        <f>IF(AU48="",0,IFERROR(VLOOKUP(AU43&amp;AU44&amp;AU45&amp;AU46&amp;AU47&amp;AU48,General!I:J,2,FALSE),0))</f>
        <v>0</v>
      </c>
      <c r="FR48" s="65">
        <f>IF(AX48="",0,IFERROR(VLOOKUP(AX43&amp;AX44&amp;AX45&amp;AX46&amp;AX47&amp;AX48,General!I:J,2,FALSE),0))</f>
        <v>0</v>
      </c>
      <c r="FS48" s="65">
        <f>IF(BA48="",0,IFERROR(VLOOKUP(BA43&amp;BA44&amp;BA45&amp;BA46&amp;BA47&amp;BA48,General!I:J,2,FALSE),0))</f>
        <v>0</v>
      </c>
      <c r="FT48" s="65">
        <f>IF(BD48="",0,IFERROR(VLOOKUP(BD43&amp;BD44&amp;BD45&amp;BD46&amp;BD47&amp;BD48,General!I:J,2,FALSE),0))</f>
        <v>0</v>
      </c>
      <c r="FU48" s="65">
        <f>IF(BG48="",0,IFERROR(VLOOKUP(BG43&amp;BG44&amp;BG45&amp;BG46&amp;BG47&amp;BG48,General!I:J,2,FALSE),0))</f>
        <v>0</v>
      </c>
      <c r="FV48" s="65">
        <f>IF(BJ48="",0,IFERROR(VLOOKUP(BJ43&amp;BJ44&amp;BJ45&amp;BJ46&amp;BJ47&amp;BJ48,General!I:J,2,FALSE),0))</f>
        <v>0</v>
      </c>
      <c r="FW48" s="65">
        <f>IF(BM48="",0,IFERROR(VLOOKUP(BM43&amp;BM44&amp;BM45&amp;BM46&amp;BM47&amp;BM48,General!I:J,2,FALSE),0))</f>
        <v>0</v>
      </c>
      <c r="FX48" s="65">
        <f>IF(BP48="",0,IFERROR(VLOOKUP(BP43&amp;BP44&amp;BP45&amp;BP46&amp;BP47&amp;BP48,General!I:J,2,FALSE),0))</f>
        <v>0</v>
      </c>
      <c r="FY48" s="65">
        <f>IF(BS48="",0,IFERROR(VLOOKUP(BS43&amp;BS44&amp;BS45&amp;BS46&amp;BS47&amp;BS48,General!I:J,2,FALSE),0))</f>
        <v>0</v>
      </c>
      <c r="FZ48" s="66">
        <f>IF(BV48="",0,IFERROR(VLOOKUP(BV43&amp;BV44&amp;BV45&amp;BV46&amp;BV47&amp;BV48,General!I:J,2,FALSE),0))</f>
        <v>0</v>
      </c>
      <c r="GA48" s="66">
        <f>IF(BY48="",0,IFERROR(VLOOKUP(BY43&amp;BY44&amp;BY45&amp;BY46&amp;BY47&amp;BY48,General!I:J,2,FALSE),0))</f>
        <v>0</v>
      </c>
      <c r="GB48" s="66">
        <f>IF(R48="",0,IFERROR(VLOOKUP(R43&amp;R44&amp;R45&amp;R46&amp;R47&amp;R48,General!F:G,2,FALSE),0))</f>
        <v>0</v>
      </c>
      <c r="GC48" s="9" t="str">
        <f t="shared" si="284"/>
        <v/>
      </c>
      <c r="GD48" s="9" t="str">
        <f t="shared" si="263"/>
        <v>N</v>
      </c>
      <c r="GE48" s="9" t="str">
        <f t="shared" si="264"/>
        <v>N</v>
      </c>
      <c r="GF48" s="9" t="str">
        <f t="shared" si="265"/>
        <v>N</v>
      </c>
      <c r="GG48" s="9" t="str">
        <f t="shared" si="266"/>
        <v/>
      </c>
      <c r="GH48" s="10" t="str">
        <f t="shared" ca="1" si="267"/>
        <v/>
      </c>
      <c r="GI48" s="9" t="str">
        <f t="shared" ca="1" si="268"/>
        <v/>
      </c>
      <c r="GJ48" s="9" t="str">
        <f t="shared" ca="1" si="269"/>
        <v/>
      </c>
      <c r="GK48" s="9" t="str">
        <f t="shared" si="270"/>
        <v/>
      </c>
      <c r="GL48" s="9" t="str">
        <f t="shared" si="271"/>
        <v/>
      </c>
      <c r="GM48" s="9" t="str">
        <f t="shared" si="272"/>
        <v/>
      </c>
      <c r="GN48" s="9" t="str">
        <f t="shared" si="190"/>
        <v/>
      </c>
      <c r="GO48" s="9" t="str">
        <f t="shared" si="191"/>
        <v/>
      </c>
      <c r="GP48" s="9" t="str">
        <f t="shared" si="289"/>
        <v>00000</v>
      </c>
      <c r="GQ48" s="9" t="str">
        <f t="shared" si="290"/>
        <v>00000</v>
      </c>
      <c r="GR48" s="9" t="str">
        <f t="shared" si="291"/>
        <v>100000</v>
      </c>
      <c r="GS48" s="9" t="str">
        <f t="shared" si="292"/>
        <v>000000</v>
      </c>
      <c r="GT48" s="9" t="str">
        <f t="shared" si="293"/>
        <v>B</v>
      </c>
      <c r="GU48" s="9" t="str">
        <f t="shared" si="149"/>
        <v>B</v>
      </c>
      <c r="GV48" s="9" t="str">
        <f t="shared" si="273"/>
        <v/>
      </c>
      <c r="GW48" s="9">
        <f t="shared" ca="1" si="274"/>
        <v>0</v>
      </c>
      <c r="GX48" s="9" t="str">
        <f t="shared" si="275"/>
        <v/>
      </c>
      <c r="GY48" s="9">
        <f t="shared" ca="1" si="276"/>
        <v>0</v>
      </c>
      <c r="GZ48" s="9" t="str">
        <f t="shared" si="277"/>
        <v/>
      </c>
      <c r="HA48" s="9">
        <f t="shared" ca="1" si="278"/>
        <v>0</v>
      </c>
      <c r="HB48" s="9" t="str">
        <f t="shared" ca="1" si="150"/>
        <v>0</v>
      </c>
      <c r="HC48" s="9" t="str">
        <f t="shared" ca="1" si="151"/>
        <v>0</v>
      </c>
      <c r="HD48" s="9" t="str">
        <f t="shared" ca="1" si="152"/>
        <v>0</v>
      </c>
      <c r="HE48" s="9" t="str">
        <f t="shared" si="279"/>
        <v/>
      </c>
      <c r="HG48" s="9">
        <f>General!A46</f>
        <v>0</v>
      </c>
      <c r="HH48" s="9">
        <f>General!B46</f>
        <v>0</v>
      </c>
      <c r="HI48" s="9" t="str">
        <f>General!C46</f>
        <v/>
      </c>
      <c r="HJ48" s="9">
        <f>General!D46</f>
        <v>0</v>
      </c>
      <c r="HK48" s="9">
        <v>2</v>
      </c>
      <c r="HL48" s="57">
        <f t="shared" ca="1" si="153"/>
        <v>1</v>
      </c>
      <c r="HM48" s="9" t="str">
        <f>General!F46</f>
        <v>LWWWW</v>
      </c>
      <c r="HN48" s="9">
        <f>General!G46</f>
        <v>6</v>
      </c>
    </row>
    <row r="49" spans="1:222" ht="13.5" thickBot="1">
      <c r="A49" s="9">
        <v>40</v>
      </c>
      <c r="B49" s="91" t="str">
        <f t="shared" si="199"/>
        <v/>
      </c>
      <c r="C49" s="120" t="str">
        <f t="shared" ca="1" si="280"/>
        <v/>
      </c>
      <c r="D49" s="121" t="str">
        <f t="shared" si="94"/>
        <v/>
      </c>
      <c r="E49" s="122" t="str">
        <f t="shared" si="95"/>
        <v/>
      </c>
      <c r="F49" s="92" t="str">
        <f t="shared" si="200"/>
        <v/>
      </c>
      <c r="G49" s="9">
        <v>40</v>
      </c>
      <c r="H49" s="123"/>
      <c r="I49" s="153" t="str">
        <f t="shared" si="96"/>
        <v/>
      </c>
      <c r="J49" s="120" t="str">
        <f t="shared" si="97"/>
        <v/>
      </c>
      <c r="K49" s="92" t="str">
        <f t="shared" si="154"/>
        <v/>
      </c>
      <c r="L49" s="141"/>
      <c r="M49" s="137"/>
      <c r="N49" s="10"/>
      <c r="O49" s="91" t="str">
        <f>IF(M48="","",VLOOKUP(DX49,General!U:V,2,FALSE))</f>
        <v/>
      </c>
      <c r="P49" s="121" t="str">
        <f t="shared" si="201"/>
        <v/>
      </c>
      <c r="Q49" s="122" t="str">
        <f t="shared" si="202"/>
        <v/>
      </c>
      <c r="R49" s="93" t="str">
        <f t="shared" si="203"/>
        <v/>
      </c>
      <c r="S49" s="93" t="str">
        <f t="shared" si="204"/>
        <v/>
      </c>
      <c r="T49" s="124" t="str">
        <f t="shared" si="281"/>
        <v/>
      </c>
      <c r="U49" s="93" t="str">
        <f>IF(M49="","",IF(T49="",SUM($T$5:$T49)+S49,SUM($T$5:$T49)))</f>
        <v/>
      </c>
      <c r="V49" s="127" t="str">
        <f t="shared" si="187"/>
        <v/>
      </c>
      <c r="W49" s="93" t="str" cm="1">
        <f t="array" aca="1" ref="W49" ca="1">IF(M48="","",INDIRECT(DX49&amp; DN49))</f>
        <v/>
      </c>
      <c r="X49" s="92" t="str">
        <f t="shared" si="205"/>
        <v/>
      </c>
      <c r="Y49" s="91" t="str">
        <f t="shared" si="206"/>
        <v/>
      </c>
      <c r="Z49" s="93" t="str">
        <f t="shared" si="207"/>
        <v/>
      </c>
      <c r="AA49" s="92" t="str">
        <f t="shared" si="208"/>
        <v/>
      </c>
      <c r="AB49" s="91" t="str">
        <f t="shared" si="209"/>
        <v/>
      </c>
      <c r="AC49" s="93" t="str">
        <f t="shared" si="210"/>
        <v/>
      </c>
      <c r="AD49" s="92" t="str">
        <f t="shared" si="211"/>
        <v/>
      </c>
      <c r="AE49" s="91" t="str">
        <f t="shared" si="212"/>
        <v/>
      </c>
      <c r="AF49" s="93" t="str">
        <f t="shared" si="213"/>
        <v/>
      </c>
      <c r="AG49" s="92" t="str">
        <f t="shared" si="214"/>
        <v/>
      </c>
      <c r="AH49" s="91" t="str">
        <f t="shared" si="215"/>
        <v/>
      </c>
      <c r="AI49" s="93" t="str">
        <f t="shared" si="216"/>
        <v/>
      </c>
      <c r="AJ49" s="92" t="str">
        <f t="shared" si="217"/>
        <v/>
      </c>
      <c r="AK49" s="91" t="str">
        <f t="shared" si="282"/>
        <v/>
      </c>
      <c r="AL49" s="93" t="str">
        <f t="shared" si="218"/>
        <v/>
      </c>
      <c r="AM49" s="92" t="str">
        <f t="shared" si="219"/>
        <v/>
      </c>
      <c r="AN49" s="91" t="str">
        <f t="shared" si="220"/>
        <v/>
      </c>
      <c r="AO49" s="93" t="str">
        <f t="shared" si="221"/>
        <v/>
      </c>
      <c r="AP49" s="92" t="str">
        <f t="shared" si="222"/>
        <v/>
      </c>
      <c r="AQ49" s="91" t="str">
        <f t="shared" si="223"/>
        <v/>
      </c>
      <c r="AR49" s="93" t="str">
        <f t="shared" si="224"/>
        <v/>
      </c>
      <c r="AS49" s="92" t="str">
        <f t="shared" si="225"/>
        <v/>
      </c>
      <c r="AT49" s="91" t="str">
        <f t="shared" si="100"/>
        <v/>
      </c>
      <c r="AU49" s="93" t="str">
        <f t="shared" si="226"/>
        <v/>
      </c>
      <c r="AV49" s="95" t="str">
        <f t="shared" si="227"/>
        <v/>
      </c>
      <c r="AW49" s="91" t="str">
        <f t="shared" si="101"/>
        <v/>
      </c>
      <c r="AX49" s="93" t="str">
        <f t="shared" si="39"/>
        <v/>
      </c>
      <c r="AY49" s="92" t="str">
        <f t="shared" si="102"/>
        <v/>
      </c>
      <c r="AZ49" s="91" t="str">
        <f t="shared" si="228"/>
        <v/>
      </c>
      <c r="BA49" s="93" t="str">
        <f t="shared" si="229"/>
        <v/>
      </c>
      <c r="BB49" s="92" t="str">
        <f t="shared" si="230"/>
        <v/>
      </c>
      <c r="BC49" s="91" t="str">
        <f t="shared" si="231"/>
        <v/>
      </c>
      <c r="BD49" s="93" t="str">
        <f t="shared" si="232"/>
        <v/>
      </c>
      <c r="BE49" s="92" t="str">
        <f t="shared" si="233"/>
        <v/>
      </c>
      <c r="BF49" s="91" t="str">
        <f t="shared" si="234"/>
        <v/>
      </c>
      <c r="BG49" s="93" t="str">
        <f t="shared" si="235"/>
        <v/>
      </c>
      <c r="BH49" s="92" t="str">
        <f t="shared" si="236"/>
        <v/>
      </c>
      <c r="BI49" s="91" t="str">
        <f t="shared" si="237"/>
        <v/>
      </c>
      <c r="BJ49" s="93" t="str">
        <f t="shared" si="238"/>
        <v/>
      </c>
      <c r="BK49" s="92" t="str">
        <f t="shared" si="239"/>
        <v/>
      </c>
      <c r="BL49" s="91" t="str">
        <f t="shared" si="240"/>
        <v/>
      </c>
      <c r="BM49" s="93" t="str">
        <f t="shared" si="241"/>
        <v/>
      </c>
      <c r="BN49" s="92" t="str">
        <f t="shared" si="242"/>
        <v/>
      </c>
      <c r="BO49" s="91" t="str">
        <f t="shared" si="243"/>
        <v/>
      </c>
      <c r="BP49" s="93" t="str">
        <f t="shared" si="244"/>
        <v/>
      </c>
      <c r="BQ49" s="92" t="str">
        <f t="shared" si="245"/>
        <v/>
      </c>
      <c r="BR49" s="91" t="str">
        <f t="shared" si="246"/>
        <v/>
      </c>
      <c r="BS49" s="93" t="str">
        <f t="shared" si="247"/>
        <v/>
      </c>
      <c r="BT49" s="92" t="str">
        <f t="shared" si="248"/>
        <v/>
      </c>
      <c r="BU49" s="91" t="str">
        <f t="shared" si="249"/>
        <v/>
      </c>
      <c r="BV49" s="93" t="str">
        <f t="shared" si="250"/>
        <v/>
      </c>
      <c r="BW49" s="92" t="str">
        <f t="shared" si="251"/>
        <v/>
      </c>
      <c r="BX49" s="91" t="str">
        <f t="shared" si="252"/>
        <v/>
      </c>
      <c r="BY49" s="93" t="str">
        <f t="shared" si="103"/>
        <v/>
      </c>
      <c r="BZ49" s="92" t="str">
        <f t="shared" si="253"/>
        <v/>
      </c>
      <c r="CA49" s="106">
        <f t="shared" si="104"/>
        <v>0</v>
      </c>
      <c r="CB49" s="107">
        <f t="shared" si="105"/>
        <v>0</v>
      </c>
      <c r="CC49" s="108" t="str">
        <f t="shared" si="106"/>
        <v/>
      </c>
      <c r="CD49" s="252" t="e">
        <f t="shared" ref="CD49:CE49" si="295">AVERAGE(CV46:CV49)</f>
        <v>#DIV/0!</v>
      </c>
      <c r="CE49" s="252" t="e">
        <f t="shared" si="295"/>
        <v>#DIV/0!</v>
      </c>
      <c r="CF49" s="252" t="e">
        <f t="shared" si="108"/>
        <v>#DIV/0!</v>
      </c>
      <c r="CG49" s="252" t="e">
        <f t="shared" si="109"/>
        <v>#DIV/0!</v>
      </c>
      <c r="CH49" s="252" t="e">
        <f t="shared" si="110"/>
        <v>#DIV/0!</v>
      </c>
      <c r="CI49" s="252" t="e">
        <f t="shared" si="111"/>
        <v>#DIV/0!</v>
      </c>
      <c r="CJ49" s="252" t="e">
        <f t="shared" si="112"/>
        <v>#DIV/0!</v>
      </c>
      <c r="CK49" s="252" t="e">
        <f t="shared" si="113"/>
        <v>#DIV/0!</v>
      </c>
      <c r="CL49" s="252" t="e">
        <f t="shared" si="114"/>
        <v>#DIV/0!</v>
      </c>
      <c r="CM49" s="252" t="e">
        <f t="shared" si="115"/>
        <v>#DIV/0!</v>
      </c>
      <c r="CN49" s="252" t="e">
        <f t="shared" si="116"/>
        <v>#DIV/0!</v>
      </c>
      <c r="CO49" s="252" t="e">
        <f t="shared" si="117"/>
        <v>#DIV/0!</v>
      </c>
      <c r="CP49" s="252" t="e">
        <f t="shared" si="118"/>
        <v>#DIV/0!</v>
      </c>
      <c r="CQ49" s="252" t="e">
        <f t="shared" si="119"/>
        <v>#DIV/0!</v>
      </c>
      <c r="CR49" s="252" t="e">
        <f t="shared" si="120"/>
        <v>#DIV/0!</v>
      </c>
      <c r="CS49" s="252" t="e">
        <f t="shared" si="121"/>
        <v>#DIV/0!</v>
      </c>
      <c r="CT49" s="252" t="e">
        <f t="shared" si="122"/>
        <v>#DIV/0!</v>
      </c>
      <c r="CU49" s="252" t="e">
        <f t="shared" si="123"/>
        <v>#DIV/0!</v>
      </c>
      <c r="CV49" s="156" t="str">
        <f t="shared" si="124"/>
        <v/>
      </c>
      <c r="CW49" s="157" t="str">
        <f t="shared" si="125"/>
        <v/>
      </c>
      <c r="CX49" s="157" t="str">
        <f t="shared" si="126"/>
        <v/>
      </c>
      <c r="CY49" s="157" t="str">
        <f t="shared" si="127"/>
        <v/>
      </c>
      <c r="CZ49" s="157" t="str">
        <f t="shared" si="128"/>
        <v/>
      </c>
      <c r="DA49" s="157" t="str">
        <f t="shared" si="129"/>
        <v/>
      </c>
      <c r="DB49" s="157" t="str">
        <f t="shared" si="130"/>
        <v/>
      </c>
      <c r="DC49" s="157" t="str">
        <f t="shared" si="131"/>
        <v/>
      </c>
      <c r="DD49" s="157" t="str">
        <f t="shared" si="132"/>
        <v/>
      </c>
      <c r="DE49" s="157" t="str">
        <f t="shared" si="133"/>
        <v/>
      </c>
      <c r="DF49" s="157" t="str">
        <f t="shared" si="134"/>
        <v/>
      </c>
      <c r="DG49" s="157" t="str">
        <f t="shared" si="135"/>
        <v/>
      </c>
      <c r="DH49" s="157" t="str">
        <f t="shared" si="136"/>
        <v/>
      </c>
      <c r="DI49" s="157" t="str">
        <f t="shared" si="137"/>
        <v/>
      </c>
      <c r="DJ49" s="157" t="str">
        <f t="shared" si="138"/>
        <v/>
      </c>
      <c r="DK49" s="157" t="str">
        <f t="shared" si="139"/>
        <v/>
      </c>
      <c r="DL49" s="157" t="str">
        <f t="shared" si="140"/>
        <v/>
      </c>
      <c r="DM49" s="158" t="str">
        <f t="shared" si="141"/>
        <v/>
      </c>
      <c r="DN49" s="78">
        <v>49</v>
      </c>
      <c r="DO49" s="79">
        <f t="shared" si="164"/>
        <v>44</v>
      </c>
      <c r="DP49" s="42" t="str" cm="1">
        <f t="array" ref="DP49">IFERROR(INDEX($CD$4:$CU$4,_xlfn.AGGREGATE(15,6,COLUMN($CD$4:$CU$4)-COLUMN($CC$1)/($CD$49:$CU$49=MAX($CD$49:$CU$49)),COLUMNS(CU$4:$CU4))),"")</f>
        <v/>
      </c>
      <c r="DQ49" s="65" t="str" cm="1">
        <f t="array" ref="DQ49">IFERROR(INDEX($CD$4:$CU$4,_xlfn.AGGREGATE(15,6,COLUMN($CD$4:$CU$4)-COLUMN($CC$1)/($CD$49:$CU$49=MAX($CD$49:$CU$49)),COLUMNS($CU$4:DN4))),"")</f>
        <v/>
      </c>
      <c r="DR49" s="65" t="str" cm="1">
        <f t="array" ref="DR49">IFERROR(INDEX($CD$4:$CU$4,_xlfn.AGGREGATE(15,6,COLUMN($CD$4:$CU$4)-COLUMN($CC$1)/($CD$49:$CU$49=MAX($CD$49:$CU$49)),COLUMNS($CU$4:DO4))),"")</f>
        <v/>
      </c>
      <c r="DS49" s="65" t="str" cm="1">
        <f t="array" ref="DS49">IFERROR(INDEX($CD$4:$CU$4,_xlfn.AGGREGATE(15,6,COLUMN($CD$4:$CU$4)-COLUMN($CC$1)/($CD$49:$CU$49=MAX($CD$49:$CU$49)),COLUMNS($CU$4:DP4))),"")</f>
        <v/>
      </c>
      <c r="DT49" s="65" t="str" cm="1">
        <f t="array" ref="DT49">IFERROR(INDEX($CD$4:$CU$4,_xlfn.AGGREGATE(15,6,COLUMN($CD$4:$CU$4)-COLUMN($CC$1)/($CD$49:$CU$49=MAX($CD$49:$CU$49)),COLUMNS($CU$4:DQ4))),"")</f>
        <v/>
      </c>
      <c r="DU49" s="66" t="str" cm="1">
        <f t="array" ref="DU49">IFERROR(INDEX($CD$4:$CU$4,_xlfn.AGGREGATE(15,6,COLUMN($CD$4:$CU$4)-COLUMN($CC$1)/($CD$49:$CU$49=MAX($CD$49:$CU$49)),COLUMNS($CU$4:DR4))),"")</f>
        <v/>
      </c>
      <c r="DV49" s="78" t="str">
        <f t="shared" ca="1" si="156"/>
        <v/>
      </c>
      <c r="DW49" s="65" t="str">
        <f t="shared" ca="1" si="157"/>
        <v>R</v>
      </c>
      <c r="DX49" s="65" t="str" cm="1">
        <f t="array" aca="1" ref="DX49" ca="1">IF(INDIRECT(VLOOKUP(DX48,General!R:T,3,FALSE)&amp;DN48)&gt;0,DX48,DV48)</f>
        <v>BU</v>
      </c>
      <c r="DY49" s="79">
        <f t="shared" ca="1" si="158"/>
        <v>5</v>
      </c>
      <c r="DZ49" s="42" t="str">
        <f>IFERROR(VLOOKUP(DP49,General!R:S,2,FALSE),"")</f>
        <v/>
      </c>
      <c r="EA49" s="65" t="str">
        <f>IFERROR(VLOOKUP(DQ49,General!R:S,2,FALSE),"")</f>
        <v/>
      </c>
      <c r="EB49" s="65" t="str">
        <f>IFERROR(VLOOKUP(DR49,General!R:S,2,FALSE),"")</f>
        <v/>
      </c>
      <c r="EC49" s="65" t="str">
        <f>IFERROR(VLOOKUP(DS49,General!R:S,2,FALSE),"")</f>
        <v/>
      </c>
      <c r="ED49" s="65" t="str">
        <f>IFERROR(VLOOKUP(DT49,General!R:S,2,FALSE),"")</f>
        <v/>
      </c>
      <c r="EE49" s="66" t="str">
        <f>IFERROR(VLOOKUP(DU49,General!R:S,2,FALSE),"")</f>
        <v/>
      </c>
      <c r="EF49" s="113">
        <f ca="1">IF(DP49="",-1,COUNTIF(INDIRECT(DZ49&amp;$DN$10):INDIRECT(DZ49&amp;DN49),"Y"))</f>
        <v>-1</v>
      </c>
      <c r="EG49" s="111">
        <f ca="1">IF(DQ49="",-1,COUNTIF(INDIRECT(EA49&amp;$DN$10):INDIRECT(EA49&amp;DN49),"Y"))</f>
        <v>-1</v>
      </c>
      <c r="EH49" s="111">
        <f ca="1">IF(DR49="",-1,COUNTIF(INDIRECT(EB49&amp;$DN$10):INDIRECT(EB49&amp;DN49),"Y"))</f>
        <v>-1</v>
      </c>
      <c r="EI49" s="110">
        <f ca="1">IF(DS49="",-1,COUNTIF(INDIRECT(EC49&amp;$DN$10):INDIRECT(EC49&amp;DN49),"Y"))</f>
        <v>-1</v>
      </c>
      <c r="EJ49" s="114">
        <f ca="1">IF(DT49="",-1,COUNTIF(INDIRECT(ED49&amp;$DN$10):INDIRECT(ED49&amp;DN49),"Y"))</f>
        <v>-1</v>
      </c>
      <c r="EK49" s="114">
        <f ca="1">IF(DU49="",-1,COUNTIF(INDIRECT(EE49&amp;$DN$10):INDIRECT(EE49&amp;DN49),"Y"))</f>
        <v>-1</v>
      </c>
      <c r="EL49" s="42" t="str" cm="1">
        <f t="array" aca="1" ref="EL49" ca="1">IFERROR(INDEX($DP$49:$DU$49,_xlfn.AGGREGATE(15,6,COLUMN($DP$49:$DU$49)-COLUMN($DO$49)/($EF$49:$EK$49=MAX($EF$49:$EK$49)),COLUMNS($DP$49:DP49))),"")</f>
        <v/>
      </c>
      <c r="EM49" s="65" t="str" cm="1">
        <f t="array" aca="1" ref="EM49" ca="1">IFERROR(INDEX($DP$49:$DU$49,_xlfn.AGGREGATE(15,6,COLUMN($DP$49:$DU$49)-COLUMN($DO$49)/($EF$49:$EK$49=MAX($EF$49:$EK$49)),COLUMNS($DP$49:DQ49))),"")</f>
        <v/>
      </c>
      <c r="EN49" s="65" t="str" cm="1">
        <f t="array" aca="1" ref="EN49" ca="1">IFERROR(INDEX($DP$49:$DU$49,_xlfn.AGGREGATE(15,6,COLUMN($DP$49:$DU$49)-COLUMN($DO$49)/($EF$49:$EK$49=MAX($EF$49:$EK$49)),COLUMNS($DP$49:DR49))),"")</f>
        <v/>
      </c>
      <c r="EO49" s="65" t="str" cm="1">
        <f t="array" aca="1" ref="EO49" ca="1">IFERROR(INDEX($DP$49:$DU$49,_xlfn.AGGREGATE(15,6,COLUMN($DP$49:$DU$49)-COLUMN($DO$49)/($EF$49:$EK$49=MAX($EF$49:$EK$49)),COLUMNS($DP$49:DS49))),"")</f>
        <v/>
      </c>
      <c r="EP49" s="65" t="str" cm="1">
        <f t="array" aca="1" ref="EP49" ca="1">IFERROR(INDEX($DP$49:$DU$49,_xlfn.AGGREGATE(15,6,COLUMN($DP$49:$DU$49)-COLUMN($DO$49)/($EF$49:$EK$49=MAX($EF$49:$EK$49)),COLUMNS($DP$49:DT49))),"")</f>
        <v/>
      </c>
      <c r="EQ49" s="66" t="str" cm="1">
        <f t="array" aca="1" ref="EQ49" ca="1">IFERROR(INDEX($DP$49:$DU$49,_xlfn.AGGREGATE(15,6,COLUMN($DP$49:$DU$49)-COLUMN($DO$49)/($EF$49:$EK$49=MAX($EF$49:$EK$49)),COLUMNS($DP$49:DU49))),"")</f>
        <v/>
      </c>
      <c r="ER49" s="9">
        <f t="shared" ca="1" si="144"/>
        <v>6</v>
      </c>
      <c r="ES49" s="79">
        <f t="shared" ca="1" si="159"/>
        <v>5</v>
      </c>
      <c r="ET49" s="112" t="str" cm="1">
        <f t="array" aca="1" ref="ET49" ca="1">INDEX(EL49:EQ49,1,ES49)</f>
        <v/>
      </c>
      <c r="EU49" s="42" t="str">
        <f t="shared" ca="1" si="7"/>
        <v>T</v>
      </c>
      <c r="EV49" s="65" t="str">
        <f t="shared" si="8"/>
        <v>T</v>
      </c>
      <c r="EW49" s="65" t="str">
        <f t="shared" ca="1" si="9"/>
        <v>B</v>
      </c>
      <c r="EX49" s="65" t="str">
        <f t="shared" si="193"/>
        <v/>
      </c>
      <c r="EY49" s="65" t="str">
        <f t="shared" si="194"/>
        <v/>
      </c>
      <c r="EZ49" s="65" t="str">
        <f t="shared" si="195"/>
        <v/>
      </c>
      <c r="FA49" s="9" t="str">
        <f t="shared" si="255"/>
        <v/>
      </c>
      <c r="FB49" s="9" t="str">
        <f t="shared" si="256"/>
        <v/>
      </c>
      <c r="FC49" s="9" t="str">
        <f t="shared" si="257"/>
        <v/>
      </c>
      <c r="FD49" s="9" t="str">
        <f t="shared" si="258"/>
        <v/>
      </c>
      <c r="FE49" s="9" t="str">
        <f t="shared" si="259"/>
        <v/>
      </c>
      <c r="FF49" s="9" t="str">
        <f t="shared" si="260"/>
        <v/>
      </c>
      <c r="FG49" s="9">
        <f t="shared" si="261"/>
        <v>0</v>
      </c>
      <c r="FH49" s="9">
        <f t="shared" si="262"/>
        <v>0</v>
      </c>
      <c r="FI49" s="42" t="str">
        <f t="shared" si="196"/>
        <v/>
      </c>
      <c r="FJ49" s="65">
        <f>IF(Z49="",0,IFERROR(VLOOKUP(Z44&amp;Z45&amp;Z46&amp;Z47&amp;Z48&amp;Z49,General!I:J,2,FALSE),0))</f>
        <v>0</v>
      </c>
      <c r="FK49" s="65">
        <f>IF(AC49="",0,IFERROR(VLOOKUP(AC44&amp;AC45&amp;AC46&amp;AC47&amp;AC48&amp;AC49,General!I:J,2,FALSE),0))</f>
        <v>0</v>
      </c>
      <c r="FL49" s="65">
        <f>IF(AF49="",0,IFERROR(VLOOKUP(AF44&amp;AF45&amp;AF46&amp;AF47&amp;AF48&amp;AF49,General!I:J,2,FALSE),0))</f>
        <v>0</v>
      </c>
      <c r="FM49" s="65">
        <f>IF(AI49="",0,IFERROR(VLOOKUP(AI44&amp;AI45&amp;AI46&amp;AI47&amp;AI48&amp;AI49,General!I:J,2,FALSE),0))</f>
        <v>0</v>
      </c>
      <c r="FN49" s="65">
        <f>IF(AL49="",0,IFERROR(VLOOKUP(AL44&amp;AL45&amp;AL46&amp;AL47&amp;AL48&amp;AL49,General!I:J,2,FALSE),0))</f>
        <v>0</v>
      </c>
      <c r="FO49" s="65">
        <f>IF(AO49="",0,IFERROR(VLOOKUP(AO44&amp;AO45&amp;AO46&amp;AO47&amp;AO48&amp;AO49,General!I:J,2,FALSE),0))</f>
        <v>0</v>
      </c>
      <c r="FP49" s="65">
        <f>IF(AR49="",0,IFERROR(VLOOKUP(AR44&amp;AR45&amp;AR46&amp;AR47&amp;AR48&amp;AR49,General!I:J,2,FALSE),0))</f>
        <v>0</v>
      </c>
      <c r="FQ49" s="65">
        <f>IF(AU49="",0,IFERROR(VLOOKUP(AU44&amp;AU45&amp;AU46&amp;AU47&amp;AU48&amp;AU49,General!I:J,2,FALSE),0))</f>
        <v>0</v>
      </c>
      <c r="FR49" s="65">
        <f>IF(AX49="",0,IFERROR(VLOOKUP(AX44&amp;AX45&amp;AX46&amp;AX47&amp;AX48&amp;AX49,General!I:J,2,FALSE),0))</f>
        <v>0</v>
      </c>
      <c r="FS49" s="65">
        <f>IF(BA49="",0,IFERROR(VLOOKUP(BA44&amp;BA45&amp;BA46&amp;BA47&amp;BA48&amp;BA49,General!I:J,2,FALSE),0))</f>
        <v>0</v>
      </c>
      <c r="FT49" s="65">
        <f>IF(BD49="",0,IFERROR(VLOOKUP(BD44&amp;BD45&amp;BD46&amp;BD47&amp;BD48&amp;BD49,General!I:J,2,FALSE),0))</f>
        <v>0</v>
      </c>
      <c r="FU49" s="65">
        <f>IF(BG49="",0,IFERROR(VLOOKUP(BG44&amp;BG45&amp;BG46&amp;BG47&amp;BG48&amp;BG49,General!I:J,2,FALSE),0))</f>
        <v>0</v>
      </c>
      <c r="FV49" s="65">
        <f>IF(BJ49="",0,IFERROR(VLOOKUP(BJ44&amp;BJ45&amp;BJ46&amp;BJ47&amp;BJ48&amp;BJ49,General!I:J,2,FALSE),0))</f>
        <v>0</v>
      </c>
      <c r="FW49" s="65">
        <f>IF(BM49="",0,IFERROR(VLOOKUP(BM44&amp;BM45&amp;BM46&amp;BM47&amp;BM48&amp;BM49,General!I:J,2,FALSE),0))</f>
        <v>0</v>
      </c>
      <c r="FX49" s="65">
        <f>IF(BP49="",0,IFERROR(VLOOKUP(BP44&amp;BP45&amp;BP46&amp;BP47&amp;BP48&amp;BP49,General!I:J,2,FALSE),0))</f>
        <v>0</v>
      </c>
      <c r="FY49" s="65">
        <f>IF(BS49="",0,IFERROR(VLOOKUP(BS44&amp;BS45&amp;BS46&amp;BS47&amp;BS48&amp;BS49,General!I:J,2,FALSE),0))</f>
        <v>0</v>
      </c>
      <c r="FZ49" s="66">
        <f>IF(BV49="",0,IFERROR(VLOOKUP(BV44&amp;BV45&amp;BV46&amp;BV47&amp;BV48&amp;BV49,General!I:J,2,FALSE),0))</f>
        <v>0</v>
      </c>
      <c r="GA49" s="66">
        <f>IF(BY49="",0,IFERROR(VLOOKUP(BY44&amp;BY45&amp;BY46&amp;BY47&amp;BY48&amp;BY49,General!I:J,2,FALSE),0))</f>
        <v>0</v>
      </c>
      <c r="GB49" s="66">
        <f>IF(R49="",0,IFERROR(VLOOKUP(R44&amp;R45&amp;R46&amp;R47&amp;R48&amp;R49,General!F:G,2,FALSE),0))</f>
        <v>0</v>
      </c>
      <c r="GC49" s="9" t="str">
        <f t="shared" si="284"/>
        <v/>
      </c>
      <c r="GD49" s="9" t="str">
        <f t="shared" si="263"/>
        <v>N</v>
      </c>
      <c r="GE49" s="9" t="str">
        <f t="shared" si="264"/>
        <v>N</v>
      </c>
      <c r="GF49" s="9" t="str">
        <f t="shared" si="265"/>
        <v>N</v>
      </c>
      <c r="GG49" s="9" t="str">
        <f t="shared" si="266"/>
        <v/>
      </c>
      <c r="GH49" s="10" t="str">
        <f t="shared" ca="1" si="267"/>
        <v/>
      </c>
      <c r="GI49" s="9" t="str">
        <f t="shared" ca="1" si="268"/>
        <v/>
      </c>
      <c r="GJ49" s="9" t="str">
        <f t="shared" ca="1" si="269"/>
        <v/>
      </c>
      <c r="GK49" s="9" t="str">
        <f t="shared" si="270"/>
        <v/>
      </c>
      <c r="GL49" s="9" t="str">
        <f t="shared" si="271"/>
        <v/>
      </c>
      <c r="GM49" s="9" t="str">
        <f t="shared" si="272"/>
        <v/>
      </c>
      <c r="GN49" s="9" t="str">
        <f t="shared" si="190"/>
        <v/>
      </c>
      <c r="GO49" s="9" t="str">
        <f t="shared" si="191"/>
        <v/>
      </c>
      <c r="GP49" s="9" t="str">
        <f t="shared" si="289"/>
        <v>00000</v>
      </c>
      <c r="GQ49" s="9" t="str">
        <f t="shared" si="290"/>
        <v>00000</v>
      </c>
      <c r="GR49" s="9" t="str">
        <f t="shared" si="291"/>
        <v>000000</v>
      </c>
      <c r="GS49" s="9" t="str">
        <f t="shared" si="292"/>
        <v>000000</v>
      </c>
      <c r="GT49" s="9" t="str">
        <f t="shared" si="293"/>
        <v>B</v>
      </c>
      <c r="GU49" s="9" t="str">
        <f t="shared" si="149"/>
        <v>B</v>
      </c>
      <c r="GV49" s="9" t="str">
        <f t="shared" si="273"/>
        <v/>
      </c>
      <c r="GW49" s="9">
        <f t="shared" ca="1" si="274"/>
        <v>0</v>
      </c>
      <c r="GX49" s="9" t="str">
        <f t="shared" si="275"/>
        <v/>
      </c>
      <c r="GY49" s="9">
        <f t="shared" ca="1" si="276"/>
        <v>0</v>
      </c>
      <c r="GZ49" s="9" t="str">
        <f t="shared" si="277"/>
        <v/>
      </c>
      <c r="HA49" s="9">
        <f t="shared" ca="1" si="278"/>
        <v>0</v>
      </c>
      <c r="HB49" s="9" t="str">
        <f t="shared" ca="1" si="150"/>
        <v>0</v>
      </c>
      <c r="HC49" s="9" t="str">
        <f t="shared" ca="1" si="151"/>
        <v>0</v>
      </c>
      <c r="HD49" s="9" t="str">
        <f t="shared" ca="1" si="152"/>
        <v>0</v>
      </c>
      <c r="HE49" s="9" t="str">
        <f t="shared" si="279"/>
        <v/>
      </c>
      <c r="HG49" s="9">
        <f>General!A47</f>
        <v>0</v>
      </c>
      <c r="HH49" s="9">
        <f>General!B47</f>
        <v>0</v>
      </c>
      <c r="HI49" s="9" t="str">
        <f>General!C47</f>
        <v/>
      </c>
      <c r="HJ49" s="9">
        <f>General!D47</f>
        <v>0</v>
      </c>
      <c r="HK49" s="9">
        <v>1</v>
      </c>
      <c r="HL49" s="57">
        <f t="shared" ca="1" si="153"/>
        <v>2</v>
      </c>
      <c r="HM49" s="9" t="str">
        <f>General!F47</f>
        <v>WLLLL</v>
      </c>
      <c r="HN49" s="9">
        <f>General!G47</f>
        <v>-6</v>
      </c>
    </row>
    <row r="50" spans="1:222" ht="13.5" thickBot="1">
      <c r="A50" s="9">
        <v>41</v>
      </c>
      <c r="B50" s="57" t="str">
        <f t="shared" si="199"/>
        <v/>
      </c>
      <c r="C50" s="101" t="str">
        <f t="shared" ca="1" si="280"/>
        <v/>
      </c>
      <c r="D50" s="102" t="str">
        <f t="shared" si="94"/>
        <v/>
      </c>
      <c r="E50" s="103" t="str">
        <f t="shared" si="95"/>
        <v/>
      </c>
      <c r="F50" s="58" t="str">
        <f t="shared" si="200"/>
        <v/>
      </c>
      <c r="G50" s="9">
        <v>41</v>
      </c>
      <c r="H50" s="104"/>
      <c r="I50" s="151" t="str">
        <f t="shared" si="96"/>
        <v/>
      </c>
      <c r="J50" s="101" t="str">
        <f t="shared" si="97"/>
        <v/>
      </c>
      <c r="K50" s="58" t="str">
        <f t="shared" si="154"/>
        <v/>
      </c>
      <c r="L50" s="141"/>
      <c r="M50" s="135"/>
      <c r="N50" s="10"/>
      <c r="O50" s="57" t="str">
        <f>IF(M49="","",VLOOKUP(DX50,General!U:V,2,FALSE))</f>
        <v/>
      </c>
      <c r="P50" s="102" t="str">
        <f t="shared" si="201"/>
        <v/>
      </c>
      <c r="Q50" s="103" t="str">
        <f t="shared" si="202"/>
        <v/>
      </c>
      <c r="R50" s="59" t="str">
        <f t="shared" si="203"/>
        <v/>
      </c>
      <c r="S50" s="59" t="str">
        <f t="shared" si="204"/>
        <v/>
      </c>
      <c r="T50" s="105" t="str">
        <f t="shared" si="281"/>
        <v/>
      </c>
      <c r="U50" s="59" t="str">
        <f>IF(M50="","",IF(T50="",SUM($T$5:$T50)+S50,SUM($T$5:$T50)))</f>
        <v/>
      </c>
      <c r="V50" s="126" t="str">
        <f t="shared" si="187"/>
        <v/>
      </c>
      <c r="W50" s="59" t="str" cm="1">
        <f t="array" aca="1" ref="W50" ca="1">IF(M49="","",INDIRECT(DX50&amp; DN50))</f>
        <v/>
      </c>
      <c r="X50" s="58" t="str">
        <f t="shared" si="205"/>
        <v/>
      </c>
      <c r="Y50" s="57" t="str">
        <f t="shared" si="206"/>
        <v/>
      </c>
      <c r="Z50" s="59" t="str">
        <f t="shared" si="207"/>
        <v/>
      </c>
      <c r="AA50" s="58" t="str">
        <f t="shared" si="208"/>
        <v/>
      </c>
      <c r="AB50" s="57" t="str">
        <f t="shared" si="209"/>
        <v/>
      </c>
      <c r="AC50" s="59" t="str">
        <f t="shared" si="210"/>
        <v/>
      </c>
      <c r="AD50" s="58" t="str">
        <f t="shared" si="211"/>
        <v/>
      </c>
      <c r="AE50" s="57" t="str">
        <f t="shared" si="212"/>
        <v/>
      </c>
      <c r="AF50" s="59" t="str">
        <f t="shared" si="213"/>
        <v/>
      </c>
      <c r="AG50" s="58" t="str">
        <f t="shared" si="214"/>
        <v/>
      </c>
      <c r="AH50" s="57" t="str">
        <f t="shared" si="215"/>
        <v/>
      </c>
      <c r="AI50" s="59" t="str">
        <f t="shared" si="216"/>
        <v/>
      </c>
      <c r="AJ50" s="58" t="str">
        <f t="shared" si="217"/>
        <v/>
      </c>
      <c r="AK50" s="57" t="str">
        <f t="shared" si="282"/>
        <v/>
      </c>
      <c r="AL50" s="59" t="str">
        <f t="shared" si="218"/>
        <v/>
      </c>
      <c r="AM50" s="58" t="str">
        <f t="shared" si="219"/>
        <v/>
      </c>
      <c r="AN50" s="57" t="str">
        <f t="shared" si="220"/>
        <v/>
      </c>
      <c r="AO50" s="59" t="str">
        <f t="shared" si="221"/>
        <v/>
      </c>
      <c r="AP50" s="58" t="str">
        <f t="shared" si="222"/>
        <v/>
      </c>
      <c r="AQ50" s="57" t="str">
        <f t="shared" si="223"/>
        <v/>
      </c>
      <c r="AR50" s="59" t="str">
        <f t="shared" si="224"/>
        <v/>
      </c>
      <c r="AS50" s="58" t="str">
        <f t="shared" si="225"/>
        <v/>
      </c>
      <c r="AT50" s="57" t="str">
        <f t="shared" si="100"/>
        <v/>
      </c>
      <c r="AU50" s="59" t="str">
        <f t="shared" si="226"/>
        <v/>
      </c>
      <c r="AV50" s="61" t="str">
        <f t="shared" si="227"/>
        <v/>
      </c>
      <c r="AW50" s="57" t="str">
        <f t="shared" si="101"/>
        <v/>
      </c>
      <c r="AX50" s="59" t="str">
        <f t="shared" si="39"/>
        <v/>
      </c>
      <c r="AY50" s="58" t="str">
        <f t="shared" si="102"/>
        <v/>
      </c>
      <c r="AZ50" s="57" t="str">
        <f t="shared" si="228"/>
        <v/>
      </c>
      <c r="BA50" s="59" t="str">
        <f t="shared" si="229"/>
        <v/>
      </c>
      <c r="BB50" s="58" t="str">
        <f t="shared" si="230"/>
        <v/>
      </c>
      <c r="BC50" s="57" t="str">
        <f t="shared" si="231"/>
        <v/>
      </c>
      <c r="BD50" s="59" t="str">
        <f t="shared" si="232"/>
        <v/>
      </c>
      <c r="BE50" s="58" t="str">
        <f t="shared" si="233"/>
        <v/>
      </c>
      <c r="BF50" s="57" t="str">
        <f t="shared" si="234"/>
        <v/>
      </c>
      <c r="BG50" s="59" t="str">
        <f t="shared" si="235"/>
        <v/>
      </c>
      <c r="BH50" s="58" t="str">
        <f t="shared" si="236"/>
        <v/>
      </c>
      <c r="BI50" s="57" t="str">
        <f t="shared" si="237"/>
        <v/>
      </c>
      <c r="BJ50" s="59" t="str">
        <f t="shared" si="238"/>
        <v/>
      </c>
      <c r="BK50" s="58" t="str">
        <f t="shared" si="239"/>
        <v/>
      </c>
      <c r="BL50" s="57" t="str">
        <f t="shared" si="240"/>
        <v/>
      </c>
      <c r="BM50" s="59" t="str">
        <f t="shared" si="241"/>
        <v/>
      </c>
      <c r="BN50" s="58" t="str">
        <f t="shared" si="242"/>
        <v/>
      </c>
      <c r="BO50" s="57" t="str">
        <f t="shared" si="243"/>
        <v/>
      </c>
      <c r="BP50" s="59" t="str">
        <f t="shared" si="244"/>
        <v/>
      </c>
      <c r="BQ50" s="58" t="str">
        <f t="shared" si="245"/>
        <v/>
      </c>
      <c r="BR50" s="57" t="str">
        <f t="shared" si="246"/>
        <v/>
      </c>
      <c r="BS50" s="59" t="str">
        <f t="shared" si="247"/>
        <v/>
      </c>
      <c r="BT50" s="58" t="str">
        <f t="shared" si="248"/>
        <v/>
      </c>
      <c r="BU50" s="57" t="str">
        <f t="shared" si="249"/>
        <v/>
      </c>
      <c r="BV50" s="59" t="str">
        <f t="shared" si="250"/>
        <v/>
      </c>
      <c r="BW50" s="58" t="str">
        <f t="shared" si="251"/>
        <v/>
      </c>
      <c r="BX50" s="57" t="str">
        <f t="shared" si="252"/>
        <v/>
      </c>
      <c r="BY50" s="59" t="str">
        <f t="shared" si="103"/>
        <v/>
      </c>
      <c r="BZ50" s="58" t="str">
        <f t="shared" si="253"/>
        <v/>
      </c>
      <c r="CA50" s="106">
        <f t="shared" si="104"/>
        <v>0</v>
      </c>
      <c r="CB50" s="107">
        <f t="shared" si="105"/>
        <v>0</v>
      </c>
      <c r="CC50" s="108" t="str">
        <f t="shared" si="106"/>
        <v/>
      </c>
      <c r="CD50" s="252" t="e">
        <f t="shared" ref="CD50:CE50" si="296">AVERAGE(CV47:CV50)</f>
        <v>#DIV/0!</v>
      </c>
      <c r="CE50" s="252" t="e">
        <f t="shared" si="296"/>
        <v>#DIV/0!</v>
      </c>
      <c r="CF50" s="252" t="e">
        <f t="shared" si="108"/>
        <v>#DIV/0!</v>
      </c>
      <c r="CG50" s="252" t="e">
        <f t="shared" si="109"/>
        <v>#DIV/0!</v>
      </c>
      <c r="CH50" s="252" t="e">
        <f t="shared" si="110"/>
        <v>#DIV/0!</v>
      </c>
      <c r="CI50" s="252" t="e">
        <f t="shared" si="111"/>
        <v>#DIV/0!</v>
      </c>
      <c r="CJ50" s="252" t="e">
        <f t="shared" si="112"/>
        <v>#DIV/0!</v>
      </c>
      <c r="CK50" s="252" t="e">
        <f t="shared" si="113"/>
        <v>#DIV/0!</v>
      </c>
      <c r="CL50" s="252" t="e">
        <f t="shared" si="114"/>
        <v>#DIV/0!</v>
      </c>
      <c r="CM50" s="252" t="e">
        <f t="shared" si="115"/>
        <v>#DIV/0!</v>
      </c>
      <c r="CN50" s="252" t="e">
        <f t="shared" si="116"/>
        <v>#DIV/0!</v>
      </c>
      <c r="CO50" s="252" t="e">
        <f t="shared" si="117"/>
        <v>#DIV/0!</v>
      </c>
      <c r="CP50" s="252" t="e">
        <f t="shared" si="118"/>
        <v>#DIV/0!</v>
      </c>
      <c r="CQ50" s="252" t="e">
        <f t="shared" si="119"/>
        <v>#DIV/0!</v>
      </c>
      <c r="CR50" s="252" t="e">
        <f t="shared" si="120"/>
        <v>#DIV/0!</v>
      </c>
      <c r="CS50" s="252" t="e">
        <f t="shared" si="121"/>
        <v>#DIV/0!</v>
      </c>
      <c r="CT50" s="252" t="e">
        <f t="shared" si="122"/>
        <v>#DIV/0!</v>
      </c>
      <c r="CU50" s="252" t="e">
        <f t="shared" si="123"/>
        <v>#DIV/0!</v>
      </c>
      <c r="CV50" s="156" t="str">
        <f t="shared" si="124"/>
        <v/>
      </c>
      <c r="CW50" s="157" t="str">
        <f t="shared" si="125"/>
        <v/>
      </c>
      <c r="CX50" s="157" t="str">
        <f t="shared" si="126"/>
        <v/>
      </c>
      <c r="CY50" s="157" t="str">
        <f t="shared" si="127"/>
        <v/>
      </c>
      <c r="CZ50" s="157" t="str">
        <f t="shared" si="128"/>
        <v/>
      </c>
      <c r="DA50" s="157" t="str">
        <f t="shared" si="129"/>
        <v/>
      </c>
      <c r="DB50" s="157" t="str">
        <f t="shared" si="130"/>
        <v/>
      </c>
      <c r="DC50" s="157" t="str">
        <f t="shared" si="131"/>
        <v/>
      </c>
      <c r="DD50" s="157" t="str">
        <f t="shared" si="132"/>
        <v/>
      </c>
      <c r="DE50" s="157" t="str">
        <f t="shared" si="133"/>
        <v/>
      </c>
      <c r="DF50" s="157" t="str">
        <f t="shared" si="134"/>
        <v/>
      </c>
      <c r="DG50" s="157" t="str">
        <f t="shared" si="135"/>
        <v/>
      </c>
      <c r="DH50" s="157" t="str">
        <f t="shared" si="136"/>
        <v/>
      </c>
      <c r="DI50" s="157" t="str">
        <f t="shared" si="137"/>
        <v/>
      </c>
      <c r="DJ50" s="157" t="str">
        <f t="shared" si="138"/>
        <v/>
      </c>
      <c r="DK50" s="157" t="str">
        <f t="shared" si="139"/>
        <v/>
      </c>
      <c r="DL50" s="157" t="str">
        <f t="shared" si="140"/>
        <v/>
      </c>
      <c r="DM50" s="158" t="str">
        <f t="shared" si="141"/>
        <v/>
      </c>
      <c r="DN50" s="78">
        <v>50</v>
      </c>
      <c r="DO50" s="79">
        <f t="shared" si="164"/>
        <v>45</v>
      </c>
      <c r="DP50" s="42" t="str" cm="1">
        <f t="array" ref="DP50">IFERROR(INDEX($CD$4:$CU$4,_xlfn.AGGREGATE(15,6,COLUMN($CD$4:$CU$4)-COLUMN($CC$1)/($CD$50:$CU$50=MAX($CD$50:$CU$50)),COLUMNS(CU$4:$CU4))),"")</f>
        <v/>
      </c>
      <c r="DQ50" s="65" t="str" cm="1">
        <f t="array" ref="DQ50">IFERROR(INDEX($CD$4:$CU$4,_xlfn.AGGREGATE(15,6,COLUMN($CD$4:$CU$4)-COLUMN($CC$1)/($CD$50:$CU$50=MAX($CD$50:$CU$50)),COLUMNS($CU$4:DN4))),"")</f>
        <v/>
      </c>
      <c r="DR50" s="65" t="str" cm="1">
        <f t="array" ref="DR50">IFERROR(INDEX($CD$4:$CU$4,_xlfn.AGGREGATE(15,6,COLUMN($CD$4:$CU$4)-COLUMN($CC$1)/($CD$50:$CU$50=MAX($CD$50:$CU$50)),COLUMNS($CU$4:DO4))),"")</f>
        <v/>
      </c>
      <c r="DS50" s="65" t="str" cm="1">
        <f t="array" ref="DS50">IFERROR(INDEX($CD$4:$CU$4,_xlfn.AGGREGATE(15,6,COLUMN($CD$4:$CU$4)-COLUMN($CC$1)/($CD$50:$CU$50=MAX($CD$50:$CU$50)),COLUMNS($CU$4:DP4))),"")</f>
        <v/>
      </c>
      <c r="DT50" s="65" t="str" cm="1">
        <f t="array" ref="DT50">IFERROR(INDEX($CD$4:$CU$4,_xlfn.AGGREGATE(15,6,COLUMN($CD$4:$CU$4)-COLUMN($CC$1)/($CD$50:$CU$50=MAX($CD$50:$CU$50)),COLUMNS($CU$4:DQ4))),"")</f>
        <v/>
      </c>
      <c r="DU50" s="66" t="str" cm="1">
        <f t="array" ref="DU50">IFERROR(INDEX($CD$4:$CU$4,_xlfn.AGGREGATE(15,6,COLUMN($CD$4:$CU$4)-COLUMN($CC$1)/($CD$50:$CU$50=MAX($CD$50:$CU$50)),COLUMNS($CU$4:DR4))),"")</f>
        <v/>
      </c>
      <c r="DV50" s="78" t="str">
        <f t="shared" ca="1" si="156"/>
        <v/>
      </c>
      <c r="DW50" s="65" t="str">
        <f t="shared" ca="1" si="157"/>
        <v>R</v>
      </c>
      <c r="DX50" s="65" t="str" cm="1">
        <f t="array" aca="1" ref="DX50" ca="1">IF(INDIRECT(VLOOKUP(DX49,General!R:T,3,FALSE)&amp;DN49)&gt;0,DX49,DV49)</f>
        <v>BU</v>
      </c>
      <c r="DY50" s="79">
        <f t="shared" ca="1" si="158"/>
        <v>6</v>
      </c>
      <c r="DZ50" s="42" t="str">
        <f>IFERROR(VLOOKUP(DP50,General!R:S,2,FALSE),"")</f>
        <v/>
      </c>
      <c r="EA50" s="65" t="str">
        <f>IFERROR(VLOOKUP(DQ50,General!R:S,2,FALSE),"")</f>
        <v/>
      </c>
      <c r="EB50" s="65" t="str">
        <f>IFERROR(VLOOKUP(DR50,General!R:S,2,FALSE),"")</f>
        <v/>
      </c>
      <c r="EC50" s="65" t="str">
        <f>IFERROR(VLOOKUP(DS50,General!R:S,2,FALSE),"")</f>
        <v/>
      </c>
      <c r="ED50" s="65" t="str">
        <f>IFERROR(VLOOKUP(DT50,General!R:S,2,FALSE),"")</f>
        <v/>
      </c>
      <c r="EE50" s="66" t="str">
        <f>IFERROR(VLOOKUP(DU50,General!R:S,2,FALSE),"")</f>
        <v/>
      </c>
      <c r="EF50" s="113">
        <f ca="1">IF(DP50="",-1,COUNTIF(INDIRECT(DZ50&amp;$DN$10):INDIRECT(DZ50&amp;DN50),"Y"))</f>
        <v>-1</v>
      </c>
      <c r="EG50" s="111">
        <f ca="1">IF(DQ50="",-1,COUNTIF(INDIRECT(EA50&amp;$DN$10):INDIRECT(EA50&amp;DN50),"Y"))</f>
        <v>-1</v>
      </c>
      <c r="EH50" s="111">
        <f ca="1">IF(DR50="",-1,COUNTIF(INDIRECT(EB50&amp;$DN$10):INDIRECT(EB50&amp;DN50),"Y"))</f>
        <v>-1</v>
      </c>
      <c r="EI50" s="110">
        <f ca="1">IF(DS50="",-1,COUNTIF(INDIRECT(EC50&amp;$DN$10):INDIRECT(EC50&amp;DN50),"Y"))</f>
        <v>-1</v>
      </c>
      <c r="EJ50" s="114">
        <f ca="1">IF(DT50="",-1,COUNTIF(INDIRECT(ED50&amp;$DN$10):INDIRECT(ED50&amp;DN50),"Y"))</f>
        <v>-1</v>
      </c>
      <c r="EK50" s="114">
        <f ca="1">IF(DU50="",-1,COUNTIF(INDIRECT(EE50&amp;$DN$10):INDIRECT(EE50&amp;DN50),"Y"))</f>
        <v>-1</v>
      </c>
      <c r="EL50" s="42" t="str" cm="1">
        <f t="array" aca="1" ref="EL50" ca="1">IFERROR(INDEX($DP$50:$DU$50,_xlfn.AGGREGATE(15,6,COLUMN($DP$50:$DU$50)-COLUMN($DO$50)/($EF$50:$EK$50=MAX($EF$50:$EK$50)),COLUMNS($DP$50:DP50))),"")</f>
        <v/>
      </c>
      <c r="EM50" s="65" t="str" cm="1">
        <f t="array" aca="1" ref="EM50" ca="1">IFERROR(INDEX($DP$50:$DU$50,_xlfn.AGGREGATE(15,6,COLUMN($DP$50:$DU$50)-COLUMN($DO$50)/($EF$50:$EK$50=MAX($EF$50:$EK$50)),COLUMNS($DP$50:DQ50))),"")</f>
        <v/>
      </c>
      <c r="EN50" s="65" t="str" cm="1">
        <f t="array" aca="1" ref="EN50" ca="1">IFERROR(INDEX($DP$50:$DU$50,_xlfn.AGGREGATE(15,6,COLUMN($DP$50:$DU$50)-COLUMN($DO$50)/($EF$50:$EK$50=MAX($EF$50:$EK$50)),COLUMNS($DP$50:DR50))),"")</f>
        <v/>
      </c>
      <c r="EO50" s="65" t="str" cm="1">
        <f t="array" aca="1" ref="EO50" ca="1">IFERROR(INDEX($DP$50:$DU$50,_xlfn.AGGREGATE(15,6,COLUMN($DP$50:$DU$50)-COLUMN($DO$50)/($EF$50:$EK$50=MAX($EF$50:$EK$50)),COLUMNS($DP$50:DS50))),"")</f>
        <v/>
      </c>
      <c r="EP50" s="65" t="str" cm="1">
        <f t="array" aca="1" ref="EP50" ca="1">IFERROR(INDEX($DP$50:$DU$50,_xlfn.AGGREGATE(15,6,COLUMN($DP$50:$DU$50)-COLUMN($DO$50)/($EF$50:$EK$50=MAX($EF$50:$EK$50)),COLUMNS($DP$50:DT50))),"")</f>
        <v/>
      </c>
      <c r="EQ50" s="66" t="str" cm="1">
        <f t="array" aca="1" ref="EQ50" ca="1">IFERROR(INDEX($DP$50:$DU$50,_xlfn.AGGREGATE(15,6,COLUMN($DP$50:$DU$50)-COLUMN($DO$50)/($EF$50:$EK$50=MAX($EF$50:$EK$50)),COLUMNS($DP$50:DU50))),"")</f>
        <v/>
      </c>
      <c r="ER50" s="9">
        <f t="shared" ca="1" si="144"/>
        <v>6</v>
      </c>
      <c r="ES50" s="79">
        <f t="shared" ca="1" si="159"/>
        <v>6</v>
      </c>
      <c r="ET50" s="112" t="str" cm="1">
        <f t="array" aca="1" ref="ET50" ca="1">INDEX(EL50:EQ50,1,ES50)</f>
        <v/>
      </c>
      <c r="EU50" s="42" t="str">
        <f t="shared" ca="1" si="7"/>
        <v>T</v>
      </c>
      <c r="EV50" s="65" t="str">
        <f t="shared" si="8"/>
        <v>T</v>
      </c>
      <c r="EW50" s="65" t="str">
        <f t="shared" ca="1" si="9"/>
        <v>B</v>
      </c>
      <c r="EX50" s="65" t="str">
        <f t="shared" si="193"/>
        <v/>
      </c>
      <c r="EY50" s="65" t="str">
        <f t="shared" si="194"/>
        <v/>
      </c>
      <c r="EZ50" s="65" t="str">
        <f t="shared" si="195"/>
        <v/>
      </c>
      <c r="FA50" s="9" t="str">
        <f t="shared" si="255"/>
        <v/>
      </c>
      <c r="FB50" s="9" t="str">
        <f t="shared" si="256"/>
        <v/>
      </c>
      <c r="FC50" s="9" t="str">
        <f t="shared" si="257"/>
        <v/>
      </c>
      <c r="FD50" s="9" t="str">
        <f t="shared" si="258"/>
        <v/>
      </c>
      <c r="FE50" s="9" t="str">
        <f t="shared" si="259"/>
        <v/>
      </c>
      <c r="FF50" s="9" t="str">
        <f t="shared" si="260"/>
        <v/>
      </c>
      <c r="FG50" s="9">
        <f t="shared" si="261"/>
        <v>0</v>
      </c>
      <c r="FH50" s="9">
        <f t="shared" si="262"/>
        <v>0</v>
      </c>
      <c r="FI50" s="42" t="str">
        <f t="shared" si="196"/>
        <v/>
      </c>
      <c r="FJ50" s="65">
        <f>IF(Z50="",0,IFERROR(VLOOKUP(Z45&amp;Z46&amp;Z47&amp;Z48&amp;Z49&amp;Z50,General!I:J,2,FALSE),0))</f>
        <v>0</v>
      </c>
      <c r="FK50" s="65">
        <f>IF(AC50="",0,IFERROR(VLOOKUP(AC45&amp;AC46&amp;AC47&amp;AC48&amp;AC49&amp;AC50,General!I:J,2,FALSE),0))</f>
        <v>0</v>
      </c>
      <c r="FL50" s="65">
        <f>IF(AF50="",0,IFERROR(VLOOKUP(AF45&amp;AF46&amp;AF47&amp;AF48&amp;AF49&amp;AF50,General!I:J,2,FALSE),0))</f>
        <v>0</v>
      </c>
      <c r="FM50" s="65">
        <f>IF(AI50="",0,IFERROR(VLOOKUP(AI45&amp;AI46&amp;AI47&amp;AI48&amp;AI49&amp;AI50,General!I:J,2,FALSE),0))</f>
        <v>0</v>
      </c>
      <c r="FN50" s="65">
        <f>IF(AL50="",0,IFERROR(VLOOKUP(AL45&amp;AL46&amp;AL47&amp;AL48&amp;AL49&amp;AL50,General!I:J,2,FALSE),0))</f>
        <v>0</v>
      </c>
      <c r="FO50" s="65">
        <f>IF(AO50="",0,IFERROR(VLOOKUP(AO45&amp;AO46&amp;AO47&amp;AO48&amp;AO49&amp;AO50,General!I:J,2,FALSE),0))</f>
        <v>0</v>
      </c>
      <c r="FP50" s="65">
        <f>IF(AR50="",0,IFERROR(VLOOKUP(AR45&amp;AR46&amp;AR47&amp;AR48&amp;AR49&amp;AR50,General!I:J,2,FALSE),0))</f>
        <v>0</v>
      </c>
      <c r="FQ50" s="65">
        <f>IF(AU50="",0,IFERROR(VLOOKUP(AU45&amp;AU46&amp;AU47&amp;AU48&amp;AU49&amp;AU50,General!I:J,2,FALSE),0))</f>
        <v>0</v>
      </c>
      <c r="FR50" s="65">
        <f>IF(AX50="",0,IFERROR(VLOOKUP(AX45&amp;AX46&amp;AX47&amp;AX48&amp;AX49&amp;AX50,General!I:J,2,FALSE),0))</f>
        <v>0</v>
      </c>
      <c r="FS50" s="65">
        <f>IF(BA50="",0,IFERROR(VLOOKUP(BA45&amp;BA46&amp;BA47&amp;BA48&amp;BA49&amp;BA50,General!I:J,2,FALSE),0))</f>
        <v>0</v>
      </c>
      <c r="FT50" s="65">
        <f>IF(BD50="",0,IFERROR(VLOOKUP(BD45&amp;BD46&amp;BD47&amp;BD48&amp;BD49&amp;BD50,General!I:J,2,FALSE),0))</f>
        <v>0</v>
      </c>
      <c r="FU50" s="65">
        <f>IF(BG50="",0,IFERROR(VLOOKUP(BG45&amp;BG46&amp;BG47&amp;BG48&amp;BG49&amp;BG50,General!I:J,2,FALSE),0))</f>
        <v>0</v>
      </c>
      <c r="FV50" s="65">
        <f>IF(BJ50="",0,IFERROR(VLOOKUP(BJ45&amp;BJ46&amp;BJ47&amp;BJ48&amp;BJ49&amp;BJ50,General!I:J,2,FALSE),0))</f>
        <v>0</v>
      </c>
      <c r="FW50" s="65">
        <f>IF(BM50="",0,IFERROR(VLOOKUP(BM45&amp;BM46&amp;BM47&amp;BM48&amp;BM49&amp;BM50,General!I:J,2,FALSE),0))</f>
        <v>0</v>
      </c>
      <c r="FX50" s="65">
        <f>IF(BP50="",0,IFERROR(VLOOKUP(BP45&amp;BP46&amp;BP47&amp;BP48&amp;BP49&amp;BP50,General!I:J,2,FALSE),0))</f>
        <v>0</v>
      </c>
      <c r="FY50" s="65">
        <f>IF(BS50="",0,IFERROR(VLOOKUP(BS45&amp;BS46&amp;BS47&amp;BS48&amp;BS49&amp;BS50,General!I:J,2,FALSE),0))</f>
        <v>0</v>
      </c>
      <c r="FZ50" s="66">
        <f>IF(BV50="",0,IFERROR(VLOOKUP(BV45&amp;BV46&amp;BV47&amp;BV48&amp;BV49&amp;BV50,General!I:J,2,FALSE),0))</f>
        <v>0</v>
      </c>
      <c r="GA50" s="66">
        <f>IF(BY50="",0,IFERROR(VLOOKUP(BY45&amp;BY46&amp;BY47&amp;BY48&amp;BY49&amp;BY50,General!I:J,2,FALSE),0))</f>
        <v>0</v>
      </c>
      <c r="GB50" s="66">
        <f>IF(R50="",0,IFERROR(VLOOKUP(R45&amp;R46&amp;R47&amp;R48&amp;R49&amp;R50,General!F:G,2,FALSE),0))</f>
        <v>0</v>
      </c>
      <c r="GC50" s="9" t="str">
        <f t="shared" si="284"/>
        <v/>
      </c>
      <c r="GD50" s="9" t="str">
        <f t="shared" si="263"/>
        <v>N</v>
      </c>
      <c r="GE50" s="9" t="str">
        <f t="shared" si="264"/>
        <v>N</v>
      </c>
      <c r="GF50" s="9" t="str">
        <f t="shared" si="265"/>
        <v>N</v>
      </c>
      <c r="GG50" s="9" t="str">
        <f t="shared" si="266"/>
        <v/>
      </c>
      <c r="GH50" s="10" t="str">
        <f t="shared" ca="1" si="267"/>
        <v/>
      </c>
      <c r="GI50" s="9" t="str">
        <f t="shared" ca="1" si="268"/>
        <v/>
      </c>
      <c r="GJ50" s="9" t="str">
        <f t="shared" ca="1" si="269"/>
        <v/>
      </c>
      <c r="GK50" s="9" t="str">
        <f t="shared" si="270"/>
        <v/>
      </c>
      <c r="GL50" s="9" t="str">
        <f t="shared" si="271"/>
        <v/>
      </c>
      <c r="GM50" s="9" t="str">
        <f t="shared" si="272"/>
        <v/>
      </c>
      <c r="GN50" s="9" t="str">
        <f t="shared" si="190"/>
        <v/>
      </c>
      <c r="GO50" s="9" t="str">
        <f t="shared" si="191"/>
        <v/>
      </c>
      <c r="GP50" s="9" t="str">
        <f t="shared" si="289"/>
        <v>00000</v>
      </c>
      <c r="GQ50" s="9" t="str">
        <f t="shared" si="290"/>
        <v>00000</v>
      </c>
      <c r="GR50" s="9" t="str">
        <f t="shared" si="291"/>
        <v>000000</v>
      </c>
      <c r="GS50" s="9" t="str">
        <f t="shared" si="292"/>
        <v>000000</v>
      </c>
      <c r="GT50" s="9" t="str">
        <f t="shared" si="293"/>
        <v>B</v>
      </c>
      <c r="GU50" s="9" t="str">
        <f t="shared" si="149"/>
        <v>B</v>
      </c>
      <c r="GV50" s="9" t="str">
        <f t="shared" si="273"/>
        <v/>
      </c>
      <c r="GW50" s="9">
        <f t="shared" ca="1" si="274"/>
        <v>0</v>
      </c>
      <c r="GX50" s="9" t="str">
        <f t="shared" si="275"/>
        <v/>
      </c>
      <c r="GY50" s="9">
        <f t="shared" ca="1" si="276"/>
        <v>0</v>
      </c>
      <c r="GZ50" s="9" t="str">
        <f t="shared" si="277"/>
        <v/>
      </c>
      <c r="HA50" s="9">
        <f t="shared" ca="1" si="278"/>
        <v>0</v>
      </c>
      <c r="HB50" s="9" t="str">
        <f t="shared" ca="1" si="150"/>
        <v>0</v>
      </c>
      <c r="HC50" s="9" t="str">
        <f t="shared" ca="1" si="151"/>
        <v>0</v>
      </c>
      <c r="HD50" s="9" t="str">
        <f t="shared" ca="1" si="152"/>
        <v>0</v>
      </c>
      <c r="HE50" s="9" t="str">
        <f t="shared" si="279"/>
        <v/>
      </c>
      <c r="HG50" s="9">
        <f>General!A48</f>
        <v>0</v>
      </c>
      <c r="HH50" s="9">
        <f>General!B48</f>
        <v>0</v>
      </c>
      <c r="HI50" s="9" t="str">
        <f>General!C48</f>
        <v/>
      </c>
      <c r="HJ50" s="9">
        <f>General!D48</f>
        <v>0</v>
      </c>
      <c r="HK50" s="9">
        <v>1</v>
      </c>
      <c r="HL50" s="57">
        <f t="shared" ca="1" si="153"/>
        <v>1</v>
      </c>
      <c r="HM50" s="9" t="str">
        <f>General!F48</f>
        <v>WLLLW</v>
      </c>
      <c r="HN50" s="9">
        <f>General!G48</f>
        <v>1</v>
      </c>
    </row>
    <row r="51" spans="1:222" ht="13.5" thickBot="1">
      <c r="A51" s="9">
        <v>42</v>
      </c>
      <c r="B51" s="42" t="str">
        <f t="shared" si="199"/>
        <v/>
      </c>
      <c r="C51" s="115" t="str">
        <f t="shared" ca="1" si="280"/>
        <v/>
      </c>
      <c r="D51" s="116" t="str">
        <f t="shared" si="94"/>
        <v/>
      </c>
      <c r="E51" s="117" t="str">
        <f t="shared" si="95"/>
        <v/>
      </c>
      <c r="F51" s="66" t="str">
        <f t="shared" si="200"/>
        <v/>
      </c>
      <c r="G51" s="9">
        <v>42</v>
      </c>
      <c r="H51" s="118"/>
      <c r="I51" s="152" t="str">
        <f t="shared" si="96"/>
        <v/>
      </c>
      <c r="J51" s="115" t="str">
        <f t="shared" si="97"/>
        <v/>
      </c>
      <c r="K51" s="66" t="str">
        <f t="shared" si="154"/>
        <v/>
      </c>
      <c r="L51" s="141"/>
      <c r="M51" s="136"/>
      <c r="N51" s="10"/>
      <c r="O51" s="42" t="str">
        <f>IF(M50="","",VLOOKUP(DX51,General!U:V,2,FALSE))</f>
        <v/>
      </c>
      <c r="P51" s="116" t="str">
        <f t="shared" si="201"/>
        <v/>
      </c>
      <c r="Q51" s="117" t="str">
        <f t="shared" si="202"/>
        <v/>
      </c>
      <c r="R51" s="65" t="str">
        <f t="shared" si="203"/>
        <v/>
      </c>
      <c r="S51" s="65" t="str">
        <f t="shared" si="204"/>
        <v/>
      </c>
      <c r="T51" s="119" t="str">
        <f t="shared" si="281"/>
        <v/>
      </c>
      <c r="U51" s="65" t="str">
        <f>IF(M51="","",IF(T51="",SUM($T$5:$T51)+S51,SUM($T$5:$T51)))</f>
        <v/>
      </c>
      <c r="V51" s="125" t="str">
        <f t="shared" si="187"/>
        <v/>
      </c>
      <c r="W51" s="65" t="str" cm="1">
        <f t="array" aca="1" ref="W51" ca="1">IF(M50="","",INDIRECT(DX51&amp; DN51))</f>
        <v/>
      </c>
      <c r="X51" s="66" t="str">
        <f t="shared" si="205"/>
        <v/>
      </c>
      <c r="Y51" s="42" t="str">
        <f t="shared" si="206"/>
        <v/>
      </c>
      <c r="Z51" s="65" t="str">
        <f t="shared" si="207"/>
        <v/>
      </c>
      <c r="AA51" s="66" t="str">
        <f t="shared" si="208"/>
        <v/>
      </c>
      <c r="AB51" s="42" t="str">
        <f t="shared" si="209"/>
        <v/>
      </c>
      <c r="AC51" s="65" t="str">
        <f t="shared" si="210"/>
        <v/>
      </c>
      <c r="AD51" s="66" t="str">
        <f t="shared" si="211"/>
        <v/>
      </c>
      <c r="AE51" s="42" t="str">
        <f t="shared" si="212"/>
        <v/>
      </c>
      <c r="AF51" s="65" t="str">
        <f t="shared" si="213"/>
        <v/>
      </c>
      <c r="AG51" s="66" t="str">
        <f t="shared" si="214"/>
        <v/>
      </c>
      <c r="AH51" s="42" t="str">
        <f t="shared" si="215"/>
        <v/>
      </c>
      <c r="AI51" s="65" t="str">
        <f t="shared" si="216"/>
        <v/>
      </c>
      <c r="AJ51" s="66" t="str">
        <f t="shared" si="217"/>
        <v/>
      </c>
      <c r="AK51" s="42" t="str">
        <f t="shared" si="282"/>
        <v/>
      </c>
      <c r="AL51" s="65" t="str">
        <f t="shared" si="218"/>
        <v/>
      </c>
      <c r="AM51" s="66" t="str">
        <f t="shared" si="219"/>
        <v/>
      </c>
      <c r="AN51" s="42" t="str">
        <f t="shared" si="220"/>
        <v/>
      </c>
      <c r="AO51" s="65" t="str">
        <f t="shared" si="221"/>
        <v/>
      </c>
      <c r="AP51" s="66" t="str">
        <f t="shared" si="222"/>
        <v/>
      </c>
      <c r="AQ51" s="42" t="str">
        <f t="shared" si="223"/>
        <v/>
      </c>
      <c r="AR51" s="65" t="str">
        <f t="shared" si="224"/>
        <v/>
      </c>
      <c r="AS51" s="66" t="str">
        <f t="shared" si="225"/>
        <v/>
      </c>
      <c r="AT51" s="42" t="str">
        <f t="shared" si="100"/>
        <v/>
      </c>
      <c r="AU51" s="65" t="str">
        <f t="shared" si="226"/>
        <v/>
      </c>
      <c r="AV51" s="79" t="str">
        <f t="shared" si="227"/>
        <v/>
      </c>
      <c r="AW51" s="42" t="str">
        <f t="shared" si="101"/>
        <v/>
      </c>
      <c r="AX51" s="65" t="str">
        <f t="shared" si="39"/>
        <v/>
      </c>
      <c r="AY51" s="66" t="str">
        <f t="shared" si="102"/>
        <v/>
      </c>
      <c r="AZ51" s="42" t="str">
        <f t="shared" si="228"/>
        <v/>
      </c>
      <c r="BA51" s="65" t="str">
        <f t="shared" si="229"/>
        <v/>
      </c>
      <c r="BB51" s="66" t="str">
        <f t="shared" si="230"/>
        <v/>
      </c>
      <c r="BC51" s="42" t="str">
        <f t="shared" si="231"/>
        <v/>
      </c>
      <c r="BD51" s="65" t="str">
        <f t="shared" si="232"/>
        <v/>
      </c>
      <c r="BE51" s="66" t="str">
        <f t="shared" si="233"/>
        <v/>
      </c>
      <c r="BF51" s="42" t="str">
        <f t="shared" si="234"/>
        <v/>
      </c>
      <c r="BG51" s="65" t="str">
        <f t="shared" si="235"/>
        <v/>
      </c>
      <c r="BH51" s="66" t="str">
        <f t="shared" si="236"/>
        <v/>
      </c>
      <c r="BI51" s="42" t="str">
        <f t="shared" si="237"/>
        <v/>
      </c>
      <c r="BJ51" s="65" t="str">
        <f t="shared" si="238"/>
        <v/>
      </c>
      <c r="BK51" s="66" t="str">
        <f t="shared" si="239"/>
        <v/>
      </c>
      <c r="BL51" s="42" t="str">
        <f t="shared" si="240"/>
        <v/>
      </c>
      <c r="BM51" s="65" t="str">
        <f t="shared" si="241"/>
        <v/>
      </c>
      <c r="BN51" s="66" t="str">
        <f t="shared" si="242"/>
        <v/>
      </c>
      <c r="BO51" s="42" t="str">
        <f t="shared" si="243"/>
        <v/>
      </c>
      <c r="BP51" s="65" t="str">
        <f t="shared" si="244"/>
        <v/>
      </c>
      <c r="BQ51" s="66" t="str">
        <f t="shared" si="245"/>
        <v/>
      </c>
      <c r="BR51" s="42" t="str">
        <f t="shared" si="246"/>
        <v/>
      </c>
      <c r="BS51" s="65" t="str">
        <f t="shared" si="247"/>
        <v/>
      </c>
      <c r="BT51" s="66" t="str">
        <f t="shared" si="248"/>
        <v/>
      </c>
      <c r="BU51" s="42" t="str">
        <f t="shared" si="249"/>
        <v/>
      </c>
      <c r="BV51" s="65" t="str">
        <f t="shared" si="250"/>
        <v/>
      </c>
      <c r="BW51" s="66" t="str">
        <f t="shared" si="251"/>
        <v/>
      </c>
      <c r="BX51" s="42" t="str">
        <f t="shared" si="252"/>
        <v/>
      </c>
      <c r="BY51" s="65" t="str">
        <f t="shared" si="103"/>
        <v/>
      </c>
      <c r="BZ51" s="66" t="str">
        <f t="shared" si="253"/>
        <v/>
      </c>
      <c r="CA51" s="106">
        <f t="shared" si="104"/>
        <v>0</v>
      </c>
      <c r="CB51" s="107">
        <f t="shared" si="105"/>
        <v>0</v>
      </c>
      <c r="CC51" s="108" t="str">
        <f t="shared" si="106"/>
        <v/>
      </c>
      <c r="CD51" s="252" t="e">
        <f t="shared" ref="CD51:CE51" si="297">AVERAGE(CV48:CV51)</f>
        <v>#DIV/0!</v>
      </c>
      <c r="CE51" s="252" t="e">
        <f t="shared" si="297"/>
        <v>#DIV/0!</v>
      </c>
      <c r="CF51" s="252" t="e">
        <f t="shared" si="108"/>
        <v>#DIV/0!</v>
      </c>
      <c r="CG51" s="252" t="e">
        <f t="shared" si="109"/>
        <v>#DIV/0!</v>
      </c>
      <c r="CH51" s="252" t="e">
        <f t="shared" si="110"/>
        <v>#DIV/0!</v>
      </c>
      <c r="CI51" s="252" t="e">
        <f t="shared" si="111"/>
        <v>#DIV/0!</v>
      </c>
      <c r="CJ51" s="252" t="e">
        <f t="shared" si="112"/>
        <v>#DIV/0!</v>
      </c>
      <c r="CK51" s="252" t="e">
        <f t="shared" si="113"/>
        <v>#DIV/0!</v>
      </c>
      <c r="CL51" s="252" t="e">
        <f t="shared" si="114"/>
        <v>#DIV/0!</v>
      </c>
      <c r="CM51" s="252" t="e">
        <f t="shared" si="115"/>
        <v>#DIV/0!</v>
      </c>
      <c r="CN51" s="252" t="e">
        <f t="shared" si="116"/>
        <v>#DIV/0!</v>
      </c>
      <c r="CO51" s="252" t="e">
        <f t="shared" si="117"/>
        <v>#DIV/0!</v>
      </c>
      <c r="CP51" s="252" t="e">
        <f t="shared" si="118"/>
        <v>#DIV/0!</v>
      </c>
      <c r="CQ51" s="252" t="e">
        <f t="shared" si="119"/>
        <v>#DIV/0!</v>
      </c>
      <c r="CR51" s="252" t="e">
        <f t="shared" si="120"/>
        <v>#DIV/0!</v>
      </c>
      <c r="CS51" s="252" t="e">
        <f t="shared" si="121"/>
        <v>#DIV/0!</v>
      </c>
      <c r="CT51" s="252" t="e">
        <f t="shared" si="122"/>
        <v>#DIV/0!</v>
      </c>
      <c r="CU51" s="252" t="e">
        <f t="shared" si="123"/>
        <v>#DIV/0!</v>
      </c>
      <c r="CV51" s="156" t="str">
        <f t="shared" si="124"/>
        <v/>
      </c>
      <c r="CW51" s="157" t="str">
        <f t="shared" si="125"/>
        <v/>
      </c>
      <c r="CX51" s="157" t="str">
        <f t="shared" si="126"/>
        <v/>
      </c>
      <c r="CY51" s="157" t="str">
        <f t="shared" si="127"/>
        <v/>
      </c>
      <c r="CZ51" s="157" t="str">
        <f t="shared" si="128"/>
        <v/>
      </c>
      <c r="DA51" s="157" t="str">
        <f t="shared" si="129"/>
        <v/>
      </c>
      <c r="DB51" s="157" t="str">
        <f t="shared" si="130"/>
        <v/>
      </c>
      <c r="DC51" s="157" t="str">
        <f t="shared" si="131"/>
        <v/>
      </c>
      <c r="DD51" s="157" t="str">
        <f t="shared" si="132"/>
        <v/>
      </c>
      <c r="DE51" s="157" t="str">
        <f t="shared" si="133"/>
        <v/>
      </c>
      <c r="DF51" s="157" t="str">
        <f t="shared" si="134"/>
        <v/>
      </c>
      <c r="DG51" s="157" t="str">
        <f t="shared" si="135"/>
        <v/>
      </c>
      <c r="DH51" s="157" t="str">
        <f t="shared" si="136"/>
        <v/>
      </c>
      <c r="DI51" s="157" t="str">
        <f t="shared" si="137"/>
        <v/>
      </c>
      <c r="DJ51" s="157" t="str">
        <f t="shared" si="138"/>
        <v/>
      </c>
      <c r="DK51" s="157" t="str">
        <f t="shared" si="139"/>
        <v/>
      </c>
      <c r="DL51" s="157" t="str">
        <f t="shared" si="140"/>
        <v/>
      </c>
      <c r="DM51" s="158" t="str">
        <f t="shared" si="141"/>
        <v/>
      </c>
      <c r="DN51" s="78">
        <v>51</v>
      </c>
      <c r="DO51" s="79">
        <f t="shared" si="164"/>
        <v>46</v>
      </c>
      <c r="DP51" s="42" t="str" cm="1">
        <f t="array" ref="DP51">IFERROR(INDEX($CD$4:$CU$4,_xlfn.AGGREGATE(15,6,COLUMN($CD$4:$CU$4)-COLUMN($CC$1)/($CD$51:$CU$51=MAX($CD$51:$CU$51)),COLUMNS(CU$4:$CU4))),"")</f>
        <v/>
      </c>
      <c r="DQ51" s="65" t="str" cm="1">
        <f t="array" ref="DQ51">IFERROR(INDEX($CD$4:$CU$4,_xlfn.AGGREGATE(15,6,COLUMN($CD$4:$CU$4)-COLUMN($CC$1)/($CD$51:$CU$51=MAX($CD$51:$CU$51)),COLUMNS($CU$4:DN4))),"")</f>
        <v/>
      </c>
      <c r="DR51" s="65" t="str" cm="1">
        <f t="array" ref="DR51">IFERROR(INDEX($CD$4:$CU$4,_xlfn.AGGREGATE(15,6,COLUMN($CD$4:$CU$4)-COLUMN($CC$1)/($CD$51:$CU$51=MAX($CD$51:$CU$51)),COLUMNS($CU$4:DO4))),"")</f>
        <v/>
      </c>
      <c r="DS51" s="65" t="str" cm="1">
        <f t="array" ref="DS51">IFERROR(INDEX($CD$4:$CU$4,_xlfn.AGGREGATE(15,6,COLUMN($CD$4:$CU$4)-COLUMN($CC$1)/($CD$51:$CU$51=MAX($CD$51:$CU$51)),COLUMNS($CU$4:DP4))),"")</f>
        <v/>
      </c>
      <c r="DT51" s="65" t="str" cm="1">
        <f t="array" ref="DT51">IFERROR(INDEX($CD$4:$CU$4,_xlfn.AGGREGATE(15,6,COLUMN($CD$4:$CU$4)-COLUMN($CC$1)/($CD$51:$CU$51=MAX($CD$51:$CU$51)),COLUMNS($CU$4:DQ4))),"")</f>
        <v/>
      </c>
      <c r="DU51" s="66" t="str" cm="1">
        <f t="array" ref="DU51">IFERROR(INDEX($CD$4:$CU$4,_xlfn.AGGREGATE(15,6,COLUMN($CD$4:$CU$4)-COLUMN($CC$1)/($CD$51:$CU$51=MAX($CD$51:$CU$51)),COLUMNS($CU$4:DR4))),"")</f>
        <v/>
      </c>
      <c r="DV51" s="78" t="str">
        <f t="shared" ca="1" si="156"/>
        <v/>
      </c>
      <c r="DW51" s="65" t="str">
        <f t="shared" ca="1" si="157"/>
        <v>R</v>
      </c>
      <c r="DX51" s="65" t="str" cm="1">
        <f t="array" aca="1" ref="DX51" ca="1">IF(INDIRECT(VLOOKUP(DX50,General!R:T,3,FALSE)&amp;DN50)&gt;0,DX50,DV50)</f>
        <v>BU</v>
      </c>
      <c r="DY51" s="79">
        <f t="shared" ca="1" si="158"/>
        <v>1</v>
      </c>
      <c r="DZ51" s="42" t="str">
        <f>IFERROR(VLOOKUP(DP51,General!R:S,2,FALSE),"")</f>
        <v/>
      </c>
      <c r="EA51" s="65" t="str">
        <f>IFERROR(VLOOKUP(DQ51,General!R:S,2,FALSE),"")</f>
        <v/>
      </c>
      <c r="EB51" s="65" t="str">
        <f>IFERROR(VLOOKUP(DR51,General!R:S,2,FALSE),"")</f>
        <v/>
      </c>
      <c r="EC51" s="65" t="str">
        <f>IFERROR(VLOOKUP(DS51,General!R:S,2,FALSE),"")</f>
        <v/>
      </c>
      <c r="ED51" s="65" t="str">
        <f>IFERROR(VLOOKUP(DT51,General!R:S,2,FALSE),"")</f>
        <v/>
      </c>
      <c r="EE51" s="66" t="str">
        <f>IFERROR(VLOOKUP(DU51,General!R:S,2,FALSE),"")</f>
        <v/>
      </c>
      <c r="EF51" s="113">
        <f ca="1">IF(DP51="",-1,COUNTIF(INDIRECT(DZ51&amp;$DN$10):INDIRECT(DZ51&amp;DN51),"Y"))</f>
        <v>-1</v>
      </c>
      <c r="EG51" s="111">
        <f ca="1">IF(DQ51="",-1,COUNTIF(INDIRECT(EA51&amp;$DN$10):INDIRECT(EA51&amp;DN51),"Y"))</f>
        <v>-1</v>
      </c>
      <c r="EH51" s="111">
        <f ca="1">IF(DR51="",-1,COUNTIF(INDIRECT(EB51&amp;$DN$10):INDIRECT(EB51&amp;DN51),"Y"))</f>
        <v>-1</v>
      </c>
      <c r="EI51" s="110">
        <f ca="1">IF(DS51="",-1,COUNTIF(INDIRECT(EC51&amp;$DN$10):INDIRECT(EC51&amp;DN51),"Y"))</f>
        <v>-1</v>
      </c>
      <c r="EJ51" s="114">
        <f ca="1">IF(DT51="",-1,COUNTIF(INDIRECT(ED51&amp;$DN$10):INDIRECT(ED51&amp;DN51),"Y"))</f>
        <v>-1</v>
      </c>
      <c r="EK51" s="114">
        <f ca="1">IF(DU51="",-1,COUNTIF(INDIRECT(EE51&amp;$DN$10):INDIRECT(EE51&amp;DN51),"Y"))</f>
        <v>-1</v>
      </c>
      <c r="EL51" s="42" t="str" cm="1">
        <f t="array" aca="1" ref="EL51" ca="1">IFERROR(INDEX($DP$51:$DU$51,_xlfn.AGGREGATE(15,6,COLUMN($DP$51:$DU$51)-COLUMN($DO$51)/($EF$51:$EK$51=MAX($EF$51:$EK$51)),COLUMNS($DP$51:DP51))),"")</f>
        <v/>
      </c>
      <c r="EM51" s="65" t="str" cm="1">
        <f t="array" aca="1" ref="EM51" ca="1">IFERROR(INDEX($DP$51:$DU$51,_xlfn.AGGREGATE(15,6,COLUMN($DP$51:$DU$51)-COLUMN($DO$51)/($EF$51:$EK$51=MAX($EF$51:$EK$51)),COLUMNS($DP$51:DQ51))),"")</f>
        <v/>
      </c>
      <c r="EN51" s="65" t="str" cm="1">
        <f t="array" aca="1" ref="EN51" ca="1">IFERROR(INDEX($DP$51:$DU$51,_xlfn.AGGREGATE(15,6,COLUMN($DP$51:$DU$51)-COLUMN($DO$51)/($EF$51:$EK$51=MAX($EF$51:$EK$51)),COLUMNS($DP$51:DR51))),"")</f>
        <v/>
      </c>
      <c r="EO51" s="65" t="str" cm="1">
        <f t="array" aca="1" ref="EO51" ca="1">IFERROR(INDEX($DP$51:$DU$51,_xlfn.AGGREGATE(15,6,COLUMN($DP$51:$DU$51)-COLUMN($DO$51)/($EF$51:$EK$51=MAX($EF$51:$EK$51)),COLUMNS($DP$51:DS51))),"")</f>
        <v/>
      </c>
      <c r="EP51" s="65" t="str" cm="1">
        <f t="array" aca="1" ref="EP51" ca="1">IFERROR(INDEX($DP$51:$DU$51,_xlfn.AGGREGATE(15,6,COLUMN($DP$51:$DU$51)-COLUMN($DO$51)/($EF$51:$EK$51=MAX($EF$51:$EK$51)),COLUMNS($DP$51:DT51))),"")</f>
        <v/>
      </c>
      <c r="EQ51" s="66" t="str" cm="1">
        <f t="array" aca="1" ref="EQ51" ca="1">IFERROR(INDEX($DP$51:$DU$51,_xlfn.AGGREGATE(15,6,COLUMN($DP$51:$DU$51)-COLUMN($DO$51)/($EF$51:$EK$51=MAX($EF$51:$EK$51)),COLUMNS($DP$51:DU51))),"")</f>
        <v/>
      </c>
      <c r="ER51" s="9">
        <f t="shared" ca="1" si="144"/>
        <v>6</v>
      </c>
      <c r="ES51" s="79">
        <f t="shared" ca="1" si="159"/>
        <v>1</v>
      </c>
      <c r="ET51" s="112" t="str" cm="1">
        <f t="array" aca="1" ref="ET51" ca="1">INDEX(EL51:EQ51,1,ES51)</f>
        <v/>
      </c>
      <c r="EU51" s="42" t="str">
        <f t="shared" ca="1" si="7"/>
        <v>T</v>
      </c>
      <c r="EV51" s="65" t="str">
        <f t="shared" si="8"/>
        <v>T</v>
      </c>
      <c r="EW51" s="65" t="str">
        <f t="shared" ca="1" si="9"/>
        <v>B</v>
      </c>
      <c r="EX51" s="65" t="str">
        <f t="shared" si="193"/>
        <v/>
      </c>
      <c r="EY51" s="65" t="str">
        <f t="shared" si="194"/>
        <v/>
      </c>
      <c r="EZ51" s="65" t="str">
        <f t="shared" si="195"/>
        <v/>
      </c>
      <c r="FA51" s="9" t="str">
        <f t="shared" si="255"/>
        <v/>
      </c>
      <c r="FB51" s="9" t="str">
        <f t="shared" si="256"/>
        <v/>
      </c>
      <c r="FC51" s="9" t="str">
        <f t="shared" si="257"/>
        <v/>
      </c>
      <c r="FD51" s="9" t="str">
        <f t="shared" si="258"/>
        <v/>
      </c>
      <c r="FE51" s="9" t="str">
        <f t="shared" si="259"/>
        <v/>
      </c>
      <c r="FF51" s="9" t="str">
        <f t="shared" si="260"/>
        <v/>
      </c>
      <c r="FG51" s="9">
        <f t="shared" si="261"/>
        <v>0</v>
      </c>
      <c r="FH51" s="9">
        <f t="shared" si="262"/>
        <v>0</v>
      </c>
      <c r="FI51" s="42" t="str">
        <f t="shared" si="196"/>
        <v/>
      </c>
      <c r="FJ51" s="65">
        <f>IF(Z51="",0,IFERROR(VLOOKUP(Z46&amp;Z47&amp;Z48&amp;Z49&amp;Z50&amp;Z51,General!I:J,2,FALSE),0))</f>
        <v>0</v>
      </c>
      <c r="FK51" s="65">
        <f>IF(AC51="",0,IFERROR(VLOOKUP(AC46&amp;AC47&amp;AC48&amp;AC49&amp;AC50&amp;AC51,General!I:J,2,FALSE),0))</f>
        <v>0</v>
      </c>
      <c r="FL51" s="65">
        <f>IF(AF51="",0,IFERROR(VLOOKUP(AF46&amp;AF47&amp;AF48&amp;AF49&amp;AF50&amp;AF51,General!I:J,2,FALSE),0))</f>
        <v>0</v>
      </c>
      <c r="FM51" s="65">
        <f>IF(AI51="",0,IFERROR(VLOOKUP(AI46&amp;AI47&amp;AI48&amp;AI49&amp;AI50&amp;AI51,General!I:J,2,FALSE),0))</f>
        <v>0</v>
      </c>
      <c r="FN51" s="65">
        <f>IF(AL51="",0,IFERROR(VLOOKUP(AL46&amp;AL47&amp;AL48&amp;AL49&amp;AL50&amp;AL51,General!I:J,2,FALSE),0))</f>
        <v>0</v>
      </c>
      <c r="FO51" s="65">
        <f>IF(AO51="",0,IFERROR(VLOOKUP(AO46&amp;AO47&amp;AO48&amp;AO49&amp;AO50&amp;AO51,General!I:J,2,FALSE),0))</f>
        <v>0</v>
      </c>
      <c r="FP51" s="65">
        <f>IF(AR51="",0,IFERROR(VLOOKUP(AR46&amp;AR47&amp;AR48&amp;AR49&amp;AR50&amp;AR51,General!I:J,2,FALSE),0))</f>
        <v>0</v>
      </c>
      <c r="FQ51" s="65">
        <f>IF(AU51="",0,IFERROR(VLOOKUP(AU46&amp;AU47&amp;AU48&amp;AU49&amp;AU50&amp;AU51,General!I:J,2,FALSE),0))</f>
        <v>0</v>
      </c>
      <c r="FR51" s="65">
        <f>IF(AX51="",0,IFERROR(VLOOKUP(AX46&amp;AX47&amp;AX48&amp;AX49&amp;AX50&amp;AX51,General!I:J,2,FALSE),0))</f>
        <v>0</v>
      </c>
      <c r="FS51" s="65">
        <f>IF(BA51="",0,IFERROR(VLOOKUP(BA46&amp;BA47&amp;BA48&amp;BA49&amp;BA50&amp;BA51,General!I:J,2,FALSE),0))</f>
        <v>0</v>
      </c>
      <c r="FT51" s="65">
        <f>IF(BD51="",0,IFERROR(VLOOKUP(BD46&amp;BD47&amp;BD48&amp;BD49&amp;BD50&amp;BD51,General!I:J,2,FALSE),0))</f>
        <v>0</v>
      </c>
      <c r="FU51" s="65">
        <f>IF(BG51="",0,IFERROR(VLOOKUP(BG46&amp;BG47&amp;BG48&amp;BG49&amp;BG50&amp;BG51,General!I:J,2,FALSE),0))</f>
        <v>0</v>
      </c>
      <c r="FV51" s="65">
        <f>IF(BJ51="",0,IFERROR(VLOOKUP(BJ46&amp;BJ47&amp;BJ48&amp;BJ49&amp;BJ50&amp;BJ51,General!I:J,2,FALSE),0))</f>
        <v>0</v>
      </c>
      <c r="FW51" s="65">
        <f>IF(BM51="",0,IFERROR(VLOOKUP(BM46&amp;BM47&amp;BM48&amp;BM49&amp;BM50&amp;BM51,General!I:J,2,FALSE),0))</f>
        <v>0</v>
      </c>
      <c r="FX51" s="65">
        <f>IF(BP51="",0,IFERROR(VLOOKUP(BP46&amp;BP47&amp;BP48&amp;BP49&amp;BP50&amp;BP51,General!I:J,2,FALSE),0))</f>
        <v>0</v>
      </c>
      <c r="FY51" s="65">
        <f>IF(BS51="",0,IFERROR(VLOOKUP(BS46&amp;BS47&amp;BS48&amp;BS49&amp;BS50&amp;BS51,General!I:J,2,FALSE),0))</f>
        <v>0</v>
      </c>
      <c r="FZ51" s="66">
        <f>IF(BV51="",0,IFERROR(VLOOKUP(BV46&amp;BV47&amp;BV48&amp;BV49&amp;BV50&amp;BV51,General!I:J,2,FALSE),0))</f>
        <v>0</v>
      </c>
      <c r="GA51" s="66">
        <f>IF(BY51="",0,IFERROR(VLOOKUP(BY46&amp;BY47&amp;BY48&amp;BY49&amp;BY50&amp;BY51,General!I:J,2,FALSE),0))</f>
        <v>0</v>
      </c>
      <c r="GB51" s="66">
        <f>IF(R51="",0,IFERROR(VLOOKUP(R46&amp;R47&amp;R48&amp;R49&amp;R50&amp;R51,General!F:G,2,FALSE),0))</f>
        <v>0</v>
      </c>
      <c r="GC51" s="9" t="str">
        <f t="shared" si="284"/>
        <v/>
      </c>
      <c r="GD51" s="9" t="str">
        <f t="shared" si="263"/>
        <v>N</v>
      </c>
      <c r="GE51" s="9" t="str">
        <f t="shared" si="264"/>
        <v>N</v>
      </c>
      <c r="GF51" s="9" t="str">
        <f t="shared" si="265"/>
        <v>N</v>
      </c>
      <c r="GG51" s="9" t="str">
        <f t="shared" si="266"/>
        <v/>
      </c>
      <c r="GH51" s="10" t="str">
        <f t="shared" ca="1" si="267"/>
        <v/>
      </c>
      <c r="GI51" s="9" t="str">
        <f t="shared" ca="1" si="268"/>
        <v/>
      </c>
      <c r="GJ51" s="9" t="str">
        <f t="shared" ca="1" si="269"/>
        <v/>
      </c>
      <c r="GK51" s="9" t="str">
        <f t="shared" si="270"/>
        <v/>
      </c>
      <c r="GL51" s="9" t="str">
        <f t="shared" si="271"/>
        <v/>
      </c>
      <c r="GM51" s="9" t="str">
        <f t="shared" si="272"/>
        <v/>
      </c>
      <c r="GN51" s="9" t="str">
        <f t="shared" si="190"/>
        <v/>
      </c>
      <c r="GO51" s="9" t="str">
        <f t="shared" si="191"/>
        <v/>
      </c>
      <c r="GP51" s="9" t="str">
        <f t="shared" si="289"/>
        <v>00000</v>
      </c>
      <c r="GQ51" s="9" t="str">
        <f t="shared" si="290"/>
        <v>00000</v>
      </c>
      <c r="GR51" s="9" t="str">
        <f t="shared" si="291"/>
        <v>000000</v>
      </c>
      <c r="GS51" s="9" t="str">
        <f t="shared" si="292"/>
        <v>000000</v>
      </c>
      <c r="GT51" s="9" t="str">
        <f t="shared" si="293"/>
        <v>B</v>
      </c>
      <c r="GU51" s="9" t="str">
        <f t="shared" si="149"/>
        <v>B</v>
      </c>
      <c r="GV51" s="9" t="str">
        <f t="shared" si="273"/>
        <v/>
      </c>
      <c r="GW51" s="9">
        <f t="shared" ca="1" si="274"/>
        <v>0</v>
      </c>
      <c r="GX51" s="9" t="str">
        <f t="shared" si="275"/>
        <v/>
      </c>
      <c r="GY51" s="9">
        <f t="shared" ca="1" si="276"/>
        <v>0</v>
      </c>
      <c r="GZ51" s="9" t="str">
        <f t="shared" si="277"/>
        <v/>
      </c>
      <c r="HA51" s="9">
        <f t="shared" ca="1" si="278"/>
        <v>0</v>
      </c>
      <c r="HB51" s="9" t="str">
        <f t="shared" ca="1" si="150"/>
        <v>0</v>
      </c>
      <c r="HC51" s="9" t="str">
        <f t="shared" ca="1" si="151"/>
        <v>0</v>
      </c>
      <c r="HD51" s="9" t="str">
        <f t="shared" ca="1" si="152"/>
        <v>0</v>
      </c>
      <c r="HE51" s="9" t="str">
        <f t="shared" si="279"/>
        <v/>
      </c>
      <c r="HG51" s="9">
        <f>General!A49</f>
        <v>0</v>
      </c>
      <c r="HH51" s="9">
        <f>General!B49</f>
        <v>0</v>
      </c>
      <c r="HI51" s="9" t="str">
        <f>General!C49</f>
        <v/>
      </c>
      <c r="HJ51" s="9">
        <f>General!D49</f>
        <v>0</v>
      </c>
      <c r="HK51" s="9">
        <v>2</v>
      </c>
      <c r="HL51" s="57">
        <f t="shared" ca="1" si="153"/>
        <v>1</v>
      </c>
      <c r="HM51" s="9" t="str">
        <f>General!F49</f>
        <v>WLLWL</v>
      </c>
      <c r="HN51" s="9">
        <f>General!G49</f>
        <v>-1</v>
      </c>
    </row>
    <row r="52" spans="1:222" ht="13.5" thickBot="1">
      <c r="A52" s="9">
        <v>43</v>
      </c>
      <c r="B52" s="42" t="str">
        <f t="shared" si="199"/>
        <v/>
      </c>
      <c r="C52" s="115" t="str">
        <f t="shared" ca="1" si="280"/>
        <v/>
      </c>
      <c r="D52" s="116" t="str">
        <f t="shared" si="94"/>
        <v/>
      </c>
      <c r="E52" s="117" t="str">
        <f t="shared" si="95"/>
        <v/>
      </c>
      <c r="F52" s="66" t="str">
        <f t="shared" si="200"/>
        <v/>
      </c>
      <c r="G52" s="9">
        <v>43</v>
      </c>
      <c r="H52" s="118"/>
      <c r="I52" s="152" t="str">
        <f t="shared" si="96"/>
        <v/>
      </c>
      <c r="J52" s="115" t="str">
        <f t="shared" si="97"/>
        <v/>
      </c>
      <c r="K52" s="66" t="str">
        <f t="shared" si="154"/>
        <v/>
      </c>
      <c r="L52" s="141"/>
      <c r="M52" s="136"/>
      <c r="N52" s="10"/>
      <c r="O52" s="42" t="str">
        <f>IF(M51="","",VLOOKUP(DX52,General!U:V,2,FALSE))</f>
        <v/>
      </c>
      <c r="P52" s="116" t="str">
        <f t="shared" si="201"/>
        <v/>
      </c>
      <c r="Q52" s="117" t="str">
        <f t="shared" si="202"/>
        <v/>
      </c>
      <c r="R52" s="65" t="str">
        <f t="shared" si="203"/>
        <v/>
      </c>
      <c r="S52" s="65" t="str">
        <f t="shared" si="204"/>
        <v/>
      </c>
      <c r="T52" s="119" t="str">
        <f t="shared" si="281"/>
        <v/>
      </c>
      <c r="U52" s="65" t="str">
        <f>IF(M52="","",IF(T52="",SUM($T$5:$T52)+S52,SUM($T$5:$T52)))</f>
        <v/>
      </c>
      <c r="V52" s="125" t="str">
        <f t="shared" si="187"/>
        <v/>
      </c>
      <c r="W52" s="65" t="str" cm="1">
        <f t="array" aca="1" ref="W52" ca="1">IF(M51="","",INDIRECT(DX52&amp; DN52))</f>
        <v/>
      </c>
      <c r="X52" s="66" t="str">
        <f t="shared" si="205"/>
        <v/>
      </c>
      <c r="Y52" s="42" t="str">
        <f t="shared" si="206"/>
        <v/>
      </c>
      <c r="Z52" s="65" t="str">
        <f t="shared" si="207"/>
        <v/>
      </c>
      <c r="AA52" s="66" t="str">
        <f t="shared" si="208"/>
        <v/>
      </c>
      <c r="AB52" s="42" t="str">
        <f t="shared" si="209"/>
        <v/>
      </c>
      <c r="AC52" s="65" t="str">
        <f t="shared" si="210"/>
        <v/>
      </c>
      <c r="AD52" s="66" t="str">
        <f t="shared" si="211"/>
        <v/>
      </c>
      <c r="AE52" s="42" t="str">
        <f t="shared" si="212"/>
        <v/>
      </c>
      <c r="AF52" s="65" t="str">
        <f t="shared" si="213"/>
        <v/>
      </c>
      <c r="AG52" s="66" t="str">
        <f t="shared" si="214"/>
        <v/>
      </c>
      <c r="AH52" s="42" t="str">
        <f t="shared" si="215"/>
        <v/>
      </c>
      <c r="AI52" s="65" t="str">
        <f t="shared" si="216"/>
        <v/>
      </c>
      <c r="AJ52" s="66" t="str">
        <f t="shared" si="217"/>
        <v/>
      </c>
      <c r="AK52" s="42" t="str">
        <f t="shared" si="282"/>
        <v/>
      </c>
      <c r="AL52" s="65" t="str">
        <f t="shared" si="218"/>
        <v/>
      </c>
      <c r="AM52" s="66" t="str">
        <f t="shared" si="219"/>
        <v/>
      </c>
      <c r="AN52" s="42" t="str">
        <f t="shared" si="220"/>
        <v/>
      </c>
      <c r="AO52" s="65" t="str">
        <f t="shared" si="221"/>
        <v/>
      </c>
      <c r="AP52" s="66" t="str">
        <f t="shared" si="222"/>
        <v/>
      </c>
      <c r="AQ52" s="42" t="str">
        <f t="shared" si="223"/>
        <v/>
      </c>
      <c r="AR52" s="65" t="str">
        <f t="shared" si="224"/>
        <v/>
      </c>
      <c r="AS52" s="66" t="str">
        <f t="shared" si="225"/>
        <v/>
      </c>
      <c r="AT52" s="42" t="str">
        <f t="shared" si="100"/>
        <v/>
      </c>
      <c r="AU52" s="65" t="str">
        <f t="shared" si="226"/>
        <v/>
      </c>
      <c r="AV52" s="79" t="str">
        <f t="shared" si="227"/>
        <v/>
      </c>
      <c r="AW52" s="42" t="str">
        <f t="shared" si="101"/>
        <v/>
      </c>
      <c r="AX52" s="65" t="str">
        <f t="shared" si="39"/>
        <v/>
      </c>
      <c r="AY52" s="66" t="str">
        <f t="shared" si="102"/>
        <v/>
      </c>
      <c r="AZ52" s="42" t="str">
        <f t="shared" si="228"/>
        <v/>
      </c>
      <c r="BA52" s="65" t="str">
        <f t="shared" si="229"/>
        <v/>
      </c>
      <c r="BB52" s="66" t="str">
        <f t="shared" si="230"/>
        <v/>
      </c>
      <c r="BC52" s="42" t="str">
        <f t="shared" si="231"/>
        <v/>
      </c>
      <c r="BD52" s="65" t="str">
        <f t="shared" si="232"/>
        <v/>
      </c>
      <c r="BE52" s="66" t="str">
        <f t="shared" si="233"/>
        <v/>
      </c>
      <c r="BF52" s="42" t="str">
        <f t="shared" si="234"/>
        <v/>
      </c>
      <c r="BG52" s="65" t="str">
        <f t="shared" si="235"/>
        <v/>
      </c>
      <c r="BH52" s="66" t="str">
        <f t="shared" si="236"/>
        <v/>
      </c>
      <c r="BI52" s="42" t="str">
        <f t="shared" si="237"/>
        <v/>
      </c>
      <c r="BJ52" s="65" t="str">
        <f t="shared" si="238"/>
        <v/>
      </c>
      <c r="BK52" s="66" t="str">
        <f t="shared" si="239"/>
        <v/>
      </c>
      <c r="BL52" s="42" t="str">
        <f t="shared" si="240"/>
        <v/>
      </c>
      <c r="BM52" s="65" t="str">
        <f t="shared" si="241"/>
        <v/>
      </c>
      <c r="BN52" s="66" t="str">
        <f t="shared" si="242"/>
        <v/>
      </c>
      <c r="BO52" s="42" t="str">
        <f t="shared" si="243"/>
        <v/>
      </c>
      <c r="BP52" s="65" t="str">
        <f t="shared" si="244"/>
        <v/>
      </c>
      <c r="BQ52" s="66" t="str">
        <f t="shared" si="245"/>
        <v/>
      </c>
      <c r="BR52" s="42" t="str">
        <f t="shared" si="246"/>
        <v/>
      </c>
      <c r="BS52" s="65" t="str">
        <f t="shared" si="247"/>
        <v/>
      </c>
      <c r="BT52" s="66" t="str">
        <f t="shared" si="248"/>
        <v/>
      </c>
      <c r="BU52" s="42" t="str">
        <f t="shared" si="249"/>
        <v/>
      </c>
      <c r="BV52" s="65" t="str">
        <f t="shared" si="250"/>
        <v/>
      </c>
      <c r="BW52" s="66" t="str">
        <f t="shared" si="251"/>
        <v/>
      </c>
      <c r="BX52" s="42" t="str">
        <f t="shared" si="252"/>
        <v/>
      </c>
      <c r="BY52" s="65" t="str">
        <f t="shared" si="103"/>
        <v/>
      </c>
      <c r="BZ52" s="66" t="str">
        <f t="shared" si="253"/>
        <v/>
      </c>
      <c r="CA52" s="106">
        <f t="shared" si="104"/>
        <v>0</v>
      </c>
      <c r="CB52" s="107">
        <f t="shared" si="105"/>
        <v>0</v>
      </c>
      <c r="CC52" s="108" t="str">
        <f t="shared" si="106"/>
        <v/>
      </c>
      <c r="CD52" s="252" t="e">
        <f t="shared" ref="CD52:CE52" si="298">AVERAGE(CV49:CV52)</f>
        <v>#DIV/0!</v>
      </c>
      <c r="CE52" s="252" t="e">
        <f t="shared" si="298"/>
        <v>#DIV/0!</v>
      </c>
      <c r="CF52" s="252" t="e">
        <f t="shared" si="108"/>
        <v>#DIV/0!</v>
      </c>
      <c r="CG52" s="252" t="e">
        <f t="shared" si="109"/>
        <v>#DIV/0!</v>
      </c>
      <c r="CH52" s="252" t="e">
        <f t="shared" si="110"/>
        <v>#DIV/0!</v>
      </c>
      <c r="CI52" s="252" t="e">
        <f t="shared" si="111"/>
        <v>#DIV/0!</v>
      </c>
      <c r="CJ52" s="252" t="e">
        <f t="shared" si="112"/>
        <v>#DIV/0!</v>
      </c>
      <c r="CK52" s="252" t="e">
        <f t="shared" si="113"/>
        <v>#DIV/0!</v>
      </c>
      <c r="CL52" s="252" t="e">
        <f t="shared" si="114"/>
        <v>#DIV/0!</v>
      </c>
      <c r="CM52" s="252" t="e">
        <f t="shared" si="115"/>
        <v>#DIV/0!</v>
      </c>
      <c r="CN52" s="252" t="e">
        <f t="shared" si="116"/>
        <v>#DIV/0!</v>
      </c>
      <c r="CO52" s="252" t="e">
        <f t="shared" si="117"/>
        <v>#DIV/0!</v>
      </c>
      <c r="CP52" s="252" t="e">
        <f t="shared" si="118"/>
        <v>#DIV/0!</v>
      </c>
      <c r="CQ52" s="252" t="e">
        <f t="shared" si="119"/>
        <v>#DIV/0!</v>
      </c>
      <c r="CR52" s="252" t="e">
        <f t="shared" si="120"/>
        <v>#DIV/0!</v>
      </c>
      <c r="CS52" s="252" t="e">
        <f t="shared" si="121"/>
        <v>#DIV/0!</v>
      </c>
      <c r="CT52" s="252" t="e">
        <f t="shared" si="122"/>
        <v>#DIV/0!</v>
      </c>
      <c r="CU52" s="252" t="e">
        <f t="shared" si="123"/>
        <v>#DIV/0!</v>
      </c>
      <c r="CV52" s="156" t="str">
        <f t="shared" si="124"/>
        <v/>
      </c>
      <c r="CW52" s="157" t="str">
        <f t="shared" si="125"/>
        <v/>
      </c>
      <c r="CX52" s="157" t="str">
        <f t="shared" si="126"/>
        <v/>
      </c>
      <c r="CY52" s="157" t="str">
        <f t="shared" si="127"/>
        <v/>
      </c>
      <c r="CZ52" s="157" t="str">
        <f t="shared" si="128"/>
        <v/>
      </c>
      <c r="DA52" s="157" t="str">
        <f t="shared" si="129"/>
        <v/>
      </c>
      <c r="DB52" s="157" t="str">
        <f t="shared" si="130"/>
        <v/>
      </c>
      <c r="DC52" s="157" t="str">
        <f t="shared" si="131"/>
        <v/>
      </c>
      <c r="DD52" s="157" t="str">
        <f t="shared" si="132"/>
        <v/>
      </c>
      <c r="DE52" s="157" t="str">
        <f t="shared" si="133"/>
        <v/>
      </c>
      <c r="DF52" s="157" t="str">
        <f t="shared" si="134"/>
        <v/>
      </c>
      <c r="DG52" s="157" t="str">
        <f t="shared" si="135"/>
        <v/>
      </c>
      <c r="DH52" s="157" t="str">
        <f t="shared" si="136"/>
        <v/>
      </c>
      <c r="DI52" s="157" t="str">
        <f t="shared" si="137"/>
        <v/>
      </c>
      <c r="DJ52" s="157" t="str">
        <f t="shared" si="138"/>
        <v/>
      </c>
      <c r="DK52" s="157" t="str">
        <f t="shared" si="139"/>
        <v/>
      </c>
      <c r="DL52" s="157" t="str">
        <f t="shared" si="140"/>
        <v/>
      </c>
      <c r="DM52" s="158" t="str">
        <f t="shared" si="141"/>
        <v/>
      </c>
      <c r="DN52" s="78">
        <v>52</v>
      </c>
      <c r="DO52" s="79">
        <f t="shared" si="164"/>
        <v>47</v>
      </c>
      <c r="DP52" s="42" t="str" cm="1">
        <f t="array" ref="DP52">IFERROR(INDEX($CD$4:$CU$4,_xlfn.AGGREGATE(15,6,COLUMN($CD$4:$CU$4)-COLUMN($CC$1)/($CD$52:$CU$52=MAX($CD$52:$CU$52)),COLUMNS(CU$4:$CU4))),"")</f>
        <v/>
      </c>
      <c r="DQ52" s="65" t="str" cm="1">
        <f t="array" ref="DQ52">IFERROR(INDEX($CD$4:$CU$4,_xlfn.AGGREGATE(15,6,COLUMN($CD$4:$CU$4)-COLUMN($CC$1)/($CD$52:$CU$52=MAX($CD$52:$CU$52)),COLUMNS($CU$4:DN4))),"")</f>
        <v/>
      </c>
      <c r="DR52" s="65" t="str" cm="1">
        <f t="array" ref="DR52">IFERROR(INDEX($CD$4:$CU$4,_xlfn.AGGREGATE(15,6,COLUMN($CD$4:$CU$4)-COLUMN($CC$1)/($CD$52:$CU$52=MAX($CD$52:$CU$52)),COLUMNS($CU$4:DO4))),"")</f>
        <v/>
      </c>
      <c r="DS52" s="65" t="str" cm="1">
        <f t="array" ref="DS52">IFERROR(INDEX($CD$4:$CU$4,_xlfn.AGGREGATE(15,6,COLUMN($CD$4:$CU$4)-COLUMN($CC$1)/($CD$52:$CU$52=MAX($CD$52:$CU$52)),COLUMNS($CU$4:DP4))),"")</f>
        <v/>
      </c>
      <c r="DT52" s="65" t="str" cm="1">
        <f t="array" ref="DT52">IFERROR(INDEX($CD$4:$CU$4,_xlfn.AGGREGATE(15,6,COLUMN($CD$4:$CU$4)-COLUMN($CC$1)/($CD$52:$CU$52=MAX($CD$52:$CU$52)),COLUMNS($CU$4:DQ4))),"")</f>
        <v/>
      </c>
      <c r="DU52" s="66" t="str" cm="1">
        <f t="array" ref="DU52">IFERROR(INDEX($CD$4:$CU$4,_xlfn.AGGREGATE(15,6,COLUMN($CD$4:$CU$4)-COLUMN($CC$1)/($CD$52:$CU$52=MAX($CD$52:$CU$52)),COLUMNS($CU$4:DR4))),"")</f>
        <v/>
      </c>
      <c r="DV52" s="78" t="str">
        <f t="shared" ca="1" si="156"/>
        <v/>
      </c>
      <c r="DW52" s="65" t="str">
        <f t="shared" ca="1" si="157"/>
        <v>R</v>
      </c>
      <c r="DX52" s="65" t="str" cm="1">
        <f t="array" aca="1" ref="DX52" ca="1">IF(INDIRECT(VLOOKUP(DX51,General!R:T,3,FALSE)&amp;DN51)&gt;0,DX51,DV51)</f>
        <v>BU</v>
      </c>
      <c r="DY52" s="79">
        <f t="shared" ca="1" si="158"/>
        <v>2</v>
      </c>
      <c r="DZ52" s="42" t="str">
        <f>IFERROR(VLOOKUP(DP52,General!R:S,2,FALSE),"")</f>
        <v/>
      </c>
      <c r="EA52" s="65" t="str">
        <f>IFERROR(VLOOKUP(DQ52,General!R:S,2,FALSE),"")</f>
        <v/>
      </c>
      <c r="EB52" s="65" t="str">
        <f>IFERROR(VLOOKUP(DR52,General!R:S,2,FALSE),"")</f>
        <v/>
      </c>
      <c r="EC52" s="65" t="str">
        <f>IFERROR(VLOOKUP(DS52,General!R:S,2,FALSE),"")</f>
        <v/>
      </c>
      <c r="ED52" s="65" t="str">
        <f>IFERROR(VLOOKUP(DT52,General!R:S,2,FALSE),"")</f>
        <v/>
      </c>
      <c r="EE52" s="66" t="str">
        <f>IFERROR(VLOOKUP(DU52,General!R:S,2,FALSE),"")</f>
        <v/>
      </c>
      <c r="EF52" s="113">
        <f ca="1">IF(DP52="",-1,COUNTIF(INDIRECT(DZ52&amp;$DN$10):INDIRECT(DZ52&amp;DN52),"Y"))</f>
        <v>-1</v>
      </c>
      <c r="EG52" s="111">
        <f ca="1">IF(DQ52="",-1,COUNTIF(INDIRECT(EA52&amp;$DN$10):INDIRECT(EA52&amp;DN52),"Y"))</f>
        <v>-1</v>
      </c>
      <c r="EH52" s="111">
        <f ca="1">IF(DR52="",-1,COUNTIF(INDIRECT(EB52&amp;$DN$10):INDIRECT(EB52&amp;DN52),"Y"))</f>
        <v>-1</v>
      </c>
      <c r="EI52" s="110">
        <f ca="1">IF(DS52="",-1,COUNTIF(INDIRECT(EC52&amp;$DN$10):INDIRECT(EC52&amp;DN52),"Y"))</f>
        <v>-1</v>
      </c>
      <c r="EJ52" s="114">
        <f ca="1">IF(DT52="",-1,COUNTIF(INDIRECT(ED52&amp;$DN$10):INDIRECT(ED52&amp;DN52),"Y"))</f>
        <v>-1</v>
      </c>
      <c r="EK52" s="114">
        <f ca="1">IF(DU52="",-1,COUNTIF(INDIRECT(EE52&amp;$DN$10):INDIRECT(EE52&amp;DN52),"Y"))</f>
        <v>-1</v>
      </c>
      <c r="EL52" s="42" t="str" cm="1">
        <f t="array" aca="1" ref="EL52" ca="1">IFERROR(INDEX($DP$52:$DU$52,_xlfn.AGGREGATE(15,6,COLUMN($DP$52:$DU$52)-COLUMN($DO$52)/($EF$52:$EK$52=MAX($EF$52:$EK$52)),COLUMNS($DP$52:DP52))),"")</f>
        <v/>
      </c>
      <c r="EM52" s="65" t="str" cm="1">
        <f t="array" aca="1" ref="EM52" ca="1">IFERROR(INDEX($DP$52:$DU$52,_xlfn.AGGREGATE(15,6,COLUMN($DP$52:$DU$52)-COLUMN($DO$52)/($EF$52:$EK$52=MAX($EF$52:$EK$52)),COLUMNS($DP$52:DQ52))),"")</f>
        <v/>
      </c>
      <c r="EN52" s="65" t="str" cm="1">
        <f t="array" aca="1" ref="EN52" ca="1">IFERROR(INDEX($DP$52:$DU$52,_xlfn.AGGREGATE(15,6,COLUMN($DP$52:$DU$52)-COLUMN($DO$52)/($EF$52:$EK$52=MAX($EF$52:$EK$52)),COLUMNS($DP$52:DR52))),"")</f>
        <v/>
      </c>
      <c r="EO52" s="65" t="str" cm="1">
        <f t="array" aca="1" ref="EO52" ca="1">IFERROR(INDEX($DP$52:$DU$52,_xlfn.AGGREGATE(15,6,COLUMN($DP$52:$DU$52)-COLUMN($DO$52)/($EF$52:$EK$52=MAX($EF$52:$EK$52)),COLUMNS($DP$52:DS52))),"")</f>
        <v/>
      </c>
      <c r="EP52" s="65" t="str" cm="1">
        <f t="array" aca="1" ref="EP52" ca="1">IFERROR(INDEX($DP$52:$DU$52,_xlfn.AGGREGATE(15,6,COLUMN($DP$52:$DU$52)-COLUMN($DO$52)/($EF$52:$EK$52=MAX($EF$52:$EK$52)),COLUMNS($DP$52:DT52))),"")</f>
        <v/>
      </c>
      <c r="EQ52" s="66" t="str" cm="1">
        <f t="array" aca="1" ref="EQ52" ca="1">IFERROR(INDEX($DP$52:$DU$52,_xlfn.AGGREGATE(15,6,COLUMN($DP$52:$DU$52)-COLUMN($DO$52)/($EF$52:$EK$52=MAX($EF$52:$EK$52)),COLUMNS($DP$52:DU52))),"")</f>
        <v/>
      </c>
      <c r="ER52" s="9">
        <f t="shared" ca="1" si="144"/>
        <v>6</v>
      </c>
      <c r="ES52" s="79">
        <f t="shared" ca="1" si="159"/>
        <v>2</v>
      </c>
      <c r="ET52" s="112" t="str" cm="1">
        <f t="array" aca="1" ref="ET52" ca="1">INDEX(EL52:EQ52,1,ES52)</f>
        <v/>
      </c>
      <c r="EU52" s="42" t="str">
        <f t="shared" ca="1" si="7"/>
        <v>T</v>
      </c>
      <c r="EV52" s="65" t="str">
        <f t="shared" si="8"/>
        <v>T</v>
      </c>
      <c r="EW52" s="65" t="str">
        <f t="shared" ca="1" si="9"/>
        <v>B</v>
      </c>
      <c r="EX52" s="65" t="str">
        <f t="shared" si="193"/>
        <v/>
      </c>
      <c r="EY52" s="65" t="str">
        <f t="shared" si="194"/>
        <v/>
      </c>
      <c r="EZ52" s="65" t="str">
        <f t="shared" si="195"/>
        <v/>
      </c>
      <c r="FA52" s="9" t="str">
        <f t="shared" si="255"/>
        <v/>
      </c>
      <c r="FB52" s="9" t="str">
        <f t="shared" si="256"/>
        <v/>
      </c>
      <c r="FC52" s="9" t="str">
        <f t="shared" si="257"/>
        <v/>
      </c>
      <c r="FD52" s="9" t="str">
        <f t="shared" si="258"/>
        <v/>
      </c>
      <c r="FE52" s="9" t="str">
        <f t="shared" si="259"/>
        <v/>
      </c>
      <c r="FF52" s="9" t="str">
        <f t="shared" si="260"/>
        <v/>
      </c>
      <c r="FG52" s="9">
        <f t="shared" si="261"/>
        <v>0</v>
      </c>
      <c r="FH52" s="9">
        <f t="shared" si="262"/>
        <v>0</v>
      </c>
      <c r="FI52" s="42" t="str">
        <f t="shared" si="196"/>
        <v/>
      </c>
      <c r="FJ52" s="65">
        <f>IF(Z52="",0,IFERROR(VLOOKUP(Z47&amp;Z48&amp;Z49&amp;Z50&amp;Z51&amp;Z52,General!I:J,2,FALSE),0))</f>
        <v>0</v>
      </c>
      <c r="FK52" s="65">
        <f>IF(AC52="",0,IFERROR(VLOOKUP(AC47&amp;AC48&amp;AC49&amp;AC50&amp;AC51&amp;AC52,General!I:J,2,FALSE),0))</f>
        <v>0</v>
      </c>
      <c r="FL52" s="65">
        <f>IF(AF52="",0,IFERROR(VLOOKUP(AF47&amp;AF48&amp;AF49&amp;AF50&amp;AF51&amp;AF52,General!I:J,2,FALSE),0))</f>
        <v>0</v>
      </c>
      <c r="FM52" s="65">
        <f>IF(AI52="",0,IFERROR(VLOOKUP(AI47&amp;AI48&amp;AI49&amp;AI50&amp;AI51&amp;AI52,General!I:J,2,FALSE),0))</f>
        <v>0</v>
      </c>
      <c r="FN52" s="65">
        <f>IF(AL52="",0,IFERROR(VLOOKUP(AL47&amp;AL48&amp;AL49&amp;AL50&amp;AL51&amp;AL52,General!I:J,2,FALSE),0))</f>
        <v>0</v>
      </c>
      <c r="FO52" s="65">
        <f>IF(AO52="",0,IFERROR(VLOOKUP(AO47&amp;AO48&amp;AO49&amp;AO50&amp;AO51&amp;AO52,General!I:J,2,FALSE),0))</f>
        <v>0</v>
      </c>
      <c r="FP52" s="65">
        <f>IF(AR52="",0,IFERROR(VLOOKUP(AR47&amp;AR48&amp;AR49&amp;AR50&amp;AR51&amp;AR52,General!I:J,2,FALSE),0))</f>
        <v>0</v>
      </c>
      <c r="FQ52" s="65">
        <f>IF(AU52="",0,IFERROR(VLOOKUP(AU47&amp;AU48&amp;AU49&amp;AU50&amp;AU51&amp;AU52,General!I:J,2,FALSE),0))</f>
        <v>0</v>
      </c>
      <c r="FR52" s="65">
        <f>IF(AX52="",0,IFERROR(VLOOKUP(AX47&amp;AX48&amp;AX49&amp;AX50&amp;AX51&amp;AX52,General!I:J,2,FALSE),0))</f>
        <v>0</v>
      </c>
      <c r="FS52" s="65">
        <f>IF(BA52="",0,IFERROR(VLOOKUP(BA47&amp;BA48&amp;BA49&amp;BA50&amp;BA51&amp;BA52,General!I:J,2,FALSE),0))</f>
        <v>0</v>
      </c>
      <c r="FT52" s="65">
        <f>IF(BD52="",0,IFERROR(VLOOKUP(BD47&amp;BD48&amp;BD49&amp;BD50&amp;BD51&amp;BD52,General!I:J,2,FALSE),0))</f>
        <v>0</v>
      </c>
      <c r="FU52" s="65">
        <f>IF(BG52="",0,IFERROR(VLOOKUP(BG47&amp;BG48&amp;BG49&amp;BG50&amp;BG51&amp;BG52,General!I:J,2,FALSE),0))</f>
        <v>0</v>
      </c>
      <c r="FV52" s="65">
        <f>IF(BJ52="",0,IFERROR(VLOOKUP(BJ47&amp;BJ48&amp;BJ49&amp;BJ50&amp;BJ51&amp;BJ52,General!I:J,2,FALSE),0))</f>
        <v>0</v>
      </c>
      <c r="FW52" s="65">
        <f>IF(BM52="",0,IFERROR(VLOOKUP(BM47&amp;BM48&amp;BM49&amp;BM50&amp;BM51&amp;BM52,General!I:J,2,FALSE),0))</f>
        <v>0</v>
      </c>
      <c r="FX52" s="65">
        <f>IF(BP52="",0,IFERROR(VLOOKUP(BP47&amp;BP48&amp;BP49&amp;BP50&amp;BP51&amp;BP52,General!I:J,2,FALSE),0))</f>
        <v>0</v>
      </c>
      <c r="FY52" s="65">
        <f>IF(BS52="",0,IFERROR(VLOOKUP(BS47&amp;BS48&amp;BS49&amp;BS50&amp;BS51&amp;BS52,General!I:J,2,FALSE),0))</f>
        <v>0</v>
      </c>
      <c r="FZ52" s="66">
        <f>IF(BV52="",0,IFERROR(VLOOKUP(BV47&amp;BV48&amp;BV49&amp;BV50&amp;BV51&amp;BV52,General!I:J,2,FALSE),0))</f>
        <v>0</v>
      </c>
      <c r="GA52" s="66">
        <f>IF(BY52="",0,IFERROR(VLOOKUP(BY47&amp;BY48&amp;BY49&amp;BY50&amp;BY51&amp;BY52,General!I:J,2,FALSE),0))</f>
        <v>0</v>
      </c>
      <c r="GB52" s="66">
        <f>IF(R52="",0,IFERROR(VLOOKUP(R47&amp;R48&amp;R49&amp;R50&amp;R51&amp;R52,General!F:G,2,FALSE),0))</f>
        <v>0</v>
      </c>
      <c r="GC52" s="9" t="str">
        <f t="shared" si="284"/>
        <v/>
      </c>
      <c r="GD52" s="9" t="str">
        <f t="shared" si="263"/>
        <v>N</v>
      </c>
      <c r="GE52" s="9" t="str">
        <f t="shared" si="264"/>
        <v>N</v>
      </c>
      <c r="GF52" s="9" t="str">
        <f t="shared" si="265"/>
        <v>N</v>
      </c>
      <c r="GG52" s="9" t="str">
        <f t="shared" si="266"/>
        <v/>
      </c>
      <c r="GH52" s="10" t="str">
        <f t="shared" ca="1" si="267"/>
        <v/>
      </c>
      <c r="GI52" s="9" t="str">
        <f t="shared" ca="1" si="268"/>
        <v/>
      </c>
      <c r="GJ52" s="9" t="str">
        <f t="shared" ca="1" si="269"/>
        <v/>
      </c>
      <c r="GK52" s="9" t="str">
        <f t="shared" si="270"/>
        <v/>
      </c>
      <c r="GL52" s="9" t="str">
        <f t="shared" si="271"/>
        <v/>
      </c>
      <c r="GM52" s="9" t="str">
        <f t="shared" si="272"/>
        <v/>
      </c>
      <c r="GN52" s="9" t="str">
        <f t="shared" si="190"/>
        <v/>
      </c>
      <c r="GO52" s="9" t="str">
        <f t="shared" si="191"/>
        <v/>
      </c>
      <c r="GP52" s="9" t="str">
        <f t="shared" si="289"/>
        <v>00000</v>
      </c>
      <c r="GQ52" s="9" t="str">
        <f t="shared" si="290"/>
        <v>00000</v>
      </c>
      <c r="GR52" s="9" t="str">
        <f t="shared" si="291"/>
        <v>000000</v>
      </c>
      <c r="GS52" s="9" t="str">
        <f t="shared" si="292"/>
        <v>000000</v>
      </c>
      <c r="GT52" s="9" t="str">
        <f t="shared" si="293"/>
        <v>B</v>
      </c>
      <c r="GU52" s="9" t="str">
        <f t="shared" si="149"/>
        <v>B</v>
      </c>
      <c r="GV52" s="9" t="str">
        <f t="shared" si="273"/>
        <v/>
      </c>
      <c r="GW52" s="9">
        <f t="shared" ca="1" si="274"/>
        <v>0</v>
      </c>
      <c r="GX52" s="9" t="str">
        <f t="shared" si="275"/>
        <v/>
      </c>
      <c r="GY52" s="9">
        <f t="shared" ca="1" si="276"/>
        <v>0</v>
      </c>
      <c r="GZ52" s="9" t="str">
        <f t="shared" si="277"/>
        <v/>
      </c>
      <c r="HA52" s="9">
        <f t="shared" ca="1" si="278"/>
        <v>0</v>
      </c>
      <c r="HB52" s="9" t="str">
        <f t="shared" ca="1" si="150"/>
        <v>0</v>
      </c>
      <c r="HC52" s="9" t="str">
        <f t="shared" ca="1" si="151"/>
        <v>0</v>
      </c>
      <c r="HD52" s="9" t="str">
        <f t="shared" ca="1" si="152"/>
        <v>0</v>
      </c>
      <c r="HE52" s="9" t="str">
        <f t="shared" si="279"/>
        <v/>
      </c>
      <c r="HG52" s="9">
        <f>General!A50</f>
        <v>0</v>
      </c>
      <c r="HH52" s="9">
        <f>General!B50</f>
        <v>0</v>
      </c>
      <c r="HI52" s="9" t="str">
        <f>General!C50</f>
        <v/>
      </c>
      <c r="HJ52" s="9">
        <f>General!D50</f>
        <v>0</v>
      </c>
      <c r="HK52" s="9">
        <v>2</v>
      </c>
      <c r="HL52" s="57">
        <f t="shared" ca="1" si="153"/>
        <v>2</v>
      </c>
      <c r="HM52" s="9" t="str">
        <f>General!F50</f>
        <v>WLLWW</v>
      </c>
      <c r="HN52" s="9">
        <f>General!G50</f>
        <v>3</v>
      </c>
    </row>
    <row r="53" spans="1:222" ht="13.5" thickBot="1">
      <c r="A53" s="9">
        <v>44</v>
      </c>
      <c r="B53" s="42" t="str">
        <f t="shared" si="199"/>
        <v/>
      </c>
      <c r="C53" s="115" t="str">
        <f t="shared" ca="1" si="280"/>
        <v/>
      </c>
      <c r="D53" s="116" t="str">
        <f t="shared" si="94"/>
        <v/>
      </c>
      <c r="E53" s="117" t="str">
        <f t="shared" si="95"/>
        <v/>
      </c>
      <c r="F53" s="66" t="str">
        <f t="shared" si="200"/>
        <v/>
      </c>
      <c r="G53" s="9">
        <v>44</v>
      </c>
      <c r="H53" s="118"/>
      <c r="I53" s="152" t="str">
        <f t="shared" si="96"/>
        <v/>
      </c>
      <c r="J53" s="115" t="str">
        <f t="shared" si="97"/>
        <v/>
      </c>
      <c r="K53" s="66" t="str">
        <f t="shared" si="154"/>
        <v/>
      </c>
      <c r="L53" s="141"/>
      <c r="M53" s="136"/>
      <c r="N53" s="10"/>
      <c r="O53" s="42" t="str">
        <f>IF(M52="","",VLOOKUP(DX53,General!U:V,2,FALSE))</f>
        <v/>
      </c>
      <c r="P53" s="116" t="str">
        <f t="shared" si="201"/>
        <v/>
      </c>
      <c r="Q53" s="117" t="str">
        <f t="shared" si="202"/>
        <v/>
      </c>
      <c r="R53" s="65" t="str">
        <f t="shared" si="203"/>
        <v/>
      </c>
      <c r="S53" s="65" t="str">
        <f t="shared" si="204"/>
        <v/>
      </c>
      <c r="T53" s="119" t="str">
        <f t="shared" si="281"/>
        <v/>
      </c>
      <c r="U53" s="65" t="str">
        <f>IF(M53="","",IF(T53="",SUM($T$5:$T53)+S53,SUM($T$5:$T53)))</f>
        <v/>
      </c>
      <c r="V53" s="125" t="str">
        <f t="shared" si="187"/>
        <v/>
      </c>
      <c r="W53" s="65" t="str" cm="1">
        <f t="array" aca="1" ref="W53" ca="1">IF(M52="","",INDIRECT(DX53&amp; DN53))</f>
        <v/>
      </c>
      <c r="X53" s="66" t="str">
        <f t="shared" si="205"/>
        <v/>
      </c>
      <c r="Y53" s="42" t="str">
        <f t="shared" si="206"/>
        <v/>
      </c>
      <c r="Z53" s="65" t="str">
        <f t="shared" si="207"/>
        <v/>
      </c>
      <c r="AA53" s="66" t="str">
        <f t="shared" si="208"/>
        <v/>
      </c>
      <c r="AB53" s="42" t="str">
        <f t="shared" si="209"/>
        <v/>
      </c>
      <c r="AC53" s="65" t="str">
        <f t="shared" si="210"/>
        <v/>
      </c>
      <c r="AD53" s="66" t="str">
        <f t="shared" si="211"/>
        <v/>
      </c>
      <c r="AE53" s="42" t="str">
        <f t="shared" si="212"/>
        <v/>
      </c>
      <c r="AF53" s="65" t="str">
        <f t="shared" si="213"/>
        <v/>
      </c>
      <c r="AG53" s="66" t="str">
        <f t="shared" si="214"/>
        <v/>
      </c>
      <c r="AH53" s="42" t="str">
        <f t="shared" si="215"/>
        <v/>
      </c>
      <c r="AI53" s="65" t="str">
        <f t="shared" si="216"/>
        <v/>
      </c>
      <c r="AJ53" s="66" t="str">
        <f t="shared" si="217"/>
        <v/>
      </c>
      <c r="AK53" s="42" t="str">
        <f t="shared" si="282"/>
        <v/>
      </c>
      <c r="AL53" s="65" t="str">
        <f t="shared" si="218"/>
        <v/>
      </c>
      <c r="AM53" s="66" t="str">
        <f t="shared" si="219"/>
        <v/>
      </c>
      <c r="AN53" s="42" t="str">
        <f t="shared" si="220"/>
        <v/>
      </c>
      <c r="AO53" s="65" t="str">
        <f t="shared" si="221"/>
        <v/>
      </c>
      <c r="AP53" s="66" t="str">
        <f t="shared" si="222"/>
        <v/>
      </c>
      <c r="AQ53" s="42" t="str">
        <f t="shared" si="223"/>
        <v/>
      </c>
      <c r="AR53" s="65" t="str">
        <f t="shared" si="224"/>
        <v/>
      </c>
      <c r="AS53" s="66" t="str">
        <f t="shared" si="225"/>
        <v/>
      </c>
      <c r="AT53" s="42" t="str">
        <f t="shared" si="100"/>
        <v/>
      </c>
      <c r="AU53" s="65" t="str">
        <f t="shared" si="226"/>
        <v/>
      </c>
      <c r="AV53" s="79" t="str">
        <f t="shared" si="227"/>
        <v/>
      </c>
      <c r="AW53" s="42" t="str">
        <f t="shared" si="101"/>
        <v/>
      </c>
      <c r="AX53" s="65" t="str">
        <f t="shared" si="39"/>
        <v/>
      </c>
      <c r="AY53" s="66" t="str">
        <f t="shared" si="102"/>
        <v/>
      </c>
      <c r="AZ53" s="42" t="str">
        <f t="shared" si="228"/>
        <v/>
      </c>
      <c r="BA53" s="65" t="str">
        <f t="shared" si="229"/>
        <v/>
      </c>
      <c r="BB53" s="66" t="str">
        <f t="shared" si="230"/>
        <v/>
      </c>
      <c r="BC53" s="42" t="str">
        <f t="shared" si="231"/>
        <v/>
      </c>
      <c r="BD53" s="65" t="str">
        <f t="shared" si="232"/>
        <v/>
      </c>
      <c r="BE53" s="66" t="str">
        <f t="shared" si="233"/>
        <v/>
      </c>
      <c r="BF53" s="42" t="str">
        <f t="shared" si="234"/>
        <v/>
      </c>
      <c r="BG53" s="65" t="str">
        <f t="shared" si="235"/>
        <v/>
      </c>
      <c r="BH53" s="66" t="str">
        <f t="shared" si="236"/>
        <v/>
      </c>
      <c r="BI53" s="42" t="str">
        <f t="shared" si="237"/>
        <v/>
      </c>
      <c r="BJ53" s="65" t="str">
        <f t="shared" si="238"/>
        <v/>
      </c>
      <c r="BK53" s="66" t="str">
        <f t="shared" si="239"/>
        <v/>
      </c>
      <c r="BL53" s="42" t="str">
        <f t="shared" si="240"/>
        <v/>
      </c>
      <c r="BM53" s="65" t="str">
        <f t="shared" si="241"/>
        <v/>
      </c>
      <c r="BN53" s="66" t="str">
        <f t="shared" si="242"/>
        <v/>
      </c>
      <c r="BO53" s="42" t="str">
        <f t="shared" si="243"/>
        <v/>
      </c>
      <c r="BP53" s="65" t="str">
        <f t="shared" si="244"/>
        <v/>
      </c>
      <c r="BQ53" s="66" t="str">
        <f t="shared" si="245"/>
        <v/>
      </c>
      <c r="BR53" s="42" t="str">
        <f t="shared" si="246"/>
        <v/>
      </c>
      <c r="BS53" s="65" t="str">
        <f t="shared" si="247"/>
        <v/>
      </c>
      <c r="BT53" s="66" t="str">
        <f t="shared" si="248"/>
        <v/>
      </c>
      <c r="BU53" s="42" t="str">
        <f t="shared" si="249"/>
        <v/>
      </c>
      <c r="BV53" s="65" t="str">
        <f t="shared" si="250"/>
        <v/>
      </c>
      <c r="BW53" s="66" t="str">
        <f t="shared" si="251"/>
        <v/>
      </c>
      <c r="BX53" s="42" t="str">
        <f t="shared" si="252"/>
        <v/>
      </c>
      <c r="BY53" s="65" t="str">
        <f t="shared" si="103"/>
        <v/>
      </c>
      <c r="BZ53" s="66" t="str">
        <f t="shared" si="253"/>
        <v/>
      </c>
      <c r="CA53" s="106">
        <f t="shared" si="104"/>
        <v>0</v>
      </c>
      <c r="CB53" s="107">
        <f t="shared" si="105"/>
        <v>0</v>
      </c>
      <c r="CC53" s="108" t="str">
        <f t="shared" si="106"/>
        <v/>
      </c>
      <c r="CD53" s="252" t="e">
        <f t="shared" ref="CD53:CE53" si="299">AVERAGE(CV50:CV53)</f>
        <v>#DIV/0!</v>
      </c>
      <c r="CE53" s="252" t="e">
        <f t="shared" si="299"/>
        <v>#DIV/0!</v>
      </c>
      <c r="CF53" s="252" t="e">
        <f t="shared" si="108"/>
        <v>#DIV/0!</v>
      </c>
      <c r="CG53" s="252" t="e">
        <f t="shared" si="109"/>
        <v>#DIV/0!</v>
      </c>
      <c r="CH53" s="252" t="e">
        <f t="shared" si="110"/>
        <v>#DIV/0!</v>
      </c>
      <c r="CI53" s="252" t="e">
        <f t="shared" si="111"/>
        <v>#DIV/0!</v>
      </c>
      <c r="CJ53" s="252" t="e">
        <f t="shared" si="112"/>
        <v>#DIV/0!</v>
      </c>
      <c r="CK53" s="252" t="e">
        <f t="shared" si="113"/>
        <v>#DIV/0!</v>
      </c>
      <c r="CL53" s="252" t="e">
        <f t="shared" si="114"/>
        <v>#DIV/0!</v>
      </c>
      <c r="CM53" s="252" t="e">
        <f t="shared" si="115"/>
        <v>#DIV/0!</v>
      </c>
      <c r="CN53" s="252" t="e">
        <f t="shared" si="116"/>
        <v>#DIV/0!</v>
      </c>
      <c r="CO53" s="252" t="e">
        <f t="shared" si="117"/>
        <v>#DIV/0!</v>
      </c>
      <c r="CP53" s="252" t="e">
        <f t="shared" si="118"/>
        <v>#DIV/0!</v>
      </c>
      <c r="CQ53" s="252" t="e">
        <f t="shared" si="119"/>
        <v>#DIV/0!</v>
      </c>
      <c r="CR53" s="252" t="e">
        <f t="shared" si="120"/>
        <v>#DIV/0!</v>
      </c>
      <c r="CS53" s="252" t="e">
        <f t="shared" si="121"/>
        <v>#DIV/0!</v>
      </c>
      <c r="CT53" s="252" t="e">
        <f t="shared" si="122"/>
        <v>#DIV/0!</v>
      </c>
      <c r="CU53" s="252" t="e">
        <f t="shared" si="123"/>
        <v>#DIV/0!</v>
      </c>
      <c r="CV53" s="156" t="str">
        <f t="shared" si="124"/>
        <v/>
      </c>
      <c r="CW53" s="157" t="str">
        <f t="shared" si="125"/>
        <v/>
      </c>
      <c r="CX53" s="157" t="str">
        <f t="shared" si="126"/>
        <v/>
      </c>
      <c r="CY53" s="157" t="str">
        <f t="shared" si="127"/>
        <v/>
      </c>
      <c r="CZ53" s="157" t="str">
        <f t="shared" si="128"/>
        <v/>
      </c>
      <c r="DA53" s="157" t="str">
        <f t="shared" si="129"/>
        <v/>
      </c>
      <c r="DB53" s="157" t="str">
        <f t="shared" si="130"/>
        <v/>
      </c>
      <c r="DC53" s="157" t="str">
        <f t="shared" si="131"/>
        <v/>
      </c>
      <c r="DD53" s="157" t="str">
        <f t="shared" si="132"/>
        <v/>
      </c>
      <c r="DE53" s="157" t="str">
        <f t="shared" si="133"/>
        <v/>
      </c>
      <c r="DF53" s="157" t="str">
        <f t="shared" si="134"/>
        <v/>
      </c>
      <c r="DG53" s="157" t="str">
        <f t="shared" si="135"/>
        <v/>
      </c>
      <c r="DH53" s="157" t="str">
        <f t="shared" si="136"/>
        <v/>
      </c>
      <c r="DI53" s="157" t="str">
        <f t="shared" si="137"/>
        <v/>
      </c>
      <c r="DJ53" s="157" t="str">
        <f t="shared" si="138"/>
        <v/>
      </c>
      <c r="DK53" s="157" t="str">
        <f t="shared" si="139"/>
        <v/>
      </c>
      <c r="DL53" s="157" t="str">
        <f t="shared" si="140"/>
        <v/>
      </c>
      <c r="DM53" s="158" t="str">
        <f t="shared" si="141"/>
        <v/>
      </c>
      <c r="DN53" s="78">
        <v>53</v>
      </c>
      <c r="DO53" s="79">
        <f t="shared" si="164"/>
        <v>48</v>
      </c>
      <c r="DP53" s="42" t="str" cm="1">
        <f t="array" ref="DP53">IFERROR(INDEX($CD$4:$CU$4,_xlfn.AGGREGATE(15,6,COLUMN($CD$4:$CU$4)-COLUMN($CC$1)/($CD$53:$CU$53=MAX($CD$53:$CU$53)),COLUMNS(CU$4:$CU4))),"")</f>
        <v/>
      </c>
      <c r="DQ53" s="65" t="str" cm="1">
        <f t="array" ref="DQ53">IFERROR(INDEX($CD$4:$CU$4,_xlfn.AGGREGATE(15,6,COLUMN($CD$4:$CU$4)-COLUMN($CC$1)/($CD$53:$CU$53=MAX($CD$53:$CU$53)),COLUMNS($CU$4:DN4))),"")</f>
        <v/>
      </c>
      <c r="DR53" s="65" t="str" cm="1">
        <f t="array" ref="DR53">IFERROR(INDEX($CD$4:$CU$4,_xlfn.AGGREGATE(15,6,COLUMN($CD$4:$CU$4)-COLUMN($CC$1)/($CD$53:$CU$53=MAX($CD$53:$CU$53)),COLUMNS($CU$4:DO4))),"")</f>
        <v/>
      </c>
      <c r="DS53" s="65" t="str" cm="1">
        <f t="array" ref="DS53">IFERROR(INDEX($CD$4:$CU$4,_xlfn.AGGREGATE(15,6,COLUMN($CD$4:$CU$4)-COLUMN($CC$1)/($CD$53:$CU$53=MAX($CD$53:$CU$53)),COLUMNS($CU$4:DP4))),"")</f>
        <v/>
      </c>
      <c r="DT53" s="65" t="str" cm="1">
        <f t="array" ref="DT53">IFERROR(INDEX($CD$4:$CU$4,_xlfn.AGGREGATE(15,6,COLUMN($CD$4:$CU$4)-COLUMN($CC$1)/($CD$53:$CU$53=MAX($CD$53:$CU$53)),COLUMNS($CU$4:DQ4))),"")</f>
        <v/>
      </c>
      <c r="DU53" s="66" t="str" cm="1">
        <f t="array" ref="DU53">IFERROR(INDEX($CD$4:$CU$4,_xlfn.AGGREGATE(15,6,COLUMN($CD$4:$CU$4)-COLUMN($CC$1)/($CD$53:$CU$53=MAX($CD$53:$CU$53)),COLUMNS($CU$4:DR4))),"")</f>
        <v/>
      </c>
      <c r="DV53" s="78" t="str">
        <f t="shared" ca="1" si="156"/>
        <v/>
      </c>
      <c r="DW53" s="65" t="str">
        <f t="shared" ca="1" si="157"/>
        <v>R</v>
      </c>
      <c r="DX53" s="65" t="str" cm="1">
        <f t="array" aca="1" ref="DX53" ca="1">IF(INDIRECT(VLOOKUP(DX52,General!R:T,3,FALSE)&amp;DN52)&gt;0,DX52,DV52)</f>
        <v>BU</v>
      </c>
      <c r="DY53" s="79">
        <f t="shared" ca="1" si="158"/>
        <v>3</v>
      </c>
      <c r="DZ53" s="42" t="str">
        <f>IFERROR(VLOOKUP(DP53,General!R:S,2,FALSE),"")</f>
        <v/>
      </c>
      <c r="EA53" s="65" t="str">
        <f>IFERROR(VLOOKUP(DQ53,General!R:S,2,FALSE),"")</f>
        <v/>
      </c>
      <c r="EB53" s="65" t="str">
        <f>IFERROR(VLOOKUP(DR53,General!R:S,2,FALSE),"")</f>
        <v/>
      </c>
      <c r="EC53" s="65" t="str">
        <f>IFERROR(VLOOKUP(DS53,General!R:S,2,FALSE),"")</f>
        <v/>
      </c>
      <c r="ED53" s="65" t="str">
        <f>IFERROR(VLOOKUP(DT53,General!R:S,2,FALSE),"")</f>
        <v/>
      </c>
      <c r="EE53" s="66" t="str">
        <f>IFERROR(VLOOKUP(DU53,General!R:S,2,FALSE),"")</f>
        <v/>
      </c>
      <c r="EF53" s="113">
        <f ca="1">IF(DP53="",-1,COUNTIF(INDIRECT(DZ53&amp;$DN$10):INDIRECT(DZ53&amp;DN53),"Y"))</f>
        <v>-1</v>
      </c>
      <c r="EG53" s="111">
        <f ca="1">IF(DQ53="",-1,COUNTIF(INDIRECT(EA53&amp;$DN$10):INDIRECT(EA53&amp;DN53),"Y"))</f>
        <v>-1</v>
      </c>
      <c r="EH53" s="111">
        <f ca="1">IF(DR53="",-1,COUNTIF(INDIRECT(EB53&amp;$DN$10):INDIRECT(EB53&amp;DN53),"Y"))</f>
        <v>-1</v>
      </c>
      <c r="EI53" s="110">
        <f ca="1">IF(DS53="",-1,COUNTIF(INDIRECT(EC53&amp;$DN$10):INDIRECT(EC53&amp;DN53),"Y"))</f>
        <v>-1</v>
      </c>
      <c r="EJ53" s="114">
        <f ca="1">IF(DT53="",-1,COUNTIF(INDIRECT(ED53&amp;$DN$10):INDIRECT(ED53&amp;DN53),"Y"))</f>
        <v>-1</v>
      </c>
      <c r="EK53" s="114">
        <f ca="1">IF(DU53="",-1,COUNTIF(INDIRECT(EE53&amp;$DN$10):INDIRECT(EE53&amp;DN53),"Y"))</f>
        <v>-1</v>
      </c>
      <c r="EL53" s="42" t="str" cm="1">
        <f t="array" aca="1" ref="EL53" ca="1">IFERROR(INDEX($DP$53:$DU$53,_xlfn.AGGREGATE(15,6,COLUMN($DP$53:$DU$53)-COLUMN($DO$53)/($EF$53:$EK$53=MAX($EF$53:$EK$53)),COLUMNS($DP$53:DP53))),"")</f>
        <v/>
      </c>
      <c r="EM53" s="65" t="str" cm="1">
        <f t="array" aca="1" ref="EM53" ca="1">IFERROR(INDEX($DP$53:$DU$53,_xlfn.AGGREGATE(15,6,COLUMN($DP$53:$DU$53)-COLUMN($DO$53)/($EF$53:$EK$53=MAX($EF$53:$EK$53)),COLUMNS($DP$53:DQ53))),"")</f>
        <v/>
      </c>
      <c r="EN53" s="65" t="str" cm="1">
        <f t="array" aca="1" ref="EN53" ca="1">IFERROR(INDEX($DP$53:$DU$53,_xlfn.AGGREGATE(15,6,COLUMN($DP$53:$DU$53)-COLUMN($DO$53)/($EF$53:$EK$53=MAX($EF$53:$EK$53)),COLUMNS($DP$53:DR53))),"")</f>
        <v/>
      </c>
      <c r="EO53" s="65" t="str" cm="1">
        <f t="array" aca="1" ref="EO53" ca="1">IFERROR(INDEX($DP$53:$DU$53,_xlfn.AGGREGATE(15,6,COLUMN($DP$53:$DU$53)-COLUMN($DO$53)/($EF$53:$EK$53=MAX($EF$53:$EK$53)),COLUMNS($DP$53:DS53))),"")</f>
        <v/>
      </c>
      <c r="EP53" s="65" t="str" cm="1">
        <f t="array" aca="1" ref="EP53" ca="1">IFERROR(INDEX($DP$53:$DU$53,_xlfn.AGGREGATE(15,6,COLUMN($DP$53:$DU$53)-COLUMN($DO$53)/($EF$53:$EK$53=MAX($EF$53:$EK$53)),COLUMNS($DP$53:DT53))),"")</f>
        <v/>
      </c>
      <c r="EQ53" s="66" t="str" cm="1">
        <f t="array" aca="1" ref="EQ53" ca="1">IFERROR(INDEX($DP$53:$DU$53,_xlfn.AGGREGATE(15,6,COLUMN($DP$53:$DU$53)-COLUMN($DO$53)/($EF$53:$EK$53=MAX($EF$53:$EK$53)),COLUMNS($DP$53:DU53))),"")</f>
        <v/>
      </c>
      <c r="ER53" s="9">
        <f t="shared" ca="1" si="144"/>
        <v>6</v>
      </c>
      <c r="ES53" s="79">
        <f t="shared" ca="1" si="159"/>
        <v>3</v>
      </c>
      <c r="ET53" s="112" t="str" cm="1">
        <f t="array" aca="1" ref="ET53" ca="1">INDEX(EL53:EQ53,1,ES53)</f>
        <v/>
      </c>
      <c r="EU53" s="42" t="str">
        <f t="shared" ca="1" si="7"/>
        <v>T</v>
      </c>
      <c r="EV53" s="65" t="str">
        <f t="shared" si="8"/>
        <v>T</v>
      </c>
      <c r="EW53" s="65" t="str">
        <f t="shared" ca="1" si="9"/>
        <v>B</v>
      </c>
      <c r="EX53" s="65" t="str">
        <f t="shared" si="193"/>
        <v/>
      </c>
      <c r="EY53" s="65" t="str">
        <f t="shared" si="194"/>
        <v/>
      </c>
      <c r="EZ53" s="65" t="str">
        <f t="shared" si="195"/>
        <v/>
      </c>
      <c r="FA53" s="9" t="str">
        <f t="shared" si="255"/>
        <v/>
      </c>
      <c r="FB53" s="9" t="str">
        <f t="shared" si="256"/>
        <v/>
      </c>
      <c r="FC53" s="9" t="str">
        <f t="shared" si="257"/>
        <v/>
      </c>
      <c r="FD53" s="9" t="str">
        <f t="shared" si="258"/>
        <v/>
      </c>
      <c r="FE53" s="9" t="str">
        <f t="shared" si="259"/>
        <v/>
      </c>
      <c r="FF53" s="9" t="str">
        <f t="shared" si="260"/>
        <v/>
      </c>
      <c r="FG53" s="9">
        <f t="shared" si="261"/>
        <v>0</v>
      </c>
      <c r="FH53" s="9">
        <f t="shared" si="262"/>
        <v>0</v>
      </c>
      <c r="FI53" s="42" t="str">
        <f t="shared" si="196"/>
        <v/>
      </c>
      <c r="FJ53" s="65">
        <f>IF(Z53="",0,IFERROR(VLOOKUP(Z48&amp;Z49&amp;Z50&amp;Z51&amp;Z52&amp;Z53,General!I:J,2,FALSE),0))</f>
        <v>0</v>
      </c>
      <c r="FK53" s="65">
        <f>IF(AC53="",0,IFERROR(VLOOKUP(AC48&amp;AC49&amp;AC50&amp;AC51&amp;AC52&amp;AC53,General!I:J,2,FALSE),0))</f>
        <v>0</v>
      </c>
      <c r="FL53" s="65">
        <f>IF(AF53="",0,IFERROR(VLOOKUP(AF48&amp;AF49&amp;AF50&amp;AF51&amp;AF52&amp;AF53,General!I:J,2,FALSE),0))</f>
        <v>0</v>
      </c>
      <c r="FM53" s="65">
        <f>IF(AI53="",0,IFERROR(VLOOKUP(AI48&amp;AI49&amp;AI50&amp;AI51&amp;AI52&amp;AI53,General!I:J,2,FALSE),0))</f>
        <v>0</v>
      </c>
      <c r="FN53" s="65">
        <f>IF(AL53="",0,IFERROR(VLOOKUP(AL48&amp;AL49&amp;AL50&amp;AL51&amp;AL52&amp;AL53,General!I:J,2,FALSE),0))</f>
        <v>0</v>
      </c>
      <c r="FO53" s="65">
        <f>IF(AO53="",0,IFERROR(VLOOKUP(AO48&amp;AO49&amp;AO50&amp;AO51&amp;AO52&amp;AO53,General!I:J,2,FALSE),0))</f>
        <v>0</v>
      </c>
      <c r="FP53" s="65">
        <f>IF(AR53="",0,IFERROR(VLOOKUP(AR48&amp;AR49&amp;AR50&amp;AR51&amp;AR52&amp;AR53,General!I:J,2,FALSE),0))</f>
        <v>0</v>
      </c>
      <c r="FQ53" s="65">
        <f>IF(AU53="",0,IFERROR(VLOOKUP(AU48&amp;AU49&amp;AU50&amp;AU51&amp;AU52&amp;AU53,General!I:J,2,FALSE),0))</f>
        <v>0</v>
      </c>
      <c r="FR53" s="65">
        <f>IF(AX53="",0,IFERROR(VLOOKUP(AX48&amp;AX49&amp;AX50&amp;AX51&amp;AX52&amp;AX53,General!I:J,2,FALSE),0))</f>
        <v>0</v>
      </c>
      <c r="FS53" s="65">
        <f>IF(BA53="",0,IFERROR(VLOOKUP(BA48&amp;BA49&amp;BA50&amp;BA51&amp;BA52&amp;BA53,General!I:J,2,FALSE),0))</f>
        <v>0</v>
      </c>
      <c r="FT53" s="65">
        <f>IF(BD53="",0,IFERROR(VLOOKUP(BD48&amp;BD49&amp;BD50&amp;BD51&amp;BD52&amp;BD53,General!I:J,2,FALSE),0))</f>
        <v>0</v>
      </c>
      <c r="FU53" s="65">
        <f>IF(BG53="",0,IFERROR(VLOOKUP(BG48&amp;BG49&amp;BG50&amp;BG51&amp;BG52&amp;BG53,General!I:J,2,FALSE),0))</f>
        <v>0</v>
      </c>
      <c r="FV53" s="65">
        <f>IF(BJ53="",0,IFERROR(VLOOKUP(BJ48&amp;BJ49&amp;BJ50&amp;BJ51&amp;BJ52&amp;BJ53,General!I:J,2,FALSE),0))</f>
        <v>0</v>
      </c>
      <c r="FW53" s="65">
        <f>IF(BM53="",0,IFERROR(VLOOKUP(BM48&amp;BM49&amp;BM50&amp;BM51&amp;BM52&amp;BM53,General!I:J,2,FALSE),0))</f>
        <v>0</v>
      </c>
      <c r="FX53" s="65">
        <f>IF(BP53="",0,IFERROR(VLOOKUP(BP48&amp;BP49&amp;BP50&amp;BP51&amp;BP52&amp;BP53,General!I:J,2,FALSE),0))</f>
        <v>0</v>
      </c>
      <c r="FY53" s="65">
        <f>IF(BS53="",0,IFERROR(VLOOKUP(BS48&amp;BS49&amp;BS50&amp;BS51&amp;BS52&amp;BS53,General!I:J,2,FALSE),0))</f>
        <v>0</v>
      </c>
      <c r="FZ53" s="66">
        <f>IF(BV53="",0,IFERROR(VLOOKUP(BV48&amp;BV49&amp;BV50&amp;BV51&amp;BV52&amp;BV53,General!I:J,2,FALSE),0))</f>
        <v>0</v>
      </c>
      <c r="GA53" s="66">
        <f>IF(BY53="",0,IFERROR(VLOOKUP(BY48&amp;BY49&amp;BY50&amp;BY51&amp;BY52&amp;BY53,General!I:J,2,FALSE),0))</f>
        <v>0</v>
      </c>
      <c r="GB53" s="66">
        <f>IF(R53="",0,IFERROR(VLOOKUP(R48&amp;R49&amp;R50&amp;R51&amp;R52&amp;R53,General!F:G,2,FALSE),0))</f>
        <v>0</v>
      </c>
      <c r="GC53" s="9" t="str">
        <f t="shared" si="284"/>
        <v/>
      </c>
      <c r="GD53" s="9" t="str">
        <f t="shared" si="263"/>
        <v>N</v>
      </c>
      <c r="GE53" s="9" t="str">
        <f t="shared" si="264"/>
        <v>N</v>
      </c>
      <c r="GF53" s="9" t="str">
        <f t="shared" si="265"/>
        <v>N</v>
      </c>
      <c r="GG53" s="9" t="str">
        <f t="shared" si="266"/>
        <v/>
      </c>
      <c r="GH53" s="10" t="str">
        <f t="shared" ca="1" si="267"/>
        <v/>
      </c>
      <c r="GI53" s="9" t="str">
        <f t="shared" ca="1" si="268"/>
        <v/>
      </c>
      <c r="GJ53" s="9" t="str">
        <f t="shared" ca="1" si="269"/>
        <v/>
      </c>
      <c r="GK53" s="9" t="str">
        <f t="shared" si="270"/>
        <v/>
      </c>
      <c r="GL53" s="9" t="str">
        <f t="shared" si="271"/>
        <v/>
      </c>
      <c r="GM53" s="9" t="str">
        <f t="shared" si="272"/>
        <v/>
      </c>
      <c r="GN53" s="9" t="str">
        <f t="shared" si="190"/>
        <v/>
      </c>
      <c r="GO53" s="9" t="str">
        <f t="shared" si="191"/>
        <v/>
      </c>
      <c r="GP53" s="9" t="str">
        <f t="shared" si="289"/>
        <v>00000</v>
      </c>
      <c r="GQ53" s="9" t="str">
        <f t="shared" si="290"/>
        <v>00000</v>
      </c>
      <c r="GR53" s="9" t="str">
        <f t="shared" si="291"/>
        <v>000000</v>
      </c>
      <c r="GS53" s="9" t="str">
        <f t="shared" si="292"/>
        <v>000000</v>
      </c>
      <c r="GT53" s="9" t="str">
        <f t="shared" si="293"/>
        <v>B</v>
      </c>
      <c r="GU53" s="9" t="str">
        <f t="shared" si="149"/>
        <v>B</v>
      </c>
      <c r="GV53" s="9" t="str">
        <f t="shared" si="273"/>
        <v/>
      </c>
      <c r="GW53" s="9">
        <f t="shared" ca="1" si="274"/>
        <v>0</v>
      </c>
      <c r="GX53" s="9" t="str">
        <f t="shared" si="275"/>
        <v/>
      </c>
      <c r="GY53" s="9">
        <f t="shared" ca="1" si="276"/>
        <v>0</v>
      </c>
      <c r="GZ53" s="9" t="str">
        <f t="shared" si="277"/>
        <v/>
      </c>
      <c r="HA53" s="9">
        <f t="shared" ca="1" si="278"/>
        <v>0</v>
      </c>
      <c r="HB53" s="9" t="str">
        <f t="shared" ca="1" si="150"/>
        <v>0</v>
      </c>
      <c r="HC53" s="9" t="str">
        <f t="shared" ca="1" si="151"/>
        <v>0</v>
      </c>
      <c r="HD53" s="9" t="str">
        <f t="shared" ca="1" si="152"/>
        <v>0</v>
      </c>
      <c r="HE53" s="9" t="str">
        <f t="shared" si="279"/>
        <v/>
      </c>
      <c r="HG53" s="9">
        <f>General!A51</f>
        <v>0</v>
      </c>
      <c r="HH53" s="9">
        <f>General!B51</f>
        <v>0</v>
      </c>
      <c r="HI53" s="9" t="str">
        <f>General!C51</f>
        <v/>
      </c>
      <c r="HJ53" s="9">
        <f>General!D51</f>
        <v>0</v>
      </c>
      <c r="HK53" s="9">
        <v>2</v>
      </c>
      <c r="HL53" s="57">
        <f t="shared" ca="1" si="153"/>
        <v>2</v>
      </c>
      <c r="HM53" s="9" t="str">
        <f>General!F51</f>
        <v>WLWLL</v>
      </c>
      <c r="HN53" s="9">
        <f>General!G51</f>
        <v>-3</v>
      </c>
    </row>
    <row r="54" spans="1:222" ht="13.5" thickBot="1">
      <c r="A54" s="9">
        <v>45</v>
      </c>
      <c r="B54" s="91" t="str">
        <f t="shared" si="199"/>
        <v/>
      </c>
      <c r="C54" s="120" t="str">
        <f t="shared" ca="1" si="280"/>
        <v/>
      </c>
      <c r="D54" s="121" t="str">
        <f t="shared" si="94"/>
        <v/>
      </c>
      <c r="E54" s="122" t="str">
        <f t="shared" si="95"/>
        <v/>
      </c>
      <c r="F54" s="92" t="str">
        <f t="shared" si="200"/>
        <v/>
      </c>
      <c r="G54" s="9">
        <v>45</v>
      </c>
      <c r="H54" s="123"/>
      <c r="I54" s="153" t="str">
        <f t="shared" si="96"/>
        <v/>
      </c>
      <c r="J54" s="120" t="str">
        <f t="shared" si="97"/>
        <v/>
      </c>
      <c r="K54" s="92" t="str">
        <f t="shared" si="154"/>
        <v/>
      </c>
      <c r="L54" s="141"/>
      <c r="M54" s="137"/>
      <c r="N54" s="10"/>
      <c r="O54" s="91" t="str">
        <f>IF(M53="","",VLOOKUP(DX54,General!U:V,2,FALSE))</f>
        <v/>
      </c>
      <c r="P54" s="121" t="str">
        <f t="shared" si="201"/>
        <v/>
      </c>
      <c r="Q54" s="122" t="str">
        <f t="shared" si="202"/>
        <v/>
      </c>
      <c r="R54" s="93" t="str">
        <f t="shared" si="203"/>
        <v/>
      </c>
      <c r="S54" s="93" t="str">
        <f t="shared" si="204"/>
        <v/>
      </c>
      <c r="T54" s="124" t="str">
        <f t="shared" si="281"/>
        <v/>
      </c>
      <c r="U54" s="93" t="str">
        <f>IF(M54="","",IF(T54="",SUM($T$5:$T54)+S54,SUM($T$5:$T54)))</f>
        <v/>
      </c>
      <c r="V54" s="127" t="str">
        <f t="shared" si="187"/>
        <v/>
      </c>
      <c r="W54" s="93" t="str" cm="1">
        <f t="array" aca="1" ref="W54" ca="1">IF(M53="","",INDIRECT(DX54&amp; DN54))</f>
        <v/>
      </c>
      <c r="X54" s="92" t="str">
        <f t="shared" si="205"/>
        <v/>
      </c>
      <c r="Y54" s="91" t="str">
        <f t="shared" si="206"/>
        <v/>
      </c>
      <c r="Z54" s="93" t="str">
        <f t="shared" si="207"/>
        <v/>
      </c>
      <c r="AA54" s="92" t="str">
        <f t="shared" si="208"/>
        <v/>
      </c>
      <c r="AB54" s="91" t="str">
        <f t="shared" si="209"/>
        <v/>
      </c>
      <c r="AC54" s="93" t="str">
        <f t="shared" si="210"/>
        <v/>
      </c>
      <c r="AD54" s="92" t="str">
        <f t="shared" si="211"/>
        <v/>
      </c>
      <c r="AE54" s="91" t="str">
        <f t="shared" si="212"/>
        <v/>
      </c>
      <c r="AF54" s="93" t="str">
        <f t="shared" si="213"/>
        <v/>
      </c>
      <c r="AG54" s="92" t="str">
        <f t="shared" si="214"/>
        <v/>
      </c>
      <c r="AH54" s="91" t="str">
        <f t="shared" si="215"/>
        <v/>
      </c>
      <c r="AI54" s="93" t="str">
        <f t="shared" si="216"/>
        <v/>
      </c>
      <c r="AJ54" s="92" t="str">
        <f t="shared" si="217"/>
        <v/>
      </c>
      <c r="AK54" s="91" t="str">
        <f t="shared" si="282"/>
        <v/>
      </c>
      <c r="AL54" s="93" t="str">
        <f t="shared" si="218"/>
        <v/>
      </c>
      <c r="AM54" s="92" t="str">
        <f t="shared" si="219"/>
        <v/>
      </c>
      <c r="AN54" s="91" t="str">
        <f t="shared" si="220"/>
        <v/>
      </c>
      <c r="AO54" s="93" t="str">
        <f t="shared" si="221"/>
        <v/>
      </c>
      <c r="AP54" s="92" t="str">
        <f t="shared" si="222"/>
        <v/>
      </c>
      <c r="AQ54" s="91" t="str">
        <f t="shared" si="223"/>
        <v/>
      </c>
      <c r="AR54" s="93" t="str">
        <f t="shared" si="224"/>
        <v/>
      </c>
      <c r="AS54" s="92" t="str">
        <f t="shared" si="225"/>
        <v/>
      </c>
      <c r="AT54" s="91" t="str">
        <f t="shared" si="100"/>
        <v/>
      </c>
      <c r="AU54" s="93" t="str">
        <f t="shared" si="226"/>
        <v/>
      </c>
      <c r="AV54" s="95" t="str">
        <f t="shared" si="227"/>
        <v/>
      </c>
      <c r="AW54" s="91" t="str">
        <f t="shared" si="101"/>
        <v/>
      </c>
      <c r="AX54" s="93" t="str">
        <f t="shared" si="39"/>
        <v/>
      </c>
      <c r="AY54" s="92" t="str">
        <f t="shared" si="102"/>
        <v/>
      </c>
      <c r="AZ54" s="91" t="str">
        <f t="shared" si="228"/>
        <v/>
      </c>
      <c r="BA54" s="93" t="str">
        <f t="shared" si="229"/>
        <v/>
      </c>
      <c r="BB54" s="92" t="str">
        <f t="shared" si="230"/>
        <v/>
      </c>
      <c r="BC54" s="91" t="str">
        <f t="shared" si="231"/>
        <v/>
      </c>
      <c r="BD54" s="93" t="str">
        <f t="shared" si="232"/>
        <v/>
      </c>
      <c r="BE54" s="92" t="str">
        <f t="shared" si="233"/>
        <v/>
      </c>
      <c r="BF54" s="91" t="str">
        <f t="shared" si="234"/>
        <v/>
      </c>
      <c r="BG54" s="93" t="str">
        <f t="shared" si="235"/>
        <v/>
      </c>
      <c r="BH54" s="92" t="str">
        <f t="shared" si="236"/>
        <v/>
      </c>
      <c r="BI54" s="91" t="str">
        <f t="shared" si="237"/>
        <v/>
      </c>
      <c r="BJ54" s="93" t="str">
        <f t="shared" si="238"/>
        <v/>
      </c>
      <c r="BK54" s="92" t="str">
        <f t="shared" si="239"/>
        <v/>
      </c>
      <c r="BL54" s="91" t="str">
        <f t="shared" si="240"/>
        <v/>
      </c>
      <c r="BM54" s="93" t="str">
        <f t="shared" si="241"/>
        <v/>
      </c>
      <c r="BN54" s="92" t="str">
        <f t="shared" si="242"/>
        <v/>
      </c>
      <c r="BO54" s="91" t="str">
        <f t="shared" si="243"/>
        <v/>
      </c>
      <c r="BP54" s="93" t="str">
        <f t="shared" si="244"/>
        <v/>
      </c>
      <c r="BQ54" s="92" t="str">
        <f t="shared" si="245"/>
        <v/>
      </c>
      <c r="BR54" s="91" t="str">
        <f t="shared" si="246"/>
        <v/>
      </c>
      <c r="BS54" s="93" t="str">
        <f t="shared" si="247"/>
        <v/>
      </c>
      <c r="BT54" s="92" t="str">
        <f t="shared" si="248"/>
        <v/>
      </c>
      <c r="BU54" s="91" t="str">
        <f t="shared" si="249"/>
        <v/>
      </c>
      <c r="BV54" s="93" t="str">
        <f t="shared" si="250"/>
        <v/>
      </c>
      <c r="BW54" s="92" t="str">
        <f t="shared" si="251"/>
        <v/>
      </c>
      <c r="BX54" s="91" t="str">
        <f t="shared" si="252"/>
        <v/>
      </c>
      <c r="BY54" s="93" t="str">
        <f t="shared" si="103"/>
        <v/>
      </c>
      <c r="BZ54" s="92" t="str">
        <f t="shared" si="253"/>
        <v/>
      </c>
      <c r="CA54" s="106">
        <f t="shared" si="104"/>
        <v>0</v>
      </c>
      <c r="CB54" s="107">
        <f t="shared" si="105"/>
        <v>0</v>
      </c>
      <c r="CC54" s="108" t="str">
        <f t="shared" si="106"/>
        <v/>
      </c>
      <c r="CD54" s="252" t="e">
        <f t="shared" ref="CD54:CE54" si="300">AVERAGE(CV51:CV54)</f>
        <v>#DIV/0!</v>
      </c>
      <c r="CE54" s="252" t="e">
        <f t="shared" si="300"/>
        <v>#DIV/0!</v>
      </c>
      <c r="CF54" s="252" t="e">
        <f t="shared" si="108"/>
        <v>#DIV/0!</v>
      </c>
      <c r="CG54" s="252" t="e">
        <f t="shared" si="109"/>
        <v>#DIV/0!</v>
      </c>
      <c r="CH54" s="252" t="e">
        <f t="shared" si="110"/>
        <v>#DIV/0!</v>
      </c>
      <c r="CI54" s="252" t="e">
        <f t="shared" si="111"/>
        <v>#DIV/0!</v>
      </c>
      <c r="CJ54" s="252" t="e">
        <f t="shared" si="112"/>
        <v>#DIV/0!</v>
      </c>
      <c r="CK54" s="252" t="e">
        <f t="shared" si="113"/>
        <v>#DIV/0!</v>
      </c>
      <c r="CL54" s="252" t="e">
        <f t="shared" si="114"/>
        <v>#DIV/0!</v>
      </c>
      <c r="CM54" s="252" t="e">
        <f t="shared" si="115"/>
        <v>#DIV/0!</v>
      </c>
      <c r="CN54" s="252" t="e">
        <f t="shared" si="116"/>
        <v>#DIV/0!</v>
      </c>
      <c r="CO54" s="252" t="e">
        <f t="shared" si="117"/>
        <v>#DIV/0!</v>
      </c>
      <c r="CP54" s="252" t="e">
        <f t="shared" si="118"/>
        <v>#DIV/0!</v>
      </c>
      <c r="CQ54" s="252" t="e">
        <f t="shared" si="119"/>
        <v>#DIV/0!</v>
      </c>
      <c r="CR54" s="252" t="e">
        <f t="shared" si="120"/>
        <v>#DIV/0!</v>
      </c>
      <c r="CS54" s="252" t="e">
        <f t="shared" si="121"/>
        <v>#DIV/0!</v>
      </c>
      <c r="CT54" s="252" t="e">
        <f t="shared" si="122"/>
        <v>#DIV/0!</v>
      </c>
      <c r="CU54" s="252" t="e">
        <f t="shared" si="123"/>
        <v>#DIV/0!</v>
      </c>
      <c r="CV54" s="156" t="str">
        <f t="shared" si="124"/>
        <v/>
      </c>
      <c r="CW54" s="157" t="str">
        <f t="shared" si="125"/>
        <v/>
      </c>
      <c r="CX54" s="157" t="str">
        <f t="shared" si="126"/>
        <v/>
      </c>
      <c r="CY54" s="157" t="str">
        <f t="shared" si="127"/>
        <v/>
      </c>
      <c r="CZ54" s="157" t="str">
        <f t="shared" si="128"/>
        <v/>
      </c>
      <c r="DA54" s="157" t="str">
        <f t="shared" si="129"/>
        <v/>
      </c>
      <c r="DB54" s="157" t="str">
        <f t="shared" si="130"/>
        <v/>
      </c>
      <c r="DC54" s="157" t="str">
        <f t="shared" si="131"/>
        <v/>
      </c>
      <c r="DD54" s="157" t="str">
        <f t="shared" si="132"/>
        <v/>
      </c>
      <c r="DE54" s="157" t="str">
        <f t="shared" si="133"/>
        <v/>
      </c>
      <c r="DF54" s="157" t="str">
        <f t="shared" si="134"/>
        <v/>
      </c>
      <c r="DG54" s="157" t="str">
        <f t="shared" si="135"/>
        <v/>
      </c>
      <c r="DH54" s="157" t="str">
        <f t="shared" si="136"/>
        <v/>
      </c>
      <c r="DI54" s="157" t="str">
        <f t="shared" si="137"/>
        <v/>
      </c>
      <c r="DJ54" s="157" t="str">
        <f t="shared" si="138"/>
        <v/>
      </c>
      <c r="DK54" s="157" t="str">
        <f t="shared" si="139"/>
        <v/>
      </c>
      <c r="DL54" s="157" t="str">
        <f t="shared" si="140"/>
        <v/>
      </c>
      <c r="DM54" s="158" t="str">
        <f t="shared" si="141"/>
        <v/>
      </c>
      <c r="DN54" s="78">
        <v>54</v>
      </c>
      <c r="DO54" s="79">
        <f t="shared" si="164"/>
        <v>49</v>
      </c>
      <c r="DP54" s="42" t="str" cm="1">
        <f t="array" ref="DP54">IFERROR(INDEX($CD$4:$CU$4,_xlfn.AGGREGATE(15,6,COLUMN($CD$4:$CU$4)-COLUMN($CC$1)/($CD$54:$CU$54=MAX($CD$54:$CU$54)),COLUMNS(CU$4:$CU4))),"")</f>
        <v/>
      </c>
      <c r="DQ54" s="65" t="str" cm="1">
        <f t="array" ref="DQ54">IFERROR(INDEX($CD$4:$CU$4,_xlfn.AGGREGATE(15,6,COLUMN($CD$4:$CU$4)-COLUMN($CC$1)/($CD$54:$CU$54=MAX($CD$54:$CU$54)),COLUMNS($CU$4:DN4))),"")</f>
        <v/>
      </c>
      <c r="DR54" s="65" t="str" cm="1">
        <f t="array" ref="DR54">IFERROR(INDEX($CD$4:$CU$4,_xlfn.AGGREGATE(15,6,COLUMN($CD$4:$CU$4)-COLUMN($CC$1)/($CD$54:$CU$54=MAX($CD$54:$CU$54)),COLUMNS($CU$4:DO4))),"")</f>
        <v/>
      </c>
      <c r="DS54" s="65" t="str" cm="1">
        <f t="array" ref="DS54">IFERROR(INDEX($CD$4:$CU$4,_xlfn.AGGREGATE(15,6,COLUMN($CD$4:$CU$4)-COLUMN($CC$1)/($CD$54:$CU$54=MAX($CD$54:$CU$54)),COLUMNS($CU$4:DP4))),"")</f>
        <v/>
      </c>
      <c r="DT54" s="65" t="str" cm="1">
        <f t="array" ref="DT54">IFERROR(INDEX($CD$4:$CU$4,_xlfn.AGGREGATE(15,6,COLUMN($CD$4:$CU$4)-COLUMN($CC$1)/($CD$54:$CU$54=MAX($CD$54:$CU$54)),COLUMNS($CU$4:DQ4))),"")</f>
        <v/>
      </c>
      <c r="DU54" s="66" t="str" cm="1">
        <f t="array" ref="DU54">IFERROR(INDEX($CD$4:$CU$4,_xlfn.AGGREGATE(15,6,COLUMN($CD$4:$CU$4)-COLUMN($CC$1)/($CD$54:$CU$54=MAX($CD$54:$CU$54)),COLUMNS($CU$4:DR4))),"")</f>
        <v/>
      </c>
      <c r="DV54" s="78" t="str">
        <f t="shared" ca="1" si="156"/>
        <v/>
      </c>
      <c r="DW54" s="65" t="str">
        <f t="shared" ca="1" si="157"/>
        <v>R</v>
      </c>
      <c r="DX54" s="65" t="str" cm="1">
        <f t="array" aca="1" ref="DX54" ca="1">IF(INDIRECT(VLOOKUP(DX53,General!R:T,3,FALSE)&amp;DN53)&gt;0,DX53,DV53)</f>
        <v>BU</v>
      </c>
      <c r="DY54" s="79">
        <f t="shared" ca="1" si="158"/>
        <v>4</v>
      </c>
      <c r="DZ54" s="42" t="str">
        <f>IFERROR(VLOOKUP(DP54,General!R:S,2,FALSE),"")</f>
        <v/>
      </c>
      <c r="EA54" s="65" t="str">
        <f>IFERROR(VLOOKUP(DQ54,General!R:S,2,FALSE),"")</f>
        <v/>
      </c>
      <c r="EB54" s="65" t="str">
        <f>IFERROR(VLOOKUP(DR54,General!R:S,2,FALSE),"")</f>
        <v/>
      </c>
      <c r="EC54" s="65" t="str">
        <f>IFERROR(VLOOKUP(DS54,General!R:S,2,FALSE),"")</f>
        <v/>
      </c>
      <c r="ED54" s="65" t="str">
        <f>IFERROR(VLOOKUP(DT54,General!R:S,2,FALSE),"")</f>
        <v/>
      </c>
      <c r="EE54" s="66" t="str">
        <f>IFERROR(VLOOKUP(DU54,General!R:S,2,FALSE),"")</f>
        <v/>
      </c>
      <c r="EF54" s="113">
        <f ca="1">IF(DP54="",-1,COUNTIF(INDIRECT(DZ54&amp;$DN$10):INDIRECT(DZ54&amp;DN54),"Y"))</f>
        <v>-1</v>
      </c>
      <c r="EG54" s="111">
        <f ca="1">IF(DQ54="",-1,COUNTIF(INDIRECT(EA54&amp;$DN$10):INDIRECT(EA54&amp;DN54),"Y"))</f>
        <v>-1</v>
      </c>
      <c r="EH54" s="111">
        <f ca="1">IF(DR54="",-1,COUNTIF(INDIRECT(EB54&amp;$DN$10):INDIRECT(EB54&amp;DN54),"Y"))</f>
        <v>-1</v>
      </c>
      <c r="EI54" s="110">
        <f ca="1">IF(DS54="",-1,COUNTIF(INDIRECT(EC54&amp;$DN$10):INDIRECT(EC54&amp;DN54),"Y"))</f>
        <v>-1</v>
      </c>
      <c r="EJ54" s="114">
        <f ca="1">IF(DT54="",-1,COUNTIF(INDIRECT(ED54&amp;$DN$10):INDIRECT(ED54&amp;DN54),"Y"))</f>
        <v>-1</v>
      </c>
      <c r="EK54" s="114">
        <f ca="1">IF(DU54="",-1,COUNTIF(INDIRECT(EE54&amp;$DN$10):INDIRECT(EE54&amp;DN54),"Y"))</f>
        <v>-1</v>
      </c>
      <c r="EL54" s="42" t="str" cm="1">
        <f t="array" aca="1" ref="EL54" ca="1">IFERROR(INDEX($DP$54:$DU$54,_xlfn.AGGREGATE(15,6,COLUMN($DP$54:$DU$54)-COLUMN($DO$54)/($EF$54:$EK$54=MAX($EF$54:$EK$54)),COLUMNS($DP$54:DP54))),"")</f>
        <v/>
      </c>
      <c r="EM54" s="65" t="str" cm="1">
        <f t="array" aca="1" ref="EM54" ca="1">IFERROR(INDEX($DP$54:$DU$54,_xlfn.AGGREGATE(15,6,COLUMN($DP$54:$DU$54)-COLUMN($DO$54)/($EF$54:$EK$54=MAX($EF$54:$EK$54)),COLUMNS($DP$54:DQ54))),"")</f>
        <v/>
      </c>
      <c r="EN54" s="65" t="str" cm="1">
        <f t="array" aca="1" ref="EN54" ca="1">IFERROR(INDEX($DP$54:$DU$54,_xlfn.AGGREGATE(15,6,COLUMN($DP$54:$DU$54)-COLUMN($DO$54)/($EF$54:$EK$54=MAX($EF$54:$EK$54)),COLUMNS($DP$54:DR54))),"")</f>
        <v/>
      </c>
      <c r="EO54" s="65" t="str" cm="1">
        <f t="array" aca="1" ref="EO54" ca="1">IFERROR(INDEX($DP$54:$DU$54,_xlfn.AGGREGATE(15,6,COLUMN($DP$54:$DU$54)-COLUMN($DO$54)/($EF$54:$EK$54=MAX($EF$54:$EK$54)),COLUMNS($DP$54:DS54))),"")</f>
        <v/>
      </c>
      <c r="EP54" s="65" t="str" cm="1">
        <f t="array" aca="1" ref="EP54" ca="1">IFERROR(INDEX($DP$54:$DU$54,_xlfn.AGGREGATE(15,6,COLUMN($DP$54:$DU$54)-COLUMN($DO$54)/($EF$54:$EK$54=MAX($EF$54:$EK$54)),COLUMNS($DP$54:DT54))),"")</f>
        <v/>
      </c>
      <c r="EQ54" s="66" t="str" cm="1">
        <f t="array" aca="1" ref="EQ54" ca="1">IFERROR(INDEX($DP$54:$DU$54,_xlfn.AGGREGATE(15,6,COLUMN($DP$54:$DU$54)-COLUMN($DO$54)/($EF$54:$EK$54=MAX($EF$54:$EK$54)),COLUMNS($DP$54:DU54))),"")</f>
        <v/>
      </c>
      <c r="ER54" s="9">
        <f t="shared" ca="1" si="144"/>
        <v>6</v>
      </c>
      <c r="ES54" s="79">
        <f t="shared" ca="1" si="159"/>
        <v>4</v>
      </c>
      <c r="ET54" s="112" t="str" cm="1">
        <f t="array" aca="1" ref="ET54" ca="1">INDEX(EL54:EQ54,1,ES54)</f>
        <v/>
      </c>
      <c r="EU54" s="42" t="str">
        <f t="shared" ca="1" si="7"/>
        <v>T</v>
      </c>
      <c r="EV54" s="65" t="str">
        <f t="shared" si="8"/>
        <v>T</v>
      </c>
      <c r="EW54" s="65" t="str">
        <f t="shared" ca="1" si="9"/>
        <v>B</v>
      </c>
      <c r="EX54" s="65" t="str">
        <f t="shared" si="193"/>
        <v/>
      </c>
      <c r="EY54" s="65" t="str">
        <f t="shared" si="194"/>
        <v/>
      </c>
      <c r="EZ54" s="65" t="str">
        <f t="shared" si="195"/>
        <v/>
      </c>
      <c r="FA54" s="9" t="str">
        <f t="shared" si="255"/>
        <v/>
      </c>
      <c r="FB54" s="9" t="str">
        <f t="shared" si="256"/>
        <v/>
      </c>
      <c r="FC54" s="9" t="str">
        <f t="shared" si="257"/>
        <v/>
      </c>
      <c r="FD54" s="9" t="str">
        <f t="shared" si="258"/>
        <v/>
      </c>
      <c r="FE54" s="9" t="str">
        <f t="shared" si="259"/>
        <v/>
      </c>
      <c r="FF54" s="9" t="str">
        <f t="shared" si="260"/>
        <v/>
      </c>
      <c r="FG54" s="9">
        <f t="shared" si="261"/>
        <v>0</v>
      </c>
      <c r="FH54" s="9">
        <f t="shared" si="262"/>
        <v>0</v>
      </c>
      <c r="FI54" s="42" t="str">
        <f t="shared" si="196"/>
        <v/>
      </c>
      <c r="FJ54" s="65">
        <f>IF(Z54="",0,IFERROR(VLOOKUP(Z49&amp;Z50&amp;Z51&amp;Z52&amp;Z53&amp;Z54,General!I:J,2,FALSE),0))</f>
        <v>0</v>
      </c>
      <c r="FK54" s="65">
        <f>IF(AC54="",0,IFERROR(VLOOKUP(AC49&amp;AC50&amp;AC51&amp;AC52&amp;AC53&amp;AC54,General!I:J,2,FALSE),0))</f>
        <v>0</v>
      </c>
      <c r="FL54" s="65">
        <f>IF(AF54="",0,IFERROR(VLOOKUP(AF49&amp;AF50&amp;AF51&amp;AF52&amp;AF53&amp;AF54,General!I:J,2,FALSE),0))</f>
        <v>0</v>
      </c>
      <c r="FM54" s="65">
        <f>IF(AI54="",0,IFERROR(VLOOKUP(AI49&amp;AI50&amp;AI51&amp;AI52&amp;AI53&amp;AI54,General!I:J,2,FALSE),0))</f>
        <v>0</v>
      </c>
      <c r="FN54" s="65">
        <f>IF(AL54="",0,IFERROR(VLOOKUP(AL49&amp;AL50&amp;AL51&amp;AL52&amp;AL53&amp;AL54,General!I:J,2,FALSE),0))</f>
        <v>0</v>
      </c>
      <c r="FO54" s="65">
        <f>IF(AO54="",0,IFERROR(VLOOKUP(AO49&amp;AO50&amp;AO51&amp;AO52&amp;AO53&amp;AO54,General!I:J,2,FALSE),0))</f>
        <v>0</v>
      </c>
      <c r="FP54" s="65">
        <f>IF(AR54="",0,IFERROR(VLOOKUP(AR49&amp;AR50&amp;AR51&amp;AR52&amp;AR53&amp;AR54,General!I:J,2,FALSE),0))</f>
        <v>0</v>
      </c>
      <c r="FQ54" s="65">
        <f>IF(AU54="",0,IFERROR(VLOOKUP(AU49&amp;AU50&amp;AU51&amp;AU52&amp;AU53&amp;AU54,General!I:J,2,FALSE),0))</f>
        <v>0</v>
      </c>
      <c r="FR54" s="65">
        <f>IF(AX54="",0,IFERROR(VLOOKUP(AX49&amp;AX50&amp;AX51&amp;AX52&amp;AX53&amp;AX54,General!I:J,2,FALSE),0))</f>
        <v>0</v>
      </c>
      <c r="FS54" s="65">
        <f>IF(BA54="",0,IFERROR(VLOOKUP(BA49&amp;BA50&amp;BA51&amp;BA52&amp;BA53&amp;BA54,General!I:J,2,FALSE),0))</f>
        <v>0</v>
      </c>
      <c r="FT54" s="65">
        <f>IF(BD54="",0,IFERROR(VLOOKUP(BD49&amp;BD50&amp;BD51&amp;BD52&amp;BD53&amp;BD54,General!I:J,2,FALSE),0))</f>
        <v>0</v>
      </c>
      <c r="FU54" s="65">
        <f>IF(BG54="",0,IFERROR(VLOOKUP(BG49&amp;BG50&amp;BG51&amp;BG52&amp;BG53&amp;BG54,General!I:J,2,FALSE),0))</f>
        <v>0</v>
      </c>
      <c r="FV54" s="65">
        <f>IF(BJ54="",0,IFERROR(VLOOKUP(BJ49&amp;BJ50&amp;BJ51&amp;BJ52&amp;BJ53&amp;BJ54,General!I:J,2,FALSE),0))</f>
        <v>0</v>
      </c>
      <c r="FW54" s="65">
        <f>IF(BM54="",0,IFERROR(VLOOKUP(BM49&amp;BM50&amp;BM51&amp;BM52&amp;BM53&amp;BM54,General!I:J,2,FALSE),0))</f>
        <v>0</v>
      </c>
      <c r="FX54" s="65">
        <f>IF(BP54="",0,IFERROR(VLOOKUP(BP49&amp;BP50&amp;BP51&amp;BP52&amp;BP53&amp;BP54,General!I:J,2,FALSE),0))</f>
        <v>0</v>
      </c>
      <c r="FY54" s="65">
        <f>IF(BS54="",0,IFERROR(VLOOKUP(BS49&amp;BS50&amp;BS51&amp;BS52&amp;BS53&amp;BS54,General!I:J,2,FALSE),0))</f>
        <v>0</v>
      </c>
      <c r="FZ54" s="66">
        <f>IF(BV54="",0,IFERROR(VLOOKUP(BV49&amp;BV50&amp;BV51&amp;BV52&amp;BV53&amp;BV54,General!I:J,2,FALSE),0))</f>
        <v>0</v>
      </c>
      <c r="GA54" s="66">
        <f>IF(BY54="",0,IFERROR(VLOOKUP(BY49&amp;BY50&amp;BY51&amp;BY52&amp;BY53&amp;BY54,General!I:J,2,FALSE),0))</f>
        <v>0</v>
      </c>
      <c r="GB54" s="66">
        <f>IF(R54="",0,IFERROR(VLOOKUP(R49&amp;R50&amp;R51&amp;R52&amp;R53&amp;R54,General!F:G,2,FALSE),0))</f>
        <v>0</v>
      </c>
      <c r="GC54" s="9" t="str">
        <f t="shared" si="284"/>
        <v/>
      </c>
      <c r="GD54" s="9" t="str">
        <f t="shared" si="263"/>
        <v>N</v>
      </c>
      <c r="GE54" s="9" t="str">
        <f t="shared" si="264"/>
        <v>N</v>
      </c>
      <c r="GF54" s="9" t="str">
        <f t="shared" si="265"/>
        <v>N</v>
      </c>
      <c r="GG54" s="9" t="str">
        <f t="shared" si="266"/>
        <v/>
      </c>
      <c r="GH54" s="10" t="str">
        <f t="shared" ca="1" si="267"/>
        <v/>
      </c>
      <c r="GI54" s="9" t="str">
        <f t="shared" ca="1" si="268"/>
        <v/>
      </c>
      <c r="GJ54" s="9" t="str">
        <f t="shared" ca="1" si="269"/>
        <v/>
      </c>
      <c r="GK54" s="9" t="str">
        <f t="shared" si="270"/>
        <v/>
      </c>
      <c r="GL54" s="9" t="str">
        <f t="shared" si="271"/>
        <v/>
      </c>
      <c r="GM54" s="9" t="str">
        <f t="shared" si="272"/>
        <v/>
      </c>
      <c r="GN54" s="9" t="str">
        <f t="shared" si="190"/>
        <v/>
      </c>
      <c r="GO54" s="9" t="str">
        <f t="shared" si="191"/>
        <v/>
      </c>
      <c r="GP54" s="9" t="str">
        <f t="shared" si="289"/>
        <v>00000</v>
      </c>
      <c r="GQ54" s="9" t="str">
        <f t="shared" si="290"/>
        <v>00000</v>
      </c>
      <c r="GR54" s="9" t="str">
        <f t="shared" si="291"/>
        <v>000000</v>
      </c>
      <c r="GS54" s="9" t="str">
        <f t="shared" si="292"/>
        <v>000000</v>
      </c>
      <c r="GT54" s="9" t="str">
        <f t="shared" si="293"/>
        <v>B</v>
      </c>
      <c r="GU54" s="9" t="str">
        <f t="shared" si="149"/>
        <v>B</v>
      </c>
      <c r="GV54" s="9" t="str">
        <f t="shared" si="273"/>
        <v/>
      </c>
      <c r="GW54" s="9">
        <f t="shared" ca="1" si="274"/>
        <v>0</v>
      </c>
      <c r="GX54" s="9" t="str">
        <f t="shared" si="275"/>
        <v/>
      </c>
      <c r="GY54" s="9">
        <f t="shared" ca="1" si="276"/>
        <v>0</v>
      </c>
      <c r="GZ54" s="9" t="str">
        <f t="shared" si="277"/>
        <v/>
      </c>
      <c r="HA54" s="9">
        <f t="shared" ca="1" si="278"/>
        <v>0</v>
      </c>
      <c r="HB54" s="9" t="str">
        <f t="shared" ca="1" si="150"/>
        <v>0</v>
      </c>
      <c r="HC54" s="9" t="str">
        <f t="shared" ca="1" si="151"/>
        <v>0</v>
      </c>
      <c r="HD54" s="9" t="str">
        <f t="shared" ca="1" si="152"/>
        <v>0</v>
      </c>
      <c r="HE54" s="9" t="str">
        <f t="shared" si="279"/>
        <v/>
      </c>
      <c r="HG54" s="9">
        <f>General!A52</f>
        <v>0</v>
      </c>
      <c r="HH54" s="9">
        <f>General!B52</f>
        <v>0</v>
      </c>
      <c r="HI54" s="9" t="str">
        <f>General!C52</f>
        <v/>
      </c>
      <c r="HJ54" s="9">
        <f>General!D52</f>
        <v>0</v>
      </c>
      <c r="HK54" s="9">
        <v>1</v>
      </c>
      <c r="HL54" s="57">
        <f t="shared" ca="1" si="153"/>
        <v>2</v>
      </c>
      <c r="HM54" s="9" t="str">
        <f>General!F52</f>
        <v>WLWLW</v>
      </c>
      <c r="HN54" s="9">
        <f>General!G52</f>
        <v>1</v>
      </c>
    </row>
    <row r="55" spans="1:222" ht="13.5" thickBot="1">
      <c r="A55" s="9">
        <v>46</v>
      </c>
      <c r="B55" s="57" t="str">
        <f t="shared" si="199"/>
        <v/>
      </c>
      <c r="C55" s="101" t="str">
        <f t="shared" ca="1" si="280"/>
        <v/>
      </c>
      <c r="D55" s="102" t="str">
        <f t="shared" si="94"/>
        <v/>
      </c>
      <c r="E55" s="103" t="str">
        <f t="shared" si="95"/>
        <v/>
      </c>
      <c r="F55" s="58" t="str">
        <f t="shared" si="200"/>
        <v/>
      </c>
      <c r="G55" s="9">
        <v>46</v>
      </c>
      <c r="H55" s="104"/>
      <c r="I55" s="151" t="str">
        <f t="shared" si="96"/>
        <v/>
      </c>
      <c r="J55" s="101" t="str">
        <f t="shared" si="97"/>
        <v/>
      </c>
      <c r="K55" s="58" t="str">
        <f t="shared" si="154"/>
        <v/>
      </c>
      <c r="L55" s="141"/>
      <c r="M55" s="135"/>
      <c r="N55" s="10"/>
      <c r="O55" s="57" t="str">
        <f>IF(M54="","",VLOOKUP(DX55,General!U:V,2,FALSE))</f>
        <v/>
      </c>
      <c r="P55" s="102" t="str">
        <f t="shared" si="201"/>
        <v/>
      </c>
      <c r="Q55" s="103" t="str">
        <f t="shared" si="202"/>
        <v/>
      </c>
      <c r="R55" s="59" t="str">
        <f t="shared" si="203"/>
        <v/>
      </c>
      <c r="S55" s="59" t="str">
        <f t="shared" si="204"/>
        <v/>
      </c>
      <c r="T55" s="105" t="str">
        <f t="shared" si="281"/>
        <v/>
      </c>
      <c r="U55" s="59" t="str">
        <f>IF(M55="","",IF(T55="",SUM($T$5:$T55)+S55,SUM($T$5:$T55)))</f>
        <v/>
      </c>
      <c r="V55" s="126" t="str">
        <f t="shared" si="187"/>
        <v/>
      </c>
      <c r="W55" s="59" t="str" cm="1">
        <f t="array" aca="1" ref="W55" ca="1">IF(M54="","",INDIRECT(DX55&amp; DN55))</f>
        <v/>
      </c>
      <c r="X55" s="58" t="str">
        <f t="shared" si="205"/>
        <v/>
      </c>
      <c r="Y55" s="57" t="str">
        <f t="shared" si="206"/>
        <v/>
      </c>
      <c r="Z55" s="59" t="str">
        <f t="shared" si="207"/>
        <v/>
      </c>
      <c r="AA55" s="58" t="str">
        <f t="shared" si="208"/>
        <v/>
      </c>
      <c r="AB55" s="57" t="str">
        <f t="shared" si="209"/>
        <v/>
      </c>
      <c r="AC55" s="59" t="str">
        <f t="shared" si="210"/>
        <v/>
      </c>
      <c r="AD55" s="58" t="str">
        <f t="shared" si="211"/>
        <v/>
      </c>
      <c r="AE55" s="57" t="str">
        <f t="shared" si="212"/>
        <v/>
      </c>
      <c r="AF55" s="59" t="str">
        <f t="shared" si="213"/>
        <v/>
      </c>
      <c r="AG55" s="58" t="str">
        <f t="shared" si="214"/>
        <v/>
      </c>
      <c r="AH55" s="57" t="str">
        <f t="shared" si="215"/>
        <v/>
      </c>
      <c r="AI55" s="59" t="str">
        <f t="shared" si="216"/>
        <v/>
      </c>
      <c r="AJ55" s="58" t="str">
        <f t="shared" si="217"/>
        <v/>
      </c>
      <c r="AK55" s="57" t="str">
        <f t="shared" si="282"/>
        <v/>
      </c>
      <c r="AL55" s="59" t="str">
        <f t="shared" si="218"/>
        <v/>
      </c>
      <c r="AM55" s="58" t="str">
        <f t="shared" si="219"/>
        <v/>
      </c>
      <c r="AN55" s="57" t="str">
        <f t="shared" si="220"/>
        <v/>
      </c>
      <c r="AO55" s="59" t="str">
        <f t="shared" si="221"/>
        <v/>
      </c>
      <c r="AP55" s="58" t="str">
        <f t="shared" si="222"/>
        <v/>
      </c>
      <c r="AQ55" s="57" t="str">
        <f t="shared" si="223"/>
        <v/>
      </c>
      <c r="AR55" s="59" t="str">
        <f t="shared" si="224"/>
        <v/>
      </c>
      <c r="AS55" s="58" t="str">
        <f t="shared" si="225"/>
        <v/>
      </c>
      <c r="AT55" s="57" t="str">
        <f t="shared" si="100"/>
        <v/>
      </c>
      <c r="AU55" s="59" t="str">
        <f t="shared" si="226"/>
        <v/>
      </c>
      <c r="AV55" s="61" t="str">
        <f t="shared" si="227"/>
        <v/>
      </c>
      <c r="AW55" s="57" t="str">
        <f t="shared" si="101"/>
        <v/>
      </c>
      <c r="AX55" s="59" t="str">
        <f t="shared" si="39"/>
        <v/>
      </c>
      <c r="AY55" s="58" t="str">
        <f t="shared" si="102"/>
        <v/>
      </c>
      <c r="AZ55" s="57" t="str">
        <f t="shared" si="228"/>
        <v/>
      </c>
      <c r="BA55" s="59" t="str">
        <f t="shared" si="229"/>
        <v/>
      </c>
      <c r="BB55" s="58" t="str">
        <f t="shared" si="230"/>
        <v/>
      </c>
      <c r="BC55" s="57" t="str">
        <f t="shared" si="231"/>
        <v/>
      </c>
      <c r="BD55" s="59" t="str">
        <f t="shared" si="232"/>
        <v/>
      </c>
      <c r="BE55" s="58" t="str">
        <f t="shared" si="233"/>
        <v/>
      </c>
      <c r="BF55" s="57" t="str">
        <f t="shared" si="234"/>
        <v/>
      </c>
      <c r="BG55" s="59" t="str">
        <f t="shared" si="235"/>
        <v/>
      </c>
      <c r="BH55" s="58" t="str">
        <f t="shared" si="236"/>
        <v/>
      </c>
      <c r="BI55" s="57" t="str">
        <f t="shared" si="237"/>
        <v/>
      </c>
      <c r="BJ55" s="59" t="str">
        <f t="shared" si="238"/>
        <v/>
      </c>
      <c r="BK55" s="58" t="str">
        <f t="shared" si="239"/>
        <v/>
      </c>
      <c r="BL55" s="57" t="str">
        <f t="shared" si="240"/>
        <v/>
      </c>
      <c r="BM55" s="59" t="str">
        <f t="shared" si="241"/>
        <v/>
      </c>
      <c r="BN55" s="58" t="str">
        <f t="shared" si="242"/>
        <v/>
      </c>
      <c r="BO55" s="57" t="str">
        <f t="shared" si="243"/>
        <v/>
      </c>
      <c r="BP55" s="59" t="str">
        <f t="shared" si="244"/>
        <v/>
      </c>
      <c r="BQ55" s="58" t="str">
        <f t="shared" si="245"/>
        <v/>
      </c>
      <c r="BR55" s="57" t="str">
        <f t="shared" si="246"/>
        <v/>
      </c>
      <c r="BS55" s="59" t="str">
        <f t="shared" si="247"/>
        <v/>
      </c>
      <c r="BT55" s="58" t="str">
        <f t="shared" si="248"/>
        <v/>
      </c>
      <c r="BU55" s="57" t="str">
        <f t="shared" si="249"/>
        <v/>
      </c>
      <c r="BV55" s="59" t="str">
        <f t="shared" si="250"/>
        <v/>
      </c>
      <c r="BW55" s="58" t="str">
        <f t="shared" si="251"/>
        <v/>
      </c>
      <c r="BX55" s="57" t="str">
        <f t="shared" si="252"/>
        <v/>
      </c>
      <c r="BY55" s="59" t="str">
        <f t="shared" si="103"/>
        <v/>
      </c>
      <c r="BZ55" s="58" t="str">
        <f t="shared" si="253"/>
        <v/>
      </c>
      <c r="CA55" s="106">
        <f t="shared" si="104"/>
        <v>0</v>
      </c>
      <c r="CB55" s="107">
        <f t="shared" si="105"/>
        <v>0</v>
      </c>
      <c r="CC55" s="108" t="str">
        <f t="shared" si="106"/>
        <v/>
      </c>
      <c r="CD55" s="252" t="e">
        <f t="shared" ref="CD55:CE55" si="301">AVERAGE(CV52:CV55)</f>
        <v>#DIV/0!</v>
      </c>
      <c r="CE55" s="252" t="e">
        <f t="shared" si="301"/>
        <v>#DIV/0!</v>
      </c>
      <c r="CF55" s="252" t="e">
        <f t="shared" si="108"/>
        <v>#DIV/0!</v>
      </c>
      <c r="CG55" s="252" t="e">
        <f t="shared" si="109"/>
        <v>#DIV/0!</v>
      </c>
      <c r="CH55" s="252" t="e">
        <f t="shared" si="110"/>
        <v>#DIV/0!</v>
      </c>
      <c r="CI55" s="252" t="e">
        <f t="shared" si="111"/>
        <v>#DIV/0!</v>
      </c>
      <c r="CJ55" s="252" t="e">
        <f t="shared" si="112"/>
        <v>#DIV/0!</v>
      </c>
      <c r="CK55" s="252" t="e">
        <f t="shared" si="113"/>
        <v>#DIV/0!</v>
      </c>
      <c r="CL55" s="252" t="e">
        <f t="shared" si="114"/>
        <v>#DIV/0!</v>
      </c>
      <c r="CM55" s="252" t="e">
        <f t="shared" si="115"/>
        <v>#DIV/0!</v>
      </c>
      <c r="CN55" s="252" t="e">
        <f t="shared" si="116"/>
        <v>#DIV/0!</v>
      </c>
      <c r="CO55" s="252" t="e">
        <f t="shared" si="117"/>
        <v>#DIV/0!</v>
      </c>
      <c r="CP55" s="252" t="e">
        <f t="shared" si="118"/>
        <v>#DIV/0!</v>
      </c>
      <c r="CQ55" s="252" t="e">
        <f t="shared" si="119"/>
        <v>#DIV/0!</v>
      </c>
      <c r="CR55" s="252" t="e">
        <f t="shared" si="120"/>
        <v>#DIV/0!</v>
      </c>
      <c r="CS55" s="252" t="e">
        <f t="shared" si="121"/>
        <v>#DIV/0!</v>
      </c>
      <c r="CT55" s="252" t="e">
        <f t="shared" si="122"/>
        <v>#DIV/0!</v>
      </c>
      <c r="CU55" s="252" t="e">
        <f t="shared" si="123"/>
        <v>#DIV/0!</v>
      </c>
      <c r="CV55" s="156" t="str">
        <f t="shared" si="124"/>
        <v/>
      </c>
      <c r="CW55" s="157" t="str">
        <f t="shared" si="125"/>
        <v/>
      </c>
      <c r="CX55" s="157" t="str">
        <f t="shared" si="126"/>
        <v/>
      </c>
      <c r="CY55" s="157" t="str">
        <f t="shared" si="127"/>
        <v/>
      </c>
      <c r="CZ55" s="157" t="str">
        <f t="shared" si="128"/>
        <v/>
      </c>
      <c r="DA55" s="157" t="str">
        <f t="shared" si="129"/>
        <v/>
      </c>
      <c r="DB55" s="157" t="str">
        <f t="shared" si="130"/>
        <v/>
      </c>
      <c r="DC55" s="157" t="str">
        <f t="shared" si="131"/>
        <v/>
      </c>
      <c r="DD55" s="157" t="str">
        <f t="shared" si="132"/>
        <v/>
      </c>
      <c r="DE55" s="157" t="str">
        <f t="shared" si="133"/>
        <v/>
      </c>
      <c r="DF55" s="157" t="str">
        <f t="shared" si="134"/>
        <v/>
      </c>
      <c r="DG55" s="157" t="str">
        <f t="shared" si="135"/>
        <v/>
      </c>
      <c r="DH55" s="157" t="str">
        <f t="shared" si="136"/>
        <v/>
      </c>
      <c r="DI55" s="157" t="str">
        <f t="shared" si="137"/>
        <v/>
      </c>
      <c r="DJ55" s="157" t="str">
        <f t="shared" si="138"/>
        <v/>
      </c>
      <c r="DK55" s="157" t="str">
        <f t="shared" si="139"/>
        <v/>
      </c>
      <c r="DL55" s="157" t="str">
        <f t="shared" si="140"/>
        <v/>
      </c>
      <c r="DM55" s="158" t="str">
        <f t="shared" si="141"/>
        <v/>
      </c>
      <c r="DN55" s="78">
        <v>55</v>
      </c>
      <c r="DO55" s="79">
        <f t="shared" si="164"/>
        <v>50</v>
      </c>
      <c r="DP55" s="42" t="str" cm="1">
        <f t="array" ref="DP55">IFERROR(INDEX($CD$4:$CU$4,_xlfn.AGGREGATE(15,6,COLUMN($CD$4:$CU$4)-COLUMN($CC$1)/($CD$55:$CU$55=MAX($CD$55:$CU$55)),COLUMNS(CU$4:$CU4))),"")</f>
        <v/>
      </c>
      <c r="DQ55" s="65" t="str" cm="1">
        <f t="array" ref="DQ55">IFERROR(INDEX($CD$4:$CU$4,_xlfn.AGGREGATE(15,6,COLUMN($CD$4:$CU$4)-COLUMN($CC$1)/($CD$55:$CU$55=MAX($CD$55:$CU$55)),COLUMNS($CU$4:DN4))),"")</f>
        <v/>
      </c>
      <c r="DR55" s="65" t="str" cm="1">
        <f t="array" ref="DR55">IFERROR(INDEX($CD$4:$CU$4,_xlfn.AGGREGATE(15,6,COLUMN($CD$4:$CU$4)-COLUMN($CC$1)/($CD$55:$CU$55=MAX($CD$55:$CU$55)),COLUMNS($CU$4:DO4))),"")</f>
        <v/>
      </c>
      <c r="DS55" s="65" t="str" cm="1">
        <f t="array" ref="DS55">IFERROR(INDEX($CD$4:$CU$4,_xlfn.AGGREGATE(15,6,COLUMN($CD$4:$CU$4)-COLUMN($CC$1)/($CD$55:$CU$55=MAX($CD$55:$CU$55)),COLUMNS($CU$4:DP4))),"")</f>
        <v/>
      </c>
      <c r="DT55" s="65" t="str" cm="1">
        <f t="array" ref="DT55">IFERROR(INDEX($CD$4:$CU$4,_xlfn.AGGREGATE(15,6,COLUMN($CD$4:$CU$4)-COLUMN($CC$1)/($CD$55:$CU$55=MAX($CD$55:$CU$55)),COLUMNS($CU$4:DQ4))),"")</f>
        <v/>
      </c>
      <c r="DU55" s="66" t="str" cm="1">
        <f t="array" ref="DU55">IFERROR(INDEX($CD$4:$CU$4,_xlfn.AGGREGATE(15,6,COLUMN($CD$4:$CU$4)-COLUMN($CC$1)/($CD$55:$CU$55=MAX($CD$55:$CU$55)),COLUMNS($CU$4:DR4))),"")</f>
        <v/>
      </c>
      <c r="DV55" s="78" t="str">
        <f t="shared" ca="1" si="156"/>
        <v/>
      </c>
      <c r="DW55" s="65" t="str">
        <f t="shared" ca="1" si="157"/>
        <v>R</v>
      </c>
      <c r="DX55" s="65" t="str" cm="1">
        <f t="array" aca="1" ref="DX55" ca="1">IF(INDIRECT(VLOOKUP(DX54,General!R:T,3,FALSE)&amp;DN54)&gt;0,DX54,DV54)</f>
        <v>BU</v>
      </c>
      <c r="DY55" s="79">
        <f t="shared" ca="1" si="158"/>
        <v>5</v>
      </c>
      <c r="DZ55" s="42" t="str">
        <f>IFERROR(VLOOKUP(DP55,General!R:S,2,FALSE),"")</f>
        <v/>
      </c>
      <c r="EA55" s="65" t="str">
        <f>IFERROR(VLOOKUP(DQ55,General!R:S,2,FALSE),"")</f>
        <v/>
      </c>
      <c r="EB55" s="65" t="str">
        <f>IFERROR(VLOOKUP(DR55,General!R:S,2,FALSE),"")</f>
        <v/>
      </c>
      <c r="EC55" s="65" t="str">
        <f>IFERROR(VLOOKUP(DS55,General!R:S,2,FALSE),"")</f>
        <v/>
      </c>
      <c r="ED55" s="65" t="str">
        <f>IFERROR(VLOOKUP(DT55,General!R:S,2,FALSE),"")</f>
        <v/>
      </c>
      <c r="EE55" s="66" t="str">
        <f>IFERROR(VLOOKUP(DU55,General!R:S,2,FALSE),"")</f>
        <v/>
      </c>
      <c r="EF55" s="113">
        <f ca="1">IF(DP55="",-1,COUNTIF(INDIRECT(DZ55&amp;$DN$10):INDIRECT(DZ55&amp;DN55),"Y"))</f>
        <v>-1</v>
      </c>
      <c r="EG55" s="111">
        <f ca="1">IF(DQ55="",-1,COUNTIF(INDIRECT(EA55&amp;$DN$10):INDIRECT(EA55&amp;DN55),"Y"))</f>
        <v>-1</v>
      </c>
      <c r="EH55" s="111">
        <f ca="1">IF(DR55="",-1,COUNTIF(INDIRECT(EB55&amp;$DN$10):INDIRECT(EB55&amp;DN55),"Y"))</f>
        <v>-1</v>
      </c>
      <c r="EI55" s="110">
        <f ca="1">IF(DS55="",-1,COUNTIF(INDIRECT(EC55&amp;$DN$10):INDIRECT(EC55&amp;DN55),"Y"))</f>
        <v>-1</v>
      </c>
      <c r="EJ55" s="114">
        <f ca="1">IF(DT55="",-1,COUNTIF(INDIRECT(ED55&amp;$DN$10):INDIRECT(ED55&amp;DN55),"Y"))</f>
        <v>-1</v>
      </c>
      <c r="EK55" s="114">
        <f ca="1">IF(DU55="",-1,COUNTIF(INDIRECT(EE55&amp;$DN$10):INDIRECT(EE55&amp;DN55),"Y"))</f>
        <v>-1</v>
      </c>
      <c r="EL55" s="42" t="str" cm="1">
        <f t="array" aca="1" ref="EL55" ca="1">IFERROR(INDEX($DP$55:$DU$55,_xlfn.AGGREGATE(15,6,COLUMN($DP$55:$DU$55)-COLUMN($DO$55)/($EF$55:$EK$55=MAX($EF$55:$EK$55)),COLUMNS($DP$55:DP55))),"")</f>
        <v/>
      </c>
      <c r="EM55" s="65" t="str" cm="1">
        <f t="array" aca="1" ref="EM55" ca="1">IFERROR(INDEX($DP$55:$DU$55,_xlfn.AGGREGATE(15,6,COLUMN($DP$55:$DU$55)-COLUMN($DO$55)/($EF$55:$EK$55=MAX($EF$55:$EK$55)),COLUMNS($DP$55:DQ55))),"")</f>
        <v/>
      </c>
      <c r="EN55" s="65" t="str" cm="1">
        <f t="array" aca="1" ref="EN55" ca="1">IFERROR(INDEX($DP$55:$DU$55,_xlfn.AGGREGATE(15,6,COLUMN($DP$55:$DU$55)-COLUMN($DO$55)/($EF$55:$EK$55=MAX($EF$55:$EK$55)),COLUMNS($DP$55:DR55))),"")</f>
        <v/>
      </c>
      <c r="EO55" s="65" t="str" cm="1">
        <f t="array" aca="1" ref="EO55" ca="1">IFERROR(INDEX($DP$55:$DU$55,_xlfn.AGGREGATE(15,6,COLUMN($DP$55:$DU$55)-COLUMN($DO$55)/($EF$55:$EK$55=MAX($EF$55:$EK$55)),COLUMNS($DP$55:DS55))),"")</f>
        <v/>
      </c>
      <c r="EP55" s="65" t="str" cm="1">
        <f t="array" aca="1" ref="EP55" ca="1">IFERROR(INDEX($DP$55:$DU$55,_xlfn.AGGREGATE(15,6,COLUMN($DP$55:$DU$55)-COLUMN($DO$55)/($EF$55:$EK$55=MAX($EF$55:$EK$55)),COLUMNS($DP$55:DT55))),"")</f>
        <v/>
      </c>
      <c r="EQ55" s="66" t="str" cm="1">
        <f t="array" aca="1" ref="EQ55" ca="1">IFERROR(INDEX($DP$55:$DU$55,_xlfn.AGGREGATE(15,6,COLUMN($DP$55:$DU$55)-COLUMN($DO$55)/($EF$55:$EK$55=MAX($EF$55:$EK$55)),COLUMNS($DP$55:DU55))),"")</f>
        <v/>
      </c>
      <c r="ER55" s="9">
        <f t="shared" ca="1" si="144"/>
        <v>6</v>
      </c>
      <c r="ES55" s="79">
        <f t="shared" ca="1" si="159"/>
        <v>5</v>
      </c>
      <c r="ET55" s="112" t="str" cm="1">
        <f t="array" aca="1" ref="ET55" ca="1">INDEX(EL55:EQ55,1,ES55)</f>
        <v/>
      </c>
      <c r="EU55" s="42" t="str">
        <f t="shared" ca="1" si="7"/>
        <v>T</v>
      </c>
      <c r="EV55" s="65" t="str">
        <f t="shared" si="8"/>
        <v>T</v>
      </c>
      <c r="EW55" s="65" t="str">
        <f t="shared" ca="1" si="9"/>
        <v>B</v>
      </c>
      <c r="EX55" s="65" t="str">
        <f t="shared" si="193"/>
        <v/>
      </c>
      <c r="EY55" s="65" t="str">
        <f t="shared" si="194"/>
        <v/>
      </c>
      <c r="EZ55" s="65" t="str">
        <f t="shared" si="195"/>
        <v/>
      </c>
      <c r="FA55" s="9" t="str">
        <f t="shared" si="255"/>
        <v/>
      </c>
      <c r="FB55" s="9" t="str">
        <f t="shared" si="256"/>
        <v/>
      </c>
      <c r="FC55" s="9" t="str">
        <f t="shared" si="257"/>
        <v/>
      </c>
      <c r="FD55" s="9" t="str">
        <f t="shared" si="258"/>
        <v/>
      </c>
      <c r="FE55" s="9" t="str">
        <f t="shared" si="259"/>
        <v/>
      </c>
      <c r="FF55" s="9" t="str">
        <f t="shared" si="260"/>
        <v/>
      </c>
      <c r="FG55" s="9">
        <f t="shared" si="261"/>
        <v>0</v>
      </c>
      <c r="FH55" s="9">
        <f t="shared" si="262"/>
        <v>0</v>
      </c>
      <c r="FI55" s="42" t="str">
        <f t="shared" si="196"/>
        <v/>
      </c>
      <c r="FJ55" s="65">
        <f>IF(Z55="",0,IFERROR(VLOOKUP(Z50&amp;Z51&amp;Z52&amp;Z53&amp;Z54&amp;Z55,General!I:J,2,FALSE),0))</f>
        <v>0</v>
      </c>
      <c r="FK55" s="65">
        <f>IF(AC55="",0,IFERROR(VLOOKUP(AC50&amp;AC51&amp;AC52&amp;AC53&amp;AC54&amp;AC55,General!I:J,2,FALSE),0))</f>
        <v>0</v>
      </c>
      <c r="FL55" s="65">
        <f>IF(AF55="",0,IFERROR(VLOOKUP(AF50&amp;AF51&amp;AF52&amp;AF53&amp;AF54&amp;AF55,General!I:J,2,FALSE),0))</f>
        <v>0</v>
      </c>
      <c r="FM55" s="65">
        <f>IF(AI55="",0,IFERROR(VLOOKUP(AI50&amp;AI51&amp;AI52&amp;AI53&amp;AI54&amp;AI55,General!I:J,2,FALSE),0))</f>
        <v>0</v>
      </c>
      <c r="FN55" s="65">
        <f>IF(AL55="",0,IFERROR(VLOOKUP(AL50&amp;AL51&amp;AL52&amp;AL53&amp;AL54&amp;AL55,General!I:J,2,FALSE),0))</f>
        <v>0</v>
      </c>
      <c r="FO55" s="65">
        <f>IF(AO55="",0,IFERROR(VLOOKUP(AO50&amp;AO51&amp;AO52&amp;AO53&amp;AO54&amp;AO55,General!I:J,2,FALSE),0))</f>
        <v>0</v>
      </c>
      <c r="FP55" s="65">
        <f>IF(AR55="",0,IFERROR(VLOOKUP(AR50&amp;AR51&amp;AR52&amp;AR53&amp;AR54&amp;AR55,General!I:J,2,FALSE),0))</f>
        <v>0</v>
      </c>
      <c r="FQ55" s="65">
        <f>IF(AU55="",0,IFERROR(VLOOKUP(AU50&amp;AU51&amp;AU52&amp;AU53&amp;AU54&amp;AU55,General!I:J,2,FALSE),0))</f>
        <v>0</v>
      </c>
      <c r="FR55" s="65">
        <f>IF(AX55="",0,IFERROR(VLOOKUP(AX50&amp;AX51&amp;AX52&amp;AX53&amp;AX54&amp;AX55,General!I:J,2,FALSE),0))</f>
        <v>0</v>
      </c>
      <c r="FS55" s="65">
        <f>IF(BA55="",0,IFERROR(VLOOKUP(BA50&amp;BA51&amp;BA52&amp;BA53&amp;BA54&amp;BA55,General!I:J,2,FALSE),0))</f>
        <v>0</v>
      </c>
      <c r="FT55" s="65">
        <f>IF(BD55="",0,IFERROR(VLOOKUP(BD50&amp;BD51&amp;BD52&amp;BD53&amp;BD54&amp;BD55,General!I:J,2,FALSE),0))</f>
        <v>0</v>
      </c>
      <c r="FU55" s="65">
        <f>IF(BG55="",0,IFERROR(VLOOKUP(BG50&amp;BG51&amp;BG52&amp;BG53&amp;BG54&amp;BG55,General!I:J,2,FALSE),0))</f>
        <v>0</v>
      </c>
      <c r="FV55" s="65">
        <f>IF(BJ55="",0,IFERROR(VLOOKUP(BJ50&amp;BJ51&amp;BJ52&amp;BJ53&amp;BJ54&amp;BJ55,General!I:J,2,FALSE),0))</f>
        <v>0</v>
      </c>
      <c r="FW55" s="65">
        <f>IF(BM55="",0,IFERROR(VLOOKUP(BM50&amp;BM51&amp;BM52&amp;BM53&amp;BM54&amp;BM55,General!I:J,2,FALSE),0))</f>
        <v>0</v>
      </c>
      <c r="FX55" s="65">
        <f>IF(BP55="",0,IFERROR(VLOOKUP(BP50&amp;BP51&amp;BP52&amp;BP53&amp;BP54&amp;BP55,General!I:J,2,FALSE),0))</f>
        <v>0</v>
      </c>
      <c r="FY55" s="65">
        <f>IF(BS55="",0,IFERROR(VLOOKUP(BS50&amp;BS51&amp;BS52&amp;BS53&amp;BS54&amp;BS55,General!I:J,2,FALSE),0))</f>
        <v>0</v>
      </c>
      <c r="FZ55" s="66">
        <f>IF(BV55="",0,IFERROR(VLOOKUP(BV50&amp;BV51&amp;BV52&amp;BV53&amp;BV54&amp;BV55,General!I:J,2,FALSE),0))</f>
        <v>0</v>
      </c>
      <c r="GA55" s="66">
        <f>IF(BY55="",0,IFERROR(VLOOKUP(BY50&amp;BY51&amp;BY52&amp;BY53&amp;BY54&amp;BY55,General!I:J,2,FALSE),0))</f>
        <v>0</v>
      </c>
      <c r="GB55" s="66">
        <f>IF(R55="",0,IFERROR(VLOOKUP(R50&amp;R51&amp;R52&amp;R53&amp;R54&amp;R55,General!F:G,2,FALSE),0))</f>
        <v>0</v>
      </c>
      <c r="GC55" s="9" t="str">
        <f t="shared" si="284"/>
        <v/>
      </c>
      <c r="GD55" s="9" t="str">
        <f t="shared" si="263"/>
        <v>N</v>
      </c>
      <c r="GE55" s="9" t="str">
        <f t="shared" si="264"/>
        <v>N</v>
      </c>
      <c r="GF55" s="9" t="str">
        <f t="shared" si="265"/>
        <v>N</v>
      </c>
      <c r="GG55" s="9" t="str">
        <f t="shared" si="266"/>
        <v/>
      </c>
      <c r="GH55" s="10" t="str">
        <f t="shared" ca="1" si="267"/>
        <v/>
      </c>
      <c r="GI55" s="9" t="str">
        <f t="shared" ca="1" si="268"/>
        <v/>
      </c>
      <c r="GJ55" s="9" t="str">
        <f t="shared" ca="1" si="269"/>
        <v/>
      </c>
      <c r="GK55" s="9" t="str">
        <f t="shared" si="270"/>
        <v/>
      </c>
      <c r="GL55" s="9" t="str">
        <f t="shared" si="271"/>
        <v/>
      </c>
      <c r="GM55" s="9" t="str">
        <f t="shared" si="272"/>
        <v/>
      </c>
      <c r="GN55" s="9" t="str">
        <f t="shared" si="190"/>
        <v/>
      </c>
      <c r="GO55" s="9" t="str">
        <f t="shared" si="191"/>
        <v/>
      </c>
      <c r="GP55" s="9" t="str">
        <f t="shared" si="289"/>
        <v>00000</v>
      </c>
      <c r="GQ55" s="9" t="str">
        <f t="shared" si="290"/>
        <v>00000</v>
      </c>
      <c r="GR55" s="9" t="str">
        <f t="shared" si="291"/>
        <v>000000</v>
      </c>
      <c r="GS55" s="9" t="str">
        <f t="shared" si="292"/>
        <v>000000</v>
      </c>
      <c r="GT55" s="9" t="str">
        <f t="shared" si="293"/>
        <v>B</v>
      </c>
      <c r="GU55" s="9" t="str">
        <f t="shared" si="149"/>
        <v>B</v>
      </c>
      <c r="GV55" s="9" t="str">
        <f t="shared" si="273"/>
        <v/>
      </c>
      <c r="GW55" s="9">
        <f t="shared" ca="1" si="274"/>
        <v>0</v>
      </c>
      <c r="GX55" s="9" t="str">
        <f t="shared" si="275"/>
        <v/>
      </c>
      <c r="GY55" s="9">
        <f t="shared" ca="1" si="276"/>
        <v>0</v>
      </c>
      <c r="GZ55" s="9" t="str">
        <f t="shared" si="277"/>
        <v/>
      </c>
      <c r="HA55" s="9">
        <f t="shared" ca="1" si="278"/>
        <v>0</v>
      </c>
      <c r="HB55" s="9" t="str">
        <f t="shared" ca="1" si="150"/>
        <v>0</v>
      </c>
      <c r="HC55" s="9" t="str">
        <f t="shared" ca="1" si="151"/>
        <v>0</v>
      </c>
      <c r="HD55" s="9" t="str">
        <f t="shared" ca="1" si="152"/>
        <v>0</v>
      </c>
      <c r="HE55" s="9" t="str">
        <f t="shared" si="279"/>
        <v/>
      </c>
      <c r="HG55" s="9">
        <f>General!A53</f>
        <v>0</v>
      </c>
      <c r="HH55" s="9">
        <f>General!B53</f>
        <v>0</v>
      </c>
      <c r="HI55" s="9" t="str">
        <f>General!C53</f>
        <v/>
      </c>
      <c r="HJ55" s="9">
        <f>General!D53</f>
        <v>0</v>
      </c>
      <c r="HK55" s="9">
        <v>2</v>
      </c>
      <c r="HL55" s="57">
        <f t="shared" ca="1" si="153"/>
        <v>2</v>
      </c>
      <c r="HM55" s="9" t="str">
        <f>General!F53</f>
        <v>WLWWL</v>
      </c>
      <c r="HN55" s="9">
        <f>General!G53</f>
        <v>-1</v>
      </c>
    </row>
    <row r="56" spans="1:222" ht="13.5" thickBot="1">
      <c r="A56" s="9">
        <v>47</v>
      </c>
      <c r="B56" s="42" t="str">
        <f t="shared" si="199"/>
        <v/>
      </c>
      <c r="C56" s="115" t="str">
        <f t="shared" ca="1" si="280"/>
        <v/>
      </c>
      <c r="D56" s="116" t="str">
        <f t="shared" si="94"/>
        <v/>
      </c>
      <c r="E56" s="117" t="str">
        <f t="shared" si="95"/>
        <v/>
      </c>
      <c r="F56" s="66" t="str">
        <f t="shared" si="200"/>
        <v/>
      </c>
      <c r="G56" s="9">
        <v>47</v>
      </c>
      <c r="H56" s="118"/>
      <c r="I56" s="152" t="str">
        <f t="shared" si="96"/>
        <v/>
      </c>
      <c r="J56" s="115" t="str">
        <f t="shared" si="97"/>
        <v/>
      </c>
      <c r="K56" s="66" t="str">
        <f t="shared" si="154"/>
        <v/>
      </c>
      <c r="L56" s="141"/>
      <c r="M56" s="136"/>
      <c r="N56" s="10"/>
      <c r="O56" s="42" t="str">
        <f>IF(M55="","",VLOOKUP(DX56,General!U:V,2,FALSE))</f>
        <v/>
      </c>
      <c r="P56" s="116" t="str">
        <f t="shared" si="201"/>
        <v/>
      </c>
      <c r="Q56" s="117" t="str">
        <f t="shared" si="202"/>
        <v/>
      </c>
      <c r="R56" s="65" t="str">
        <f t="shared" si="203"/>
        <v/>
      </c>
      <c r="S56" s="65" t="str">
        <f t="shared" si="204"/>
        <v/>
      </c>
      <c r="T56" s="119" t="str">
        <f t="shared" si="281"/>
        <v/>
      </c>
      <c r="U56" s="65" t="str">
        <f>IF(M56="","",IF(T56="",SUM($T$5:$T56)+S56,SUM($T$5:$T56)))</f>
        <v/>
      </c>
      <c r="V56" s="125" t="str">
        <f t="shared" si="187"/>
        <v/>
      </c>
      <c r="W56" s="65" t="str" cm="1">
        <f t="array" aca="1" ref="W56" ca="1">IF(M55="","",INDIRECT(DX56&amp; DN56))</f>
        <v/>
      </c>
      <c r="X56" s="66" t="str">
        <f t="shared" si="205"/>
        <v/>
      </c>
      <c r="Y56" s="42" t="str">
        <f t="shared" si="206"/>
        <v/>
      </c>
      <c r="Z56" s="65" t="str">
        <f t="shared" si="207"/>
        <v/>
      </c>
      <c r="AA56" s="66" t="str">
        <f t="shared" si="208"/>
        <v/>
      </c>
      <c r="AB56" s="42" t="str">
        <f t="shared" si="209"/>
        <v/>
      </c>
      <c r="AC56" s="65" t="str">
        <f t="shared" si="210"/>
        <v/>
      </c>
      <c r="AD56" s="66" t="str">
        <f t="shared" si="211"/>
        <v/>
      </c>
      <c r="AE56" s="42" t="str">
        <f t="shared" si="212"/>
        <v/>
      </c>
      <c r="AF56" s="65" t="str">
        <f t="shared" si="213"/>
        <v/>
      </c>
      <c r="AG56" s="66" t="str">
        <f t="shared" si="214"/>
        <v/>
      </c>
      <c r="AH56" s="42" t="str">
        <f t="shared" si="215"/>
        <v/>
      </c>
      <c r="AI56" s="65" t="str">
        <f t="shared" si="216"/>
        <v/>
      </c>
      <c r="AJ56" s="66" t="str">
        <f t="shared" si="217"/>
        <v/>
      </c>
      <c r="AK56" s="42" t="str">
        <f t="shared" si="282"/>
        <v/>
      </c>
      <c r="AL56" s="65" t="str">
        <f t="shared" si="218"/>
        <v/>
      </c>
      <c r="AM56" s="66" t="str">
        <f t="shared" si="219"/>
        <v/>
      </c>
      <c r="AN56" s="42" t="str">
        <f t="shared" si="220"/>
        <v/>
      </c>
      <c r="AO56" s="65" t="str">
        <f t="shared" si="221"/>
        <v/>
      </c>
      <c r="AP56" s="66" t="str">
        <f t="shared" si="222"/>
        <v/>
      </c>
      <c r="AQ56" s="42" t="str">
        <f t="shared" si="223"/>
        <v/>
      </c>
      <c r="AR56" s="65" t="str">
        <f t="shared" si="224"/>
        <v/>
      </c>
      <c r="AS56" s="66" t="str">
        <f t="shared" si="225"/>
        <v/>
      </c>
      <c r="AT56" s="42" t="str">
        <f t="shared" si="100"/>
        <v/>
      </c>
      <c r="AU56" s="65" t="str">
        <f t="shared" si="226"/>
        <v/>
      </c>
      <c r="AV56" s="79" t="str">
        <f t="shared" si="227"/>
        <v/>
      </c>
      <c r="AW56" s="42" t="str">
        <f t="shared" si="101"/>
        <v/>
      </c>
      <c r="AX56" s="65" t="str">
        <f t="shared" si="39"/>
        <v/>
      </c>
      <c r="AY56" s="66" t="str">
        <f t="shared" si="102"/>
        <v/>
      </c>
      <c r="AZ56" s="42" t="str">
        <f t="shared" si="228"/>
        <v/>
      </c>
      <c r="BA56" s="65" t="str">
        <f t="shared" si="229"/>
        <v/>
      </c>
      <c r="BB56" s="66" t="str">
        <f t="shared" si="230"/>
        <v/>
      </c>
      <c r="BC56" s="42" t="str">
        <f t="shared" si="231"/>
        <v/>
      </c>
      <c r="BD56" s="65" t="str">
        <f t="shared" si="232"/>
        <v/>
      </c>
      <c r="BE56" s="66" t="str">
        <f t="shared" si="233"/>
        <v/>
      </c>
      <c r="BF56" s="42" t="str">
        <f t="shared" si="234"/>
        <v/>
      </c>
      <c r="BG56" s="65" t="str">
        <f t="shared" si="235"/>
        <v/>
      </c>
      <c r="BH56" s="66" t="str">
        <f t="shared" si="236"/>
        <v/>
      </c>
      <c r="BI56" s="42" t="str">
        <f t="shared" si="237"/>
        <v/>
      </c>
      <c r="BJ56" s="65" t="str">
        <f t="shared" si="238"/>
        <v/>
      </c>
      <c r="BK56" s="66" t="str">
        <f t="shared" si="239"/>
        <v/>
      </c>
      <c r="BL56" s="42" t="str">
        <f t="shared" si="240"/>
        <v/>
      </c>
      <c r="BM56" s="65" t="str">
        <f t="shared" si="241"/>
        <v/>
      </c>
      <c r="BN56" s="66" t="str">
        <f t="shared" si="242"/>
        <v/>
      </c>
      <c r="BO56" s="42" t="str">
        <f t="shared" si="243"/>
        <v/>
      </c>
      <c r="BP56" s="65" t="str">
        <f t="shared" si="244"/>
        <v/>
      </c>
      <c r="BQ56" s="66" t="str">
        <f t="shared" si="245"/>
        <v/>
      </c>
      <c r="BR56" s="42" t="str">
        <f t="shared" si="246"/>
        <v/>
      </c>
      <c r="BS56" s="65" t="str">
        <f t="shared" si="247"/>
        <v/>
      </c>
      <c r="BT56" s="66" t="str">
        <f t="shared" si="248"/>
        <v/>
      </c>
      <c r="BU56" s="42" t="str">
        <f t="shared" si="249"/>
        <v/>
      </c>
      <c r="BV56" s="65" t="str">
        <f t="shared" si="250"/>
        <v/>
      </c>
      <c r="BW56" s="66" t="str">
        <f t="shared" si="251"/>
        <v/>
      </c>
      <c r="BX56" s="42" t="str">
        <f t="shared" si="252"/>
        <v/>
      </c>
      <c r="BY56" s="65" t="str">
        <f t="shared" si="103"/>
        <v/>
      </c>
      <c r="BZ56" s="66" t="str">
        <f t="shared" si="253"/>
        <v/>
      </c>
      <c r="CA56" s="106">
        <f t="shared" si="104"/>
        <v>0</v>
      </c>
      <c r="CB56" s="107">
        <f t="shared" si="105"/>
        <v>0</v>
      </c>
      <c r="CC56" s="108" t="str">
        <f t="shared" si="106"/>
        <v/>
      </c>
      <c r="CD56" s="252" t="e">
        <f t="shared" ref="CD56:CE56" si="302">AVERAGE(CV53:CV56)</f>
        <v>#DIV/0!</v>
      </c>
      <c r="CE56" s="252" t="e">
        <f t="shared" si="302"/>
        <v>#DIV/0!</v>
      </c>
      <c r="CF56" s="252" t="e">
        <f t="shared" si="108"/>
        <v>#DIV/0!</v>
      </c>
      <c r="CG56" s="252" t="e">
        <f t="shared" si="109"/>
        <v>#DIV/0!</v>
      </c>
      <c r="CH56" s="252" t="e">
        <f t="shared" si="110"/>
        <v>#DIV/0!</v>
      </c>
      <c r="CI56" s="252" t="e">
        <f t="shared" si="111"/>
        <v>#DIV/0!</v>
      </c>
      <c r="CJ56" s="252" t="e">
        <f t="shared" si="112"/>
        <v>#DIV/0!</v>
      </c>
      <c r="CK56" s="252" t="e">
        <f t="shared" si="113"/>
        <v>#DIV/0!</v>
      </c>
      <c r="CL56" s="252" t="e">
        <f t="shared" si="114"/>
        <v>#DIV/0!</v>
      </c>
      <c r="CM56" s="252" t="e">
        <f t="shared" si="115"/>
        <v>#DIV/0!</v>
      </c>
      <c r="CN56" s="252" t="e">
        <f t="shared" si="116"/>
        <v>#DIV/0!</v>
      </c>
      <c r="CO56" s="252" t="e">
        <f t="shared" si="117"/>
        <v>#DIV/0!</v>
      </c>
      <c r="CP56" s="252" t="e">
        <f t="shared" si="118"/>
        <v>#DIV/0!</v>
      </c>
      <c r="CQ56" s="252" t="e">
        <f t="shared" si="119"/>
        <v>#DIV/0!</v>
      </c>
      <c r="CR56" s="252" t="e">
        <f t="shared" si="120"/>
        <v>#DIV/0!</v>
      </c>
      <c r="CS56" s="252" t="e">
        <f t="shared" si="121"/>
        <v>#DIV/0!</v>
      </c>
      <c r="CT56" s="252" t="e">
        <f t="shared" si="122"/>
        <v>#DIV/0!</v>
      </c>
      <c r="CU56" s="252" t="e">
        <f t="shared" si="123"/>
        <v>#DIV/0!</v>
      </c>
      <c r="CV56" s="156" t="str">
        <f t="shared" si="124"/>
        <v/>
      </c>
      <c r="CW56" s="157" t="str">
        <f t="shared" si="125"/>
        <v/>
      </c>
      <c r="CX56" s="157" t="str">
        <f t="shared" si="126"/>
        <v/>
      </c>
      <c r="CY56" s="157" t="str">
        <f t="shared" si="127"/>
        <v/>
      </c>
      <c r="CZ56" s="157" t="str">
        <f t="shared" si="128"/>
        <v/>
      </c>
      <c r="DA56" s="157" t="str">
        <f t="shared" si="129"/>
        <v/>
      </c>
      <c r="DB56" s="157" t="str">
        <f t="shared" si="130"/>
        <v/>
      </c>
      <c r="DC56" s="157" t="str">
        <f t="shared" si="131"/>
        <v/>
      </c>
      <c r="DD56" s="157" t="str">
        <f t="shared" si="132"/>
        <v/>
      </c>
      <c r="DE56" s="157" t="str">
        <f t="shared" si="133"/>
        <v/>
      </c>
      <c r="DF56" s="157" t="str">
        <f t="shared" si="134"/>
        <v/>
      </c>
      <c r="DG56" s="157" t="str">
        <f t="shared" si="135"/>
        <v/>
      </c>
      <c r="DH56" s="157" t="str">
        <f t="shared" si="136"/>
        <v/>
      </c>
      <c r="DI56" s="157" t="str">
        <f t="shared" si="137"/>
        <v/>
      </c>
      <c r="DJ56" s="157" t="str">
        <f t="shared" si="138"/>
        <v/>
      </c>
      <c r="DK56" s="157" t="str">
        <f t="shared" si="139"/>
        <v/>
      </c>
      <c r="DL56" s="157" t="str">
        <f t="shared" si="140"/>
        <v/>
      </c>
      <c r="DM56" s="158" t="str">
        <f t="shared" si="141"/>
        <v/>
      </c>
      <c r="DN56" s="78">
        <v>56</v>
      </c>
      <c r="DO56" s="79">
        <f t="shared" si="164"/>
        <v>51</v>
      </c>
      <c r="DP56" s="42" t="str" cm="1">
        <f t="array" ref="DP56">IFERROR(INDEX($CD$4:$CU$4,_xlfn.AGGREGATE(15,6,COLUMN($CD$4:$CU$4)-COLUMN($CC$1)/($CD$56:$CU$56=MAX($CD$56:$CU$56)),COLUMNS(CU$4:$CU4))),"")</f>
        <v/>
      </c>
      <c r="DQ56" s="65" t="str" cm="1">
        <f t="array" ref="DQ56">IFERROR(INDEX($CD$4:$CU$4,_xlfn.AGGREGATE(15,6,COLUMN($CD$4:$CU$4)-COLUMN($CC$1)/($CD$56:$CU$56=MAX($CD$56:$CU$56)),COLUMNS($CU$4:DN4))),"")</f>
        <v/>
      </c>
      <c r="DR56" s="65" t="str" cm="1">
        <f t="array" ref="DR56">IFERROR(INDEX($CD$4:$CU$4,_xlfn.AGGREGATE(15,6,COLUMN($CD$4:$CU$4)-COLUMN($CC$1)/($CD$56:$CU$56=MAX($CD$56:$CU$56)),COLUMNS($CU$4:DO4))),"")</f>
        <v/>
      </c>
      <c r="DS56" s="65" t="str" cm="1">
        <f t="array" ref="DS56">IFERROR(INDEX($CD$4:$CU$4,_xlfn.AGGREGATE(15,6,COLUMN($CD$4:$CU$4)-COLUMN($CC$1)/($CD$56:$CU$56=MAX($CD$56:$CU$56)),COLUMNS($CU$4:DP4))),"")</f>
        <v/>
      </c>
      <c r="DT56" s="65" t="str" cm="1">
        <f t="array" ref="DT56">IFERROR(INDEX($CD$4:$CU$4,_xlfn.AGGREGATE(15,6,COLUMN($CD$4:$CU$4)-COLUMN($CC$1)/($CD$56:$CU$56=MAX($CD$56:$CU$56)),COLUMNS($CU$4:DQ4))),"")</f>
        <v/>
      </c>
      <c r="DU56" s="66" t="str" cm="1">
        <f t="array" ref="DU56">IFERROR(INDEX($CD$4:$CU$4,_xlfn.AGGREGATE(15,6,COLUMN($CD$4:$CU$4)-COLUMN($CC$1)/($CD$56:$CU$56=MAX($CD$56:$CU$56)),COLUMNS($CU$4:DR4))),"")</f>
        <v/>
      </c>
      <c r="DV56" s="78" t="str">
        <f t="shared" ca="1" si="156"/>
        <v/>
      </c>
      <c r="DW56" s="65" t="str">
        <f t="shared" ca="1" si="157"/>
        <v>R</v>
      </c>
      <c r="DX56" s="65" t="str" cm="1">
        <f t="array" aca="1" ref="DX56" ca="1">IF(INDIRECT(VLOOKUP(DX55,General!R:T,3,FALSE)&amp;DN55)&gt;0,DX55,DV55)</f>
        <v>BU</v>
      </c>
      <c r="DY56" s="79">
        <f t="shared" ca="1" si="158"/>
        <v>6</v>
      </c>
      <c r="DZ56" s="42" t="str">
        <f>IFERROR(VLOOKUP(DP56,General!R:S,2,FALSE),"")</f>
        <v/>
      </c>
      <c r="EA56" s="65" t="str">
        <f>IFERROR(VLOOKUP(DQ56,General!R:S,2,FALSE),"")</f>
        <v/>
      </c>
      <c r="EB56" s="65" t="str">
        <f>IFERROR(VLOOKUP(DR56,General!R:S,2,FALSE),"")</f>
        <v/>
      </c>
      <c r="EC56" s="65" t="str">
        <f>IFERROR(VLOOKUP(DS56,General!R:S,2,FALSE),"")</f>
        <v/>
      </c>
      <c r="ED56" s="65" t="str">
        <f>IFERROR(VLOOKUP(DT56,General!R:S,2,FALSE),"")</f>
        <v/>
      </c>
      <c r="EE56" s="66" t="str">
        <f>IFERROR(VLOOKUP(DU56,General!R:S,2,FALSE),"")</f>
        <v/>
      </c>
      <c r="EF56" s="113">
        <f ca="1">IF(DP56="",-1,COUNTIF(INDIRECT(DZ56&amp;$DN$10):INDIRECT(DZ56&amp;DN56),"Y"))</f>
        <v>-1</v>
      </c>
      <c r="EG56" s="111">
        <f ca="1">IF(DQ56="",-1,COUNTIF(INDIRECT(EA56&amp;$DN$10):INDIRECT(EA56&amp;DN56),"Y"))</f>
        <v>-1</v>
      </c>
      <c r="EH56" s="111">
        <f ca="1">IF(DR56="",-1,COUNTIF(INDIRECT(EB56&amp;$DN$10):INDIRECT(EB56&amp;DN56),"Y"))</f>
        <v>-1</v>
      </c>
      <c r="EI56" s="110">
        <f ca="1">IF(DS56="",-1,COUNTIF(INDIRECT(EC56&amp;$DN$10):INDIRECT(EC56&amp;DN56),"Y"))</f>
        <v>-1</v>
      </c>
      <c r="EJ56" s="114">
        <f ca="1">IF(DT56="",-1,COUNTIF(INDIRECT(ED56&amp;$DN$10):INDIRECT(ED56&amp;DN56),"Y"))</f>
        <v>-1</v>
      </c>
      <c r="EK56" s="114">
        <f ca="1">IF(DU56="",-1,COUNTIF(INDIRECT(EE56&amp;$DN$10):INDIRECT(EE56&amp;DN56),"Y"))</f>
        <v>-1</v>
      </c>
      <c r="EL56" s="42" t="str" cm="1">
        <f t="array" aca="1" ref="EL56" ca="1">IFERROR(INDEX($DP$56:$DU$56,_xlfn.AGGREGATE(15,6,COLUMN($DP$56:$DU$56)-COLUMN($DO$56)/($EF$56:$EK$56=MAX($EF$56:$EK$56)),COLUMNS($DP$56:DP56))),"")</f>
        <v/>
      </c>
      <c r="EM56" s="65" t="str" cm="1">
        <f t="array" aca="1" ref="EM56" ca="1">IFERROR(INDEX($DP$56:$DU$56,_xlfn.AGGREGATE(15,6,COLUMN($DP$56:$DU$56)-COLUMN($DO$56)/($EF$56:$EK$56=MAX($EF$56:$EK$56)),COLUMNS($DP$56:DQ56))),"")</f>
        <v/>
      </c>
      <c r="EN56" s="65" t="str" cm="1">
        <f t="array" aca="1" ref="EN56" ca="1">IFERROR(INDEX($DP$56:$DU$56,_xlfn.AGGREGATE(15,6,COLUMN($DP$56:$DU$56)-COLUMN($DO$56)/($EF$56:$EK$56=MAX($EF$56:$EK$56)),COLUMNS($DP$56:DR56))),"")</f>
        <v/>
      </c>
      <c r="EO56" s="65" t="str" cm="1">
        <f t="array" aca="1" ref="EO56" ca="1">IFERROR(INDEX($DP$56:$DU$56,_xlfn.AGGREGATE(15,6,COLUMN($DP$56:$DU$56)-COLUMN($DO$56)/($EF$56:$EK$56=MAX($EF$56:$EK$56)),COLUMNS($DP$56:DS56))),"")</f>
        <v/>
      </c>
      <c r="EP56" s="65" t="str" cm="1">
        <f t="array" aca="1" ref="EP56" ca="1">IFERROR(INDEX($DP$56:$DU$56,_xlfn.AGGREGATE(15,6,COLUMN($DP$56:$DU$56)-COLUMN($DO$56)/($EF$56:$EK$56=MAX($EF$56:$EK$56)),COLUMNS($DP$56:DT56))),"")</f>
        <v/>
      </c>
      <c r="EQ56" s="66" t="str" cm="1">
        <f t="array" aca="1" ref="EQ56" ca="1">IFERROR(INDEX($DP$56:$DU$56,_xlfn.AGGREGATE(15,6,COLUMN($DP$56:$DU$56)-COLUMN($DO$56)/($EF$56:$EK$56=MAX($EF$56:$EK$56)),COLUMNS($DP$56:DU56))),"")</f>
        <v/>
      </c>
      <c r="ER56" s="9">
        <f t="shared" ca="1" si="144"/>
        <v>6</v>
      </c>
      <c r="ES56" s="79">
        <f t="shared" ca="1" si="159"/>
        <v>6</v>
      </c>
      <c r="ET56" s="112" t="str" cm="1">
        <f t="array" aca="1" ref="ET56" ca="1">INDEX(EL56:EQ56,1,ES56)</f>
        <v/>
      </c>
      <c r="EU56" s="42" t="str">
        <f t="shared" ca="1" si="7"/>
        <v>T</v>
      </c>
      <c r="EV56" s="65" t="str">
        <f t="shared" si="8"/>
        <v>T</v>
      </c>
      <c r="EW56" s="65" t="str">
        <f t="shared" ca="1" si="9"/>
        <v>B</v>
      </c>
      <c r="EX56" s="65" t="str">
        <f t="shared" si="193"/>
        <v/>
      </c>
      <c r="EY56" s="65" t="str">
        <f t="shared" si="194"/>
        <v/>
      </c>
      <c r="EZ56" s="65" t="str">
        <f t="shared" si="195"/>
        <v/>
      </c>
      <c r="FA56" s="9" t="str">
        <f t="shared" si="255"/>
        <v/>
      </c>
      <c r="FB56" s="9" t="str">
        <f t="shared" si="256"/>
        <v/>
      </c>
      <c r="FC56" s="9" t="str">
        <f t="shared" si="257"/>
        <v/>
      </c>
      <c r="FD56" s="9" t="str">
        <f t="shared" si="258"/>
        <v/>
      </c>
      <c r="FE56" s="9" t="str">
        <f t="shared" si="259"/>
        <v/>
      </c>
      <c r="FF56" s="9" t="str">
        <f t="shared" si="260"/>
        <v/>
      </c>
      <c r="FG56" s="9">
        <f t="shared" si="261"/>
        <v>0</v>
      </c>
      <c r="FH56" s="9">
        <f t="shared" si="262"/>
        <v>0</v>
      </c>
      <c r="FI56" s="42" t="str">
        <f t="shared" si="196"/>
        <v/>
      </c>
      <c r="FJ56" s="65">
        <f>IF(Z56="",0,IFERROR(VLOOKUP(Z51&amp;Z52&amp;Z53&amp;Z54&amp;Z55&amp;Z56,General!I:J,2,FALSE),0))</f>
        <v>0</v>
      </c>
      <c r="FK56" s="65">
        <f>IF(AC56="",0,IFERROR(VLOOKUP(AC51&amp;AC52&amp;AC53&amp;AC54&amp;AC55&amp;AC56,General!I:J,2,FALSE),0))</f>
        <v>0</v>
      </c>
      <c r="FL56" s="65">
        <f>IF(AF56="",0,IFERROR(VLOOKUP(AF51&amp;AF52&amp;AF53&amp;AF54&amp;AF55&amp;AF56,General!I:J,2,FALSE),0))</f>
        <v>0</v>
      </c>
      <c r="FM56" s="65">
        <f>IF(AI56="",0,IFERROR(VLOOKUP(AI51&amp;AI52&amp;AI53&amp;AI54&amp;AI55&amp;AI56,General!I:J,2,FALSE),0))</f>
        <v>0</v>
      </c>
      <c r="FN56" s="65">
        <f>IF(AL56="",0,IFERROR(VLOOKUP(AL51&amp;AL52&amp;AL53&amp;AL54&amp;AL55&amp;AL56,General!I:J,2,FALSE),0))</f>
        <v>0</v>
      </c>
      <c r="FO56" s="65">
        <f>IF(AO56="",0,IFERROR(VLOOKUP(AO51&amp;AO52&amp;AO53&amp;AO54&amp;AO55&amp;AO56,General!I:J,2,FALSE),0))</f>
        <v>0</v>
      </c>
      <c r="FP56" s="65">
        <f>IF(AR56="",0,IFERROR(VLOOKUP(AR51&amp;AR52&amp;AR53&amp;AR54&amp;AR55&amp;AR56,General!I:J,2,FALSE),0))</f>
        <v>0</v>
      </c>
      <c r="FQ56" s="65">
        <f>IF(AU56="",0,IFERROR(VLOOKUP(AU51&amp;AU52&amp;AU53&amp;AU54&amp;AU55&amp;AU56,General!I:J,2,FALSE),0))</f>
        <v>0</v>
      </c>
      <c r="FR56" s="65">
        <f>IF(AX56="",0,IFERROR(VLOOKUP(AX51&amp;AX52&amp;AX53&amp;AX54&amp;AX55&amp;AX56,General!I:J,2,FALSE),0))</f>
        <v>0</v>
      </c>
      <c r="FS56" s="65">
        <f>IF(BA56="",0,IFERROR(VLOOKUP(BA51&amp;BA52&amp;BA53&amp;BA54&amp;BA55&amp;BA56,General!I:J,2,FALSE),0))</f>
        <v>0</v>
      </c>
      <c r="FT56" s="65">
        <f>IF(BD56="",0,IFERROR(VLOOKUP(BD51&amp;BD52&amp;BD53&amp;BD54&amp;BD55&amp;BD56,General!I:J,2,FALSE),0))</f>
        <v>0</v>
      </c>
      <c r="FU56" s="65">
        <f>IF(BG56="",0,IFERROR(VLOOKUP(BG51&amp;BG52&amp;BG53&amp;BG54&amp;BG55&amp;BG56,General!I:J,2,FALSE),0))</f>
        <v>0</v>
      </c>
      <c r="FV56" s="65">
        <f>IF(BJ56="",0,IFERROR(VLOOKUP(BJ51&amp;BJ52&amp;BJ53&amp;BJ54&amp;BJ55&amp;BJ56,General!I:J,2,FALSE),0))</f>
        <v>0</v>
      </c>
      <c r="FW56" s="65">
        <f>IF(BM56="",0,IFERROR(VLOOKUP(BM51&amp;BM52&amp;BM53&amp;BM54&amp;BM55&amp;BM56,General!I:J,2,FALSE),0))</f>
        <v>0</v>
      </c>
      <c r="FX56" s="65">
        <f>IF(BP56="",0,IFERROR(VLOOKUP(BP51&amp;BP52&amp;BP53&amp;BP54&amp;BP55&amp;BP56,General!I:J,2,FALSE),0))</f>
        <v>0</v>
      </c>
      <c r="FY56" s="65">
        <f>IF(BS56="",0,IFERROR(VLOOKUP(BS51&amp;BS52&amp;BS53&amp;BS54&amp;BS55&amp;BS56,General!I:J,2,FALSE),0))</f>
        <v>0</v>
      </c>
      <c r="FZ56" s="66">
        <f>IF(BV56="",0,IFERROR(VLOOKUP(BV51&amp;BV52&amp;BV53&amp;BV54&amp;BV55&amp;BV56,General!I:J,2,FALSE),0))</f>
        <v>0</v>
      </c>
      <c r="GA56" s="66">
        <f>IF(BY56="",0,IFERROR(VLOOKUP(BY51&amp;BY52&amp;BY53&amp;BY54&amp;BY55&amp;BY56,General!I:J,2,FALSE),0))</f>
        <v>0</v>
      </c>
      <c r="GB56" s="66">
        <f>IF(R56="",0,IFERROR(VLOOKUP(R51&amp;R52&amp;R53&amp;R54&amp;R55&amp;R56,General!F:G,2,FALSE),0))</f>
        <v>0</v>
      </c>
      <c r="GC56" s="9" t="str">
        <f t="shared" si="284"/>
        <v/>
      </c>
      <c r="GD56" s="9" t="str">
        <f t="shared" si="263"/>
        <v>N</v>
      </c>
      <c r="GE56" s="9" t="str">
        <f t="shared" si="264"/>
        <v>N</v>
      </c>
      <c r="GF56" s="9" t="str">
        <f t="shared" si="265"/>
        <v>N</v>
      </c>
      <c r="GG56" s="9" t="str">
        <f t="shared" si="266"/>
        <v/>
      </c>
      <c r="GH56" s="10" t="str">
        <f t="shared" ca="1" si="267"/>
        <v/>
      </c>
      <c r="GI56" s="9" t="str">
        <f t="shared" ca="1" si="268"/>
        <v/>
      </c>
      <c r="GJ56" s="9" t="str">
        <f t="shared" ca="1" si="269"/>
        <v/>
      </c>
      <c r="GK56" s="9" t="str">
        <f t="shared" si="270"/>
        <v/>
      </c>
      <c r="GL56" s="9" t="str">
        <f t="shared" si="271"/>
        <v/>
      </c>
      <c r="GM56" s="9" t="str">
        <f t="shared" si="272"/>
        <v/>
      </c>
      <c r="GN56" s="9" t="str">
        <f t="shared" si="190"/>
        <v/>
      </c>
      <c r="GO56" s="9" t="str">
        <f t="shared" si="191"/>
        <v/>
      </c>
      <c r="GP56" s="9" t="str">
        <f t="shared" si="289"/>
        <v>00000</v>
      </c>
      <c r="GQ56" s="9" t="str">
        <f t="shared" si="290"/>
        <v>00000</v>
      </c>
      <c r="GR56" s="9" t="str">
        <f t="shared" si="291"/>
        <v>000000</v>
      </c>
      <c r="GS56" s="9" t="str">
        <f t="shared" si="292"/>
        <v>000000</v>
      </c>
      <c r="GT56" s="9" t="str">
        <f t="shared" si="293"/>
        <v>B</v>
      </c>
      <c r="GU56" s="9" t="str">
        <f t="shared" si="149"/>
        <v>B</v>
      </c>
      <c r="GV56" s="9" t="str">
        <f t="shared" si="273"/>
        <v/>
      </c>
      <c r="GW56" s="9">
        <f t="shared" ca="1" si="274"/>
        <v>0</v>
      </c>
      <c r="GX56" s="9" t="str">
        <f t="shared" si="275"/>
        <v/>
      </c>
      <c r="GY56" s="9">
        <f t="shared" ca="1" si="276"/>
        <v>0</v>
      </c>
      <c r="GZ56" s="9" t="str">
        <f t="shared" si="277"/>
        <v/>
      </c>
      <c r="HA56" s="9">
        <f t="shared" ca="1" si="278"/>
        <v>0</v>
      </c>
      <c r="HB56" s="9" t="str">
        <f t="shared" ca="1" si="150"/>
        <v>0</v>
      </c>
      <c r="HC56" s="9" t="str">
        <f t="shared" ca="1" si="151"/>
        <v>0</v>
      </c>
      <c r="HD56" s="9" t="str">
        <f t="shared" ca="1" si="152"/>
        <v>0</v>
      </c>
      <c r="HE56" s="9" t="str">
        <f t="shared" si="279"/>
        <v/>
      </c>
      <c r="HG56" s="9">
        <f>General!A54</f>
        <v>0</v>
      </c>
      <c r="HH56" s="9">
        <f>General!B54</f>
        <v>0</v>
      </c>
      <c r="HI56" s="9" t="str">
        <f>General!C54</f>
        <v/>
      </c>
      <c r="HJ56" s="9">
        <f>General!D54</f>
        <v>0</v>
      </c>
      <c r="HK56" s="9">
        <v>1</v>
      </c>
      <c r="HL56" s="57">
        <f t="shared" ca="1" si="153"/>
        <v>2</v>
      </c>
      <c r="HM56" s="9" t="str">
        <f>General!F54</f>
        <v>WLWWW</v>
      </c>
      <c r="HN56" s="9">
        <f>General!G54</f>
        <v>6</v>
      </c>
    </row>
    <row r="57" spans="1:222" ht="13.5" thickBot="1">
      <c r="A57" s="9">
        <v>48</v>
      </c>
      <c r="B57" s="42" t="str">
        <f t="shared" si="199"/>
        <v/>
      </c>
      <c r="C57" s="115" t="str">
        <f t="shared" ca="1" si="280"/>
        <v/>
      </c>
      <c r="D57" s="116" t="str">
        <f t="shared" si="94"/>
        <v/>
      </c>
      <c r="E57" s="117" t="str">
        <f t="shared" si="95"/>
        <v/>
      </c>
      <c r="F57" s="66" t="str">
        <f t="shared" si="200"/>
        <v/>
      </c>
      <c r="G57" s="9">
        <v>48</v>
      </c>
      <c r="H57" s="118"/>
      <c r="I57" s="152" t="str">
        <f t="shared" si="96"/>
        <v/>
      </c>
      <c r="J57" s="115" t="str">
        <f t="shared" si="97"/>
        <v/>
      </c>
      <c r="K57" s="66" t="str">
        <f t="shared" si="154"/>
        <v/>
      </c>
      <c r="L57" s="141"/>
      <c r="M57" s="136"/>
      <c r="N57" s="10"/>
      <c r="O57" s="42" t="str">
        <f>IF(M56="","",VLOOKUP(DX57,General!U:V,2,FALSE))</f>
        <v/>
      </c>
      <c r="P57" s="116" t="str">
        <f t="shared" si="201"/>
        <v/>
      </c>
      <c r="Q57" s="117" t="str">
        <f t="shared" si="202"/>
        <v/>
      </c>
      <c r="R57" s="65" t="str">
        <f t="shared" si="203"/>
        <v/>
      </c>
      <c r="S57" s="65" t="str">
        <f t="shared" si="204"/>
        <v/>
      </c>
      <c r="T57" s="119" t="str">
        <f t="shared" si="281"/>
        <v/>
      </c>
      <c r="U57" s="65" t="str">
        <f>IF(M57="","",IF(T57="",SUM($T$5:$T57)+S57,SUM($T$5:$T57)))</f>
        <v/>
      </c>
      <c r="V57" s="125" t="str">
        <f t="shared" si="187"/>
        <v/>
      </c>
      <c r="W57" s="65" t="str" cm="1">
        <f t="array" aca="1" ref="W57" ca="1">IF(M56="","",INDIRECT(DX57&amp; DN57))</f>
        <v/>
      </c>
      <c r="X57" s="66" t="str">
        <f t="shared" si="205"/>
        <v/>
      </c>
      <c r="Y57" s="42" t="str">
        <f t="shared" si="206"/>
        <v/>
      </c>
      <c r="Z57" s="65" t="str">
        <f t="shared" si="207"/>
        <v/>
      </c>
      <c r="AA57" s="66" t="str">
        <f t="shared" si="208"/>
        <v/>
      </c>
      <c r="AB57" s="42" t="str">
        <f t="shared" si="209"/>
        <v/>
      </c>
      <c r="AC57" s="65" t="str">
        <f t="shared" si="210"/>
        <v/>
      </c>
      <c r="AD57" s="66" t="str">
        <f t="shared" si="211"/>
        <v/>
      </c>
      <c r="AE57" s="42" t="str">
        <f t="shared" si="212"/>
        <v/>
      </c>
      <c r="AF57" s="65" t="str">
        <f t="shared" si="213"/>
        <v/>
      </c>
      <c r="AG57" s="66" t="str">
        <f t="shared" si="214"/>
        <v/>
      </c>
      <c r="AH57" s="42" t="str">
        <f t="shared" si="215"/>
        <v/>
      </c>
      <c r="AI57" s="65" t="str">
        <f t="shared" si="216"/>
        <v/>
      </c>
      <c r="AJ57" s="66" t="str">
        <f t="shared" si="217"/>
        <v/>
      </c>
      <c r="AK57" s="42" t="str">
        <f t="shared" si="282"/>
        <v/>
      </c>
      <c r="AL57" s="65" t="str">
        <f t="shared" si="218"/>
        <v/>
      </c>
      <c r="AM57" s="66" t="str">
        <f t="shared" si="219"/>
        <v/>
      </c>
      <c r="AN57" s="42" t="str">
        <f t="shared" si="220"/>
        <v/>
      </c>
      <c r="AO57" s="65" t="str">
        <f t="shared" si="221"/>
        <v/>
      </c>
      <c r="AP57" s="66" t="str">
        <f t="shared" si="222"/>
        <v/>
      </c>
      <c r="AQ57" s="42" t="str">
        <f t="shared" si="223"/>
        <v/>
      </c>
      <c r="AR57" s="65" t="str">
        <f t="shared" si="224"/>
        <v/>
      </c>
      <c r="AS57" s="66" t="str">
        <f t="shared" si="225"/>
        <v/>
      </c>
      <c r="AT57" s="42" t="str">
        <f t="shared" si="100"/>
        <v/>
      </c>
      <c r="AU57" s="65" t="str">
        <f t="shared" si="226"/>
        <v/>
      </c>
      <c r="AV57" s="79" t="str">
        <f t="shared" si="227"/>
        <v/>
      </c>
      <c r="AW57" s="42" t="str">
        <f t="shared" si="101"/>
        <v/>
      </c>
      <c r="AX57" s="65" t="str">
        <f t="shared" si="39"/>
        <v/>
      </c>
      <c r="AY57" s="66" t="str">
        <f t="shared" si="102"/>
        <v/>
      </c>
      <c r="AZ57" s="42" t="str">
        <f t="shared" si="228"/>
        <v/>
      </c>
      <c r="BA57" s="65" t="str">
        <f t="shared" si="229"/>
        <v/>
      </c>
      <c r="BB57" s="66" t="str">
        <f t="shared" si="230"/>
        <v/>
      </c>
      <c r="BC57" s="42" t="str">
        <f t="shared" si="231"/>
        <v/>
      </c>
      <c r="BD57" s="65" t="str">
        <f t="shared" si="232"/>
        <v/>
      </c>
      <c r="BE57" s="66" t="str">
        <f t="shared" si="233"/>
        <v/>
      </c>
      <c r="BF57" s="42" t="str">
        <f t="shared" si="234"/>
        <v/>
      </c>
      <c r="BG57" s="65" t="str">
        <f t="shared" si="235"/>
        <v/>
      </c>
      <c r="BH57" s="66" t="str">
        <f t="shared" si="236"/>
        <v/>
      </c>
      <c r="BI57" s="42" t="str">
        <f t="shared" si="237"/>
        <v/>
      </c>
      <c r="BJ57" s="65" t="str">
        <f t="shared" si="238"/>
        <v/>
      </c>
      <c r="BK57" s="66" t="str">
        <f t="shared" si="239"/>
        <v/>
      </c>
      <c r="BL57" s="42" t="str">
        <f t="shared" si="240"/>
        <v/>
      </c>
      <c r="BM57" s="65" t="str">
        <f t="shared" si="241"/>
        <v/>
      </c>
      <c r="BN57" s="66" t="str">
        <f t="shared" si="242"/>
        <v/>
      </c>
      <c r="BO57" s="42" t="str">
        <f t="shared" si="243"/>
        <v/>
      </c>
      <c r="BP57" s="65" t="str">
        <f t="shared" si="244"/>
        <v/>
      </c>
      <c r="BQ57" s="66" t="str">
        <f t="shared" si="245"/>
        <v/>
      </c>
      <c r="BR57" s="42" t="str">
        <f t="shared" si="246"/>
        <v/>
      </c>
      <c r="BS57" s="65" t="str">
        <f t="shared" si="247"/>
        <v/>
      </c>
      <c r="BT57" s="66" t="str">
        <f t="shared" si="248"/>
        <v/>
      </c>
      <c r="BU57" s="42" t="str">
        <f t="shared" si="249"/>
        <v/>
      </c>
      <c r="BV57" s="65" t="str">
        <f t="shared" si="250"/>
        <v/>
      </c>
      <c r="BW57" s="66" t="str">
        <f t="shared" si="251"/>
        <v/>
      </c>
      <c r="BX57" s="42" t="str">
        <f t="shared" si="252"/>
        <v/>
      </c>
      <c r="BY57" s="65" t="str">
        <f t="shared" si="103"/>
        <v/>
      </c>
      <c r="BZ57" s="66" t="str">
        <f t="shared" si="253"/>
        <v/>
      </c>
      <c r="CA57" s="106">
        <f t="shared" si="104"/>
        <v>0</v>
      </c>
      <c r="CB57" s="107">
        <f t="shared" si="105"/>
        <v>0</v>
      </c>
      <c r="CC57" s="108" t="str">
        <f t="shared" si="106"/>
        <v/>
      </c>
      <c r="CD57" s="252" t="e">
        <f t="shared" ref="CD57:CE57" si="303">AVERAGE(CV54:CV57)</f>
        <v>#DIV/0!</v>
      </c>
      <c r="CE57" s="252" t="e">
        <f t="shared" si="303"/>
        <v>#DIV/0!</v>
      </c>
      <c r="CF57" s="252" t="e">
        <f t="shared" si="108"/>
        <v>#DIV/0!</v>
      </c>
      <c r="CG57" s="252" t="e">
        <f t="shared" si="109"/>
        <v>#DIV/0!</v>
      </c>
      <c r="CH57" s="252" t="e">
        <f t="shared" si="110"/>
        <v>#DIV/0!</v>
      </c>
      <c r="CI57" s="252" t="e">
        <f t="shared" si="111"/>
        <v>#DIV/0!</v>
      </c>
      <c r="CJ57" s="252" t="e">
        <f t="shared" si="112"/>
        <v>#DIV/0!</v>
      </c>
      <c r="CK57" s="252" t="e">
        <f t="shared" si="113"/>
        <v>#DIV/0!</v>
      </c>
      <c r="CL57" s="252" t="e">
        <f t="shared" si="114"/>
        <v>#DIV/0!</v>
      </c>
      <c r="CM57" s="252" t="e">
        <f t="shared" si="115"/>
        <v>#DIV/0!</v>
      </c>
      <c r="CN57" s="252" t="e">
        <f t="shared" si="116"/>
        <v>#DIV/0!</v>
      </c>
      <c r="CO57" s="252" t="e">
        <f t="shared" si="117"/>
        <v>#DIV/0!</v>
      </c>
      <c r="CP57" s="252" t="e">
        <f t="shared" si="118"/>
        <v>#DIV/0!</v>
      </c>
      <c r="CQ57" s="252" t="e">
        <f t="shared" si="119"/>
        <v>#DIV/0!</v>
      </c>
      <c r="CR57" s="252" t="e">
        <f t="shared" si="120"/>
        <v>#DIV/0!</v>
      </c>
      <c r="CS57" s="252" t="e">
        <f t="shared" si="121"/>
        <v>#DIV/0!</v>
      </c>
      <c r="CT57" s="252" t="e">
        <f t="shared" si="122"/>
        <v>#DIV/0!</v>
      </c>
      <c r="CU57" s="252" t="e">
        <f t="shared" si="123"/>
        <v>#DIV/0!</v>
      </c>
      <c r="CV57" s="156" t="str">
        <f t="shared" si="124"/>
        <v/>
      </c>
      <c r="CW57" s="157" t="str">
        <f t="shared" si="125"/>
        <v/>
      </c>
      <c r="CX57" s="157" t="str">
        <f t="shared" si="126"/>
        <v/>
      </c>
      <c r="CY57" s="157" t="str">
        <f t="shared" si="127"/>
        <v/>
      </c>
      <c r="CZ57" s="157" t="str">
        <f t="shared" si="128"/>
        <v/>
      </c>
      <c r="DA57" s="157" t="str">
        <f t="shared" si="129"/>
        <v/>
      </c>
      <c r="DB57" s="157" t="str">
        <f t="shared" si="130"/>
        <v/>
      </c>
      <c r="DC57" s="157" t="str">
        <f t="shared" si="131"/>
        <v/>
      </c>
      <c r="DD57" s="157" t="str">
        <f t="shared" si="132"/>
        <v/>
      </c>
      <c r="DE57" s="157" t="str">
        <f t="shared" si="133"/>
        <v/>
      </c>
      <c r="DF57" s="157" t="str">
        <f t="shared" si="134"/>
        <v/>
      </c>
      <c r="DG57" s="157" t="str">
        <f t="shared" si="135"/>
        <v/>
      </c>
      <c r="DH57" s="157" t="str">
        <f t="shared" si="136"/>
        <v/>
      </c>
      <c r="DI57" s="157" t="str">
        <f t="shared" si="137"/>
        <v/>
      </c>
      <c r="DJ57" s="157" t="str">
        <f t="shared" si="138"/>
        <v/>
      </c>
      <c r="DK57" s="157" t="str">
        <f t="shared" si="139"/>
        <v/>
      </c>
      <c r="DL57" s="157" t="str">
        <f t="shared" si="140"/>
        <v/>
      </c>
      <c r="DM57" s="158" t="str">
        <f t="shared" si="141"/>
        <v/>
      </c>
      <c r="DN57" s="78">
        <v>57</v>
      </c>
      <c r="DO57" s="79">
        <f t="shared" si="164"/>
        <v>52</v>
      </c>
      <c r="DP57" s="42" t="str" cm="1">
        <f t="array" ref="DP57">IFERROR(INDEX($CD$4:$CU$4,_xlfn.AGGREGATE(15,6,COLUMN($CD$4:$CU$4)-COLUMN($CC$1)/($CD$57:$CU$57=MAX($CD$57:$CU$57)),COLUMNS(CU$4:$CU4))),"")</f>
        <v/>
      </c>
      <c r="DQ57" s="65" t="str" cm="1">
        <f t="array" ref="DQ57">IFERROR(INDEX($CD$4:$CU$4,_xlfn.AGGREGATE(15,6,COLUMN($CD$4:$CU$4)-COLUMN($CC$1)/($CD$57:$CU$57=MAX($CD$57:$CU$57)),COLUMNS($CU$4:DN4))),"")</f>
        <v/>
      </c>
      <c r="DR57" s="65" t="str" cm="1">
        <f t="array" ref="DR57">IFERROR(INDEX($CD$4:$CU$4,_xlfn.AGGREGATE(15,6,COLUMN($CD$4:$CU$4)-COLUMN($CC$1)/($CD$57:$CU$57=MAX($CD$57:$CU$57)),COLUMNS($CU$4:DO4))),"")</f>
        <v/>
      </c>
      <c r="DS57" s="65" t="str" cm="1">
        <f t="array" ref="DS57">IFERROR(INDEX($CD$4:$CU$4,_xlfn.AGGREGATE(15,6,COLUMN($CD$4:$CU$4)-COLUMN($CC$1)/($CD$57:$CU$57=MAX($CD$57:$CU$57)),COLUMNS($CU$4:DP4))),"")</f>
        <v/>
      </c>
      <c r="DT57" s="65" t="str" cm="1">
        <f t="array" ref="DT57">IFERROR(INDEX($CD$4:$CU$4,_xlfn.AGGREGATE(15,6,COLUMN($CD$4:$CU$4)-COLUMN($CC$1)/($CD$57:$CU$57=MAX($CD$57:$CU$57)),COLUMNS($CU$4:DQ4))),"")</f>
        <v/>
      </c>
      <c r="DU57" s="66" t="str" cm="1">
        <f t="array" ref="DU57">IFERROR(INDEX($CD$4:$CU$4,_xlfn.AGGREGATE(15,6,COLUMN($CD$4:$CU$4)-COLUMN($CC$1)/($CD$57:$CU$57=MAX($CD$57:$CU$57)),COLUMNS($CU$4:DR4))),"")</f>
        <v/>
      </c>
      <c r="DV57" s="78" t="str">
        <f t="shared" ca="1" si="156"/>
        <v/>
      </c>
      <c r="DW57" s="65" t="str">
        <f t="shared" ca="1" si="157"/>
        <v>R</v>
      </c>
      <c r="DX57" s="65" t="str" cm="1">
        <f t="array" aca="1" ref="DX57" ca="1">IF(INDIRECT(VLOOKUP(DX56,General!R:T,3,FALSE)&amp;DN56)&gt;0,DX56,DV56)</f>
        <v>BU</v>
      </c>
      <c r="DY57" s="79">
        <f t="shared" ca="1" si="158"/>
        <v>1</v>
      </c>
      <c r="DZ57" s="42" t="str">
        <f>IFERROR(VLOOKUP(DP57,General!R:S,2,FALSE),"")</f>
        <v/>
      </c>
      <c r="EA57" s="65" t="str">
        <f>IFERROR(VLOOKUP(DQ57,General!R:S,2,FALSE),"")</f>
        <v/>
      </c>
      <c r="EB57" s="65" t="str">
        <f>IFERROR(VLOOKUP(DR57,General!R:S,2,FALSE),"")</f>
        <v/>
      </c>
      <c r="EC57" s="65" t="str">
        <f>IFERROR(VLOOKUP(DS57,General!R:S,2,FALSE),"")</f>
        <v/>
      </c>
      <c r="ED57" s="65" t="str">
        <f>IFERROR(VLOOKUP(DT57,General!R:S,2,FALSE),"")</f>
        <v/>
      </c>
      <c r="EE57" s="66" t="str">
        <f>IFERROR(VLOOKUP(DU57,General!R:S,2,FALSE),"")</f>
        <v/>
      </c>
      <c r="EF57" s="113">
        <f ca="1">IF(DP57="",-1,COUNTIF(INDIRECT(DZ57&amp;$DN$10):INDIRECT(DZ57&amp;DN57),"Y"))</f>
        <v>-1</v>
      </c>
      <c r="EG57" s="111">
        <f ca="1">IF(DQ57="",-1,COUNTIF(INDIRECT(EA57&amp;$DN$10):INDIRECT(EA57&amp;DN57),"Y"))</f>
        <v>-1</v>
      </c>
      <c r="EH57" s="111">
        <f ca="1">IF(DR57="",-1,COUNTIF(INDIRECT(EB57&amp;$DN$10):INDIRECT(EB57&amp;DN57),"Y"))</f>
        <v>-1</v>
      </c>
      <c r="EI57" s="110">
        <f ca="1">IF(DS57="",-1,COUNTIF(INDIRECT(EC57&amp;$DN$10):INDIRECT(EC57&amp;DN57),"Y"))</f>
        <v>-1</v>
      </c>
      <c r="EJ57" s="114">
        <f ca="1">IF(DT57="",-1,COUNTIF(INDIRECT(ED57&amp;$DN$10):INDIRECT(ED57&amp;DN57),"Y"))</f>
        <v>-1</v>
      </c>
      <c r="EK57" s="114">
        <f ca="1">IF(DU57="",-1,COUNTIF(INDIRECT(EE57&amp;$DN$10):INDIRECT(EE57&amp;DN57),"Y"))</f>
        <v>-1</v>
      </c>
      <c r="EL57" s="42" t="str" cm="1">
        <f t="array" aca="1" ref="EL57" ca="1">IFERROR(INDEX($DP$57:$DU$57,_xlfn.AGGREGATE(15,6,COLUMN($DP$57:$DU$57)-COLUMN($DO$57)/($EF$57:$EK$57=MAX($EF$57:$EK$57)),COLUMNS($DP$57:DP57))),"")</f>
        <v/>
      </c>
      <c r="EM57" s="65" t="str" cm="1">
        <f t="array" aca="1" ref="EM57" ca="1">IFERROR(INDEX($DP$57:$DU$57,_xlfn.AGGREGATE(15,6,COLUMN($DP$57:$DU$57)-COLUMN($DO$57)/($EF$57:$EK$57=MAX($EF$57:$EK$57)),COLUMNS($DP$57:DQ57))),"")</f>
        <v/>
      </c>
      <c r="EN57" s="65" t="str" cm="1">
        <f t="array" aca="1" ref="EN57" ca="1">IFERROR(INDEX($DP$57:$DU$57,_xlfn.AGGREGATE(15,6,COLUMN($DP$57:$DU$57)-COLUMN($DO$57)/($EF$57:$EK$57=MAX($EF$57:$EK$57)),COLUMNS($DP$57:DR57))),"")</f>
        <v/>
      </c>
      <c r="EO57" s="65" t="str" cm="1">
        <f t="array" aca="1" ref="EO57" ca="1">IFERROR(INDEX($DP$57:$DU$57,_xlfn.AGGREGATE(15,6,COLUMN($DP$57:$DU$57)-COLUMN($DO$57)/($EF$57:$EK$57=MAX($EF$57:$EK$57)),COLUMNS($DP$57:DS57))),"")</f>
        <v/>
      </c>
      <c r="EP57" s="65" t="str" cm="1">
        <f t="array" aca="1" ref="EP57" ca="1">IFERROR(INDEX($DP$57:$DU$57,_xlfn.AGGREGATE(15,6,COLUMN($DP$57:$DU$57)-COLUMN($DO$57)/($EF$57:$EK$57=MAX($EF$57:$EK$57)),COLUMNS($DP$57:DT57))),"")</f>
        <v/>
      </c>
      <c r="EQ57" s="66" t="str" cm="1">
        <f t="array" aca="1" ref="EQ57" ca="1">IFERROR(INDEX($DP$57:$DU$57,_xlfn.AGGREGATE(15,6,COLUMN($DP$57:$DU$57)-COLUMN($DO$57)/($EF$57:$EK$57=MAX($EF$57:$EK$57)),COLUMNS($DP$57:DU57))),"")</f>
        <v/>
      </c>
      <c r="ER57" s="9">
        <f t="shared" ca="1" si="144"/>
        <v>6</v>
      </c>
      <c r="ES57" s="79">
        <f t="shared" ca="1" si="159"/>
        <v>1</v>
      </c>
      <c r="ET57" s="112" t="str" cm="1">
        <f t="array" aca="1" ref="ET57" ca="1">INDEX(EL57:EQ57,1,ES57)</f>
        <v/>
      </c>
      <c r="EU57" s="42" t="str">
        <f t="shared" ca="1" si="7"/>
        <v>T</v>
      </c>
      <c r="EV57" s="65" t="str">
        <f t="shared" si="8"/>
        <v>T</v>
      </c>
      <c r="EW57" s="65" t="str">
        <f t="shared" ca="1" si="9"/>
        <v>B</v>
      </c>
      <c r="EX57" s="65" t="str">
        <f t="shared" si="193"/>
        <v/>
      </c>
      <c r="EY57" s="65" t="str">
        <f t="shared" si="194"/>
        <v/>
      </c>
      <c r="EZ57" s="65" t="str">
        <f t="shared" si="195"/>
        <v/>
      </c>
      <c r="FA57" s="9" t="str">
        <f t="shared" si="255"/>
        <v/>
      </c>
      <c r="FB57" s="9" t="str">
        <f t="shared" si="256"/>
        <v/>
      </c>
      <c r="FC57" s="9" t="str">
        <f t="shared" si="257"/>
        <v/>
      </c>
      <c r="FD57" s="9" t="str">
        <f t="shared" si="258"/>
        <v/>
      </c>
      <c r="FE57" s="9" t="str">
        <f t="shared" si="259"/>
        <v/>
      </c>
      <c r="FF57" s="9" t="str">
        <f t="shared" si="260"/>
        <v/>
      </c>
      <c r="FG57" s="9">
        <f t="shared" si="261"/>
        <v>0</v>
      </c>
      <c r="FH57" s="9">
        <f t="shared" si="262"/>
        <v>0</v>
      </c>
      <c r="FI57" s="42" t="str">
        <f t="shared" si="196"/>
        <v/>
      </c>
      <c r="FJ57" s="65">
        <f>IF(Z57="",0,IFERROR(VLOOKUP(Z52&amp;Z53&amp;Z54&amp;Z55&amp;Z56&amp;Z57,General!I:J,2,FALSE),0))</f>
        <v>0</v>
      </c>
      <c r="FK57" s="65">
        <f>IF(AC57="",0,IFERROR(VLOOKUP(AC52&amp;AC53&amp;AC54&amp;AC55&amp;AC56&amp;AC57,General!I:J,2,FALSE),0))</f>
        <v>0</v>
      </c>
      <c r="FL57" s="65">
        <f>IF(AF57="",0,IFERROR(VLOOKUP(AF52&amp;AF53&amp;AF54&amp;AF55&amp;AF56&amp;AF57,General!I:J,2,FALSE),0))</f>
        <v>0</v>
      </c>
      <c r="FM57" s="65">
        <f>IF(AI57="",0,IFERROR(VLOOKUP(AI52&amp;AI53&amp;AI54&amp;AI55&amp;AI56&amp;AI57,General!I:J,2,FALSE),0))</f>
        <v>0</v>
      </c>
      <c r="FN57" s="65">
        <f>IF(AL57="",0,IFERROR(VLOOKUP(AL52&amp;AL53&amp;AL54&amp;AL55&amp;AL56&amp;AL57,General!I:J,2,FALSE),0))</f>
        <v>0</v>
      </c>
      <c r="FO57" s="65">
        <f>IF(AO57="",0,IFERROR(VLOOKUP(AO52&amp;AO53&amp;AO54&amp;AO55&amp;AO56&amp;AO57,General!I:J,2,FALSE),0))</f>
        <v>0</v>
      </c>
      <c r="FP57" s="65">
        <f>IF(AR57="",0,IFERROR(VLOOKUP(AR52&amp;AR53&amp;AR54&amp;AR55&amp;AR56&amp;AR57,General!I:J,2,FALSE),0))</f>
        <v>0</v>
      </c>
      <c r="FQ57" s="65">
        <f>IF(AU57="",0,IFERROR(VLOOKUP(AU52&amp;AU53&amp;AU54&amp;AU55&amp;AU56&amp;AU57,General!I:J,2,FALSE),0))</f>
        <v>0</v>
      </c>
      <c r="FR57" s="65">
        <f>IF(AX57="",0,IFERROR(VLOOKUP(AX52&amp;AX53&amp;AX54&amp;AX55&amp;AX56&amp;AX57,General!I:J,2,FALSE),0))</f>
        <v>0</v>
      </c>
      <c r="FS57" s="65">
        <f>IF(BA57="",0,IFERROR(VLOOKUP(BA52&amp;BA53&amp;BA54&amp;BA55&amp;BA56&amp;BA57,General!I:J,2,FALSE),0))</f>
        <v>0</v>
      </c>
      <c r="FT57" s="65">
        <f>IF(BD57="",0,IFERROR(VLOOKUP(BD52&amp;BD53&amp;BD54&amp;BD55&amp;BD56&amp;BD57,General!I:J,2,FALSE),0))</f>
        <v>0</v>
      </c>
      <c r="FU57" s="65">
        <f>IF(BG57="",0,IFERROR(VLOOKUP(BG52&amp;BG53&amp;BG54&amp;BG55&amp;BG56&amp;BG57,General!I:J,2,FALSE),0))</f>
        <v>0</v>
      </c>
      <c r="FV57" s="65">
        <f>IF(BJ57="",0,IFERROR(VLOOKUP(BJ52&amp;BJ53&amp;BJ54&amp;BJ55&amp;BJ56&amp;BJ57,General!I:J,2,FALSE),0))</f>
        <v>0</v>
      </c>
      <c r="FW57" s="65">
        <f>IF(BM57="",0,IFERROR(VLOOKUP(BM52&amp;BM53&amp;BM54&amp;BM55&amp;BM56&amp;BM57,General!I:J,2,FALSE),0))</f>
        <v>0</v>
      </c>
      <c r="FX57" s="65">
        <f>IF(BP57="",0,IFERROR(VLOOKUP(BP52&amp;BP53&amp;BP54&amp;BP55&amp;BP56&amp;BP57,General!I:J,2,FALSE),0))</f>
        <v>0</v>
      </c>
      <c r="FY57" s="65">
        <f>IF(BS57="",0,IFERROR(VLOOKUP(BS52&amp;BS53&amp;BS54&amp;BS55&amp;BS56&amp;BS57,General!I:J,2,FALSE),0))</f>
        <v>0</v>
      </c>
      <c r="FZ57" s="66">
        <f>IF(BV57="",0,IFERROR(VLOOKUP(BV52&amp;BV53&amp;BV54&amp;BV55&amp;BV56&amp;BV57,General!I:J,2,FALSE),0))</f>
        <v>0</v>
      </c>
      <c r="GA57" s="66">
        <f>IF(BY57="",0,IFERROR(VLOOKUP(BY52&amp;BY53&amp;BY54&amp;BY55&amp;BY56&amp;BY57,General!I:J,2,FALSE),0))</f>
        <v>0</v>
      </c>
      <c r="GB57" s="66">
        <f>IF(R57="",0,IFERROR(VLOOKUP(R52&amp;R53&amp;R54&amp;R55&amp;R56&amp;R57,General!F:G,2,FALSE),0))</f>
        <v>0</v>
      </c>
      <c r="GC57" s="9" t="str">
        <f t="shared" si="284"/>
        <v/>
      </c>
      <c r="GD57" s="9" t="str">
        <f t="shared" si="263"/>
        <v>N</v>
      </c>
      <c r="GE57" s="9" t="str">
        <f t="shared" si="264"/>
        <v>N</v>
      </c>
      <c r="GF57" s="9" t="str">
        <f t="shared" si="265"/>
        <v>N</v>
      </c>
      <c r="GG57" s="9" t="str">
        <f t="shared" si="266"/>
        <v/>
      </c>
      <c r="GH57" s="10" t="str">
        <f t="shared" ca="1" si="267"/>
        <v/>
      </c>
      <c r="GI57" s="9" t="str">
        <f t="shared" ca="1" si="268"/>
        <v/>
      </c>
      <c r="GJ57" s="9" t="str">
        <f t="shared" ca="1" si="269"/>
        <v/>
      </c>
      <c r="GK57" s="9" t="str">
        <f t="shared" si="270"/>
        <v/>
      </c>
      <c r="GL57" s="9" t="str">
        <f t="shared" si="271"/>
        <v/>
      </c>
      <c r="GM57" s="9" t="str">
        <f t="shared" si="272"/>
        <v/>
      </c>
      <c r="GN57" s="9" t="str">
        <f t="shared" si="190"/>
        <v/>
      </c>
      <c r="GO57" s="9" t="str">
        <f t="shared" si="191"/>
        <v/>
      </c>
      <c r="GP57" s="9" t="str">
        <f t="shared" si="289"/>
        <v>00000</v>
      </c>
      <c r="GQ57" s="9" t="str">
        <f t="shared" si="290"/>
        <v>00000</v>
      </c>
      <c r="GR57" s="9" t="str">
        <f t="shared" si="291"/>
        <v>000000</v>
      </c>
      <c r="GS57" s="9" t="str">
        <f t="shared" si="292"/>
        <v>000000</v>
      </c>
      <c r="GT57" s="9" t="str">
        <f t="shared" si="293"/>
        <v>B</v>
      </c>
      <c r="GU57" s="9" t="str">
        <f t="shared" si="149"/>
        <v>B</v>
      </c>
      <c r="GV57" s="9" t="str">
        <f t="shared" si="273"/>
        <v/>
      </c>
      <c r="GW57" s="9">
        <f t="shared" ca="1" si="274"/>
        <v>0</v>
      </c>
      <c r="GX57" s="9" t="str">
        <f t="shared" si="275"/>
        <v/>
      </c>
      <c r="GY57" s="9">
        <f t="shared" ca="1" si="276"/>
        <v>0</v>
      </c>
      <c r="GZ57" s="9" t="str">
        <f t="shared" si="277"/>
        <v/>
      </c>
      <c r="HA57" s="9">
        <f t="shared" ca="1" si="278"/>
        <v>0</v>
      </c>
      <c r="HB57" s="9" t="str">
        <f t="shared" ca="1" si="150"/>
        <v>0</v>
      </c>
      <c r="HC57" s="9" t="str">
        <f t="shared" ca="1" si="151"/>
        <v>0</v>
      </c>
      <c r="HD57" s="9" t="str">
        <f t="shared" ca="1" si="152"/>
        <v>0</v>
      </c>
      <c r="HE57" s="9" t="str">
        <f t="shared" si="279"/>
        <v/>
      </c>
      <c r="HG57" s="9">
        <f>General!A55</f>
        <v>0</v>
      </c>
      <c r="HH57" s="9">
        <f>General!B55</f>
        <v>0</v>
      </c>
      <c r="HI57" s="9" t="str">
        <f>General!C55</f>
        <v/>
      </c>
      <c r="HJ57" s="9">
        <f>General!D55</f>
        <v>0</v>
      </c>
      <c r="HK57" s="9">
        <v>2</v>
      </c>
      <c r="HL57" s="57">
        <f t="shared" ca="1" si="153"/>
        <v>1</v>
      </c>
      <c r="HM57" s="9" t="str">
        <f>General!F55</f>
        <v>WWLLL</v>
      </c>
      <c r="HN57" s="9">
        <f>General!G55</f>
        <v>-6</v>
      </c>
    </row>
    <row r="58" spans="1:222" ht="13.5" thickBot="1">
      <c r="A58" s="9">
        <v>49</v>
      </c>
      <c r="B58" s="42" t="str">
        <f t="shared" si="199"/>
        <v/>
      </c>
      <c r="C58" s="115" t="str">
        <f t="shared" ca="1" si="280"/>
        <v/>
      </c>
      <c r="D58" s="116" t="str">
        <f t="shared" si="94"/>
        <v/>
      </c>
      <c r="E58" s="117" t="str">
        <f t="shared" si="95"/>
        <v/>
      </c>
      <c r="F58" s="66" t="str">
        <f t="shared" si="200"/>
        <v/>
      </c>
      <c r="G58" s="9">
        <v>49</v>
      </c>
      <c r="H58" s="118"/>
      <c r="I58" s="152" t="str">
        <f t="shared" si="96"/>
        <v/>
      </c>
      <c r="J58" s="115" t="str">
        <f t="shared" si="97"/>
        <v/>
      </c>
      <c r="K58" s="66" t="str">
        <f t="shared" si="154"/>
        <v/>
      </c>
      <c r="L58" s="141"/>
      <c r="M58" s="136"/>
      <c r="N58" s="10"/>
      <c r="O58" s="42" t="str">
        <f>IF(M57="","",VLOOKUP(DX58,General!U:V,2,FALSE))</f>
        <v/>
      </c>
      <c r="P58" s="116" t="str">
        <f t="shared" si="201"/>
        <v/>
      </c>
      <c r="Q58" s="117" t="str">
        <f t="shared" si="202"/>
        <v/>
      </c>
      <c r="R58" s="65" t="str">
        <f t="shared" si="203"/>
        <v/>
      </c>
      <c r="S58" s="65" t="str">
        <f t="shared" si="204"/>
        <v/>
      </c>
      <c r="T58" s="119" t="str">
        <f t="shared" si="281"/>
        <v/>
      </c>
      <c r="U58" s="65" t="str">
        <f>IF(M58="","",IF(T58="",SUM($T$5:$T58)+S58,SUM($T$5:$T58)))</f>
        <v/>
      </c>
      <c r="V58" s="125" t="str">
        <f t="shared" si="187"/>
        <v/>
      </c>
      <c r="W58" s="65" t="str" cm="1">
        <f t="array" aca="1" ref="W58" ca="1">IF(M57="","",INDIRECT(DX58&amp; DN58))</f>
        <v/>
      </c>
      <c r="X58" s="66" t="str">
        <f t="shared" si="205"/>
        <v/>
      </c>
      <c r="Y58" s="42" t="str">
        <f t="shared" si="206"/>
        <v/>
      </c>
      <c r="Z58" s="65" t="str">
        <f t="shared" si="207"/>
        <v/>
      </c>
      <c r="AA58" s="66" t="str">
        <f t="shared" si="208"/>
        <v/>
      </c>
      <c r="AB58" s="42" t="str">
        <f t="shared" si="209"/>
        <v/>
      </c>
      <c r="AC58" s="65" t="str">
        <f t="shared" si="210"/>
        <v/>
      </c>
      <c r="AD58" s="66" t="str">
        <f t="shared" si="211"/>
        <v/>
      </c>
      <c r="AE58" s="42" t="str">
        <f t="shared" si="212"/>
        <v/>
      </c>
      <c r="AF58" s="65" t="str">
        <f t="shared" si="213"/>
        <v/>
      </c>
      <c r="AG58" s="66" t="str">
        <f t="shared" si="214"/>
        <v/>
      </c>
      <c r="AH58" s="42" t="str">
        <f t="shared" si="215"/>
        <v/>
      </c>
      <c r="AI58" s="65" t="str">
        <f t="shared" si="216"/>
        <v/>
      </c>
      <c r="AJ58" s="66" t="str">
        <f t="shared" si="217"/>
        <v/>
      </c>
      <c r="AK58" s="42" t="str">
        <f t="shared" si="282"/>
        <v/>
      </c>
      <c r="AL58" s="65" t="str">
        <f t="shared" si="218"/>
        <v/>
      </c>
      <c r="AM58" s="66" t="str">
        <f t="shared" si="219"/>
        <v/>
      </c>
      <c r="AN58" s="42" t="str">
        <f t="shared" si="220"/>
        <v/>
      </c>
      <c r="AO58" s="65" t="str">
        <f t="shared" si="221"/>
        <v/>
      </c>
      <c r="AP58" s="66" t="str">
        <f t="shared" si="222"/>
        <v/>
      </c>
      <c r="AQ58" s="42" t="str">
        <f t="shared" si="223"/>
        <v/>
      </c>
      <c r="AR58" s="65" t="str">
        <f t="shared" si="224"/>
        <v/>
      </c>
      <c r="AS58" s="66" t="str">
        <f t="shared" si="225"/>
        <v/>
      </c>
      <c r="AT58" s="42" t="str">
        <f t="shared" si="100"/>
        <v/>
      </c>
      <c r="AU58" s="65" t="str">
        <f t="shared" si="226"/>
        <v/>
      </c>
      <c r="AV58" s="79" t="str">
        <f t="shared" si="227"/>
        <v/>
      </c>
      <c r="AW58" s="42" t="str">
        <f t="shared" si="101"/>
        <v/>
      </c>
      <c r="AX58" s="65" t="str">
        <f t="shared" si="39"/>
        <v/>
      </c>
      <c r="AY58" s="66" t="str">
        <f t="shared" si="102"/>
        <v/>
      </c>
      <c r="AZ58" s="42" t="str">
        <f t="shared" si="228"/>
        <v/>
      </c>
      <c r="BA58" s="65" t="str">
        <f t="shared" si="229"/>
        <v/>
      </c>
      <c r="BB58" s="66" t="str">
        <f t="shared" si="230"/>
        <v/>
      </c>
      <c r="BC58" s="42" t="str">
        <f t="shared" si="231"/>
        <v/>
      </c>
      <c r="BD58" s="65" t="str">
        <f t="shared" si="232"/>
        <v/>
      </c>
      <c r="BE58" s="66" t="str">
        <f t="shared" si="233"/>
        <v/>
      </c>
      <c r="BF58" s="42" t="str">
        <f t="shared" si="234"/>
        <v/>
      </c>
      <c r="BG58" s="65" t="str">
        <f t="shared" si="235"/>
        <v/>
      </c>
      <c r="BH58" s="66" t="str">
        <f t="shared" si="236"/>
        <v/>
      </c>
      <c r="BI58" s="42" t="str">
        <f t="shared" si="237"/>
        <v/>
      </c>
      <c r="BJ58" s="65" t="str">
        <f t="shared" si="238"/>
        <v/>
      </c>
      <c r="BK58" s="66" t="str">
        <f t="shared" si="239"/>
        <v/>
      </c>
      <c r="BL58" s="42" t="str">
        <f t="shared" si="240"/>
        <v/>
      </c>
      <c r="BM58" s="65" t="str">
        <f t="shared" si="241"/>
        <v/>
      </c>
      <c r="BN58" s="66" t="str">
        <f t="shared" si="242"/>
        <v/>
      </c>
      <c r="BO58" s="42" t="str">
        <f t="shared" si="243"/>
        <v/>
      </c>
      <c r="BP58" s="65" t="str">
        <f t="shared" si="244"/>
        <v/>
      </c>
      <c r="BQ58" s="66" t="str">
        <f t="shared" si="245"/>
        <v/>
      </c>
      <c r="BR58" s="42" t="str">
        <f t="shared" si="246"/>
        <v/>
      </c>
      <c r="BS58" s="65" t="str">
        <f t="shared" si="247"/>
        <v/>
      </c>
      <c r="BT58" s="66" t="str">
        <f t="shared" si="248"/>
        <v/>
      </c>
      <c r="BU58" s="42" t="str">
        <f t="shared" si="249"/>
        <v/>
      </c>
      <c r="BV58" s="65" t="str">
        <f t="shared" si="250"/>
        <v/>
      </c>
      <c r="BW58" s="66" t="str">
        <f t="shared" si="251"/>
        <v/>
      </c>
      <c r="BX58" s="42" t="str">
        <f t="shared" si="252"/>
        <v/>
      </c>
      <c r="BY58" s="65" t="str">
        <f t="shared" si="103"/>
        <v/>
      </c>
      <c r="BZ58" s="66" t="str">
        <f t="shared" si="253"/>
        <v/>
      </c>
      <c r="CA58" s="106">
        <f t="shared" si="104"/>
        <v>0</v>
      </c>
      <c r="CB58" s="107">
        <f t="shared" si="105"/>
        <v>0</v>
      </c>
      <c r="CC58" s="108" t="str">
        <f t="shared" si="106"/>
        <v/>
      </c>
      <c r="CD58" s="252" t="e">
        <f t="shared" ref="CD58:CE58" si="304">AVERAGE(CV55:CV58)</f>
        <v>#DIV/0!</v>
      </c>
      <c r="CE58" s="252" t="e">
        <f t="shared" si="304"/>
        <v>#DIV/0!</v>
      </c>
      <c r="CF58" s="252" t="e">
        <f t="shared" si="108"/>
        <v>#DIV/0!</v>
      </c>
      <c r="CG58" s="252" t="e">
        <f t="shared" si="109"/>
        <v>#DIV/0!</v>
      </c>
      <c r="CH58" s="252" t="e">
        <f t="shared" si="110"/>
        <v>#DIV/0!</v>
      </c>
      <c r="CI58" s="252" t="e">
        <f t="shared" si="111"/>
        <v>#DIV/0!</v>
      </c>
      <c r="CJ58" s="252" t="e">
        <f t="shared" si="112"/>
        <v>#DIV/0!</v>
      </c>
      <c r="CK58" s="252" t="e">
        <f t="shared" si="113"/>
        <v>#DIV/0!</v>
      </c>
      <c r="CL58" s="252" t="e">
        <f t="shared" si="114"/>
        <v>#DIV/0!</v>
      </c>
      <c r="CM58" s="252" t="e">
        <f t="shared" si="115"/>
        <v>#DIV/0!</v>
      </c>
      <c r="CN58" s="252" t="e">
        <f t="shared" si="116"/>
        <v>#DIV/0!</v>
      </c>
      <c r="CO58" s="252" t="e">
        <f t="shared" si="117"/>
        <v>#DIV/0!</v>
      </c>
      <c r="CP58" s="252" t="e">
        <f t="shared" si="118"/>
        <v>#DIV/0!</v>
      </c>
      <c r="CQ58" s="252" t="e">
        <f t="shared" si="119"/>
        <v>#DIV/0!</v>
      </c>
      <c r="CR58" s="252" t="e">
        <f t="shared" si="120"/>
        <v>#DIV/0!</v>
      </c>
      <c r="CS58" s="252" t="e">
        <f t="shared" si="121"/>
        <v>#DIV/0!</v>
      </c>
      <c r="CT58" s="252" t="e">
        <f t="shared" si="122"/>
        <v>#DIV/0!</v>
      </c>
      <c r="CU58" s="252" t="e">
        <f t="shared" si="123"/>
        <v>#DIV/0!</v>
      </c>
      <c r="CV58" s="156" t="str">
        <f t="shared" si="124"/>
        <v/>
      </c>
      <c r="CW58" s="157" t="str">
        <f t="shared" si="125"/>
        <v/>
      </c>
      <c r="CX58" s="157" t="str">
        <f t="shared" si="126"/>
        <v/>
      </c>
      <c r="CY58" s="157" t="str">
        <f t="shared" si="127"/>
        <v/>
      </c>
      <c r="CZ58" s="157" t="str">
        <f t="shared" si="128"/>
        <v/>
      </c>
      <c r="DA58" s="157" t="str">
        <f t="shared" si="129"/>
        <v/>
      </c>
      <c r="DB58" s="157" t="str">
        <f t="shared" si="130"/>
        <v/>
      </c>
      <c r="DC58" s="157" t="str">
        <f t="shared" si="131"/>
        <v/>
      </c>
      <c r="DD58" s="157" t="str">
        <f t="shared" si="132"/>
        <v/>
      </c>
      <c r="DE58" s="157" t="str">
        <f t="shared" si="133"/>
        <v/>
      </c>
      <c r="DF58" s="157" t="str">
        <f t="shared" si="134"/>
        <v/>
      </c>
      <c r="DG58" s="157" t="str">
        <f t="shared" si="135"/>
        <v/>
      </c>
      <c r="DH58" s="157" t="str">
        <f t="shared" si="136"/>
        <v/>
      </c>
      <c r="DI58" s="157" t="str">
        <f t="shared" si="137"/>
        <v/>
      </c>
      <c r="DJ58" s="157" t="str">
        <f t="shared" si="138"/>
        <v/>
      </c>
      <c r="DK58" s="157" t="str">
        <f t="shared" si="139"/>
        <v/>
      </c>
      <c r="DL58" s="157" t="str">
        <f t="shared" si="140"/>
        <v/>
      </c>
      <c r="DM58" s="158" t="str">
        <f t="shared" si="141"/>
        <v/>
      </c>
      <c r="DN58" s="78">
        <v>58</v>
      </c>
      <c r="DO58" s="79">
        <f t="shared" si="164"/>
        <v>53</v>
      </c>
      <c r="DP58" s="42" t="str" cm="1">
        <f t="array" ref="DP58">IFERROR(INDEX($CD$4:$CU$4,_xlfn.AGGREGATE(15,6,COLUMN($CD$4:$CU$4)-COLUMN($CC$1)/($CD$58:$CU$58=MAX($CD$58:$CU$58)),COLUMNS(CU$4:$CU4))),"")</f>
        <v/>
      </c>
      <c r="DQ58" s="65" t="str" cm="1">
        <f t="array" ref="DQ58">IFERROR(INDEX($CD$4:$CU$4,_xlfn.AGGREGATE(15,6,COLUMN($CD$4:$CU$4)-COLUMN($CC$1)/($CD$58:$CU$58=MAX($CD$58:$CU$58)),COLUMNS($CU$4:DN4))),"")</f>
        <v/>
      </c>
      <c r="DR58" s="65" t="str" cm="1">
        <f t="array" ref="DR58">IFERROR(INDEX($CD$4:$CU$4,_xlfn.AGGREGATE(15,6,COLUMN($CD$4:$CU$4)-COLUMN($CC$1)/($CD$58:$CU$58=MAX($CD$58:$CU$58)),COLUMNS($CU$4:DO4))),"")</f>
        <v/>
      </c>
      <c r="DS58" s="65" t="str" cm="1">
        <f t="array" ref="DS58">IFERROR(INDEX($CD$4:$CU$4,_xlfn.AGGREGATE(15,6,COLUMN($CD$4:$CU$4)-COLUMN($CC$1)/($CD$58:$CU$58=MAX($CD$58:$CU$58)),COLUMNS($CU$4:DP4))),"")</f>
        <v/>
      </c>
      <c r="DT58" s="65" t="str" cm="1">
        <f t="array" ref="DT58">IFERROR(INDEX($CD$4:$CU$4,_xlfn.AGGREGATE(15,6,COLUMN($CD$4:$CU$4)-COLUMN($CC$1)/($CD$58:$CU$58=MAX($CD$58:$CU$58)),COLUMNS($CU$4:DQ4))),"")</f>
        <v/>
      </c>
      <c r="DU58" s="66" t="str" cm="1">
        <f t="array" ref="DU58">IFERROR(INDEX($CD$4:$CU$4,_xlfn.AGGREGATE(15,6,COLUMN($CD$4:$CU$4)-COLUMN($CC$1)/($CD$58:$CU$58=MAX($CD$58:$CU$58)),COLUMNS($CU$4:DR4))),"")</f>
        <v/>
      </c>
      <c r="DV58" s="78" t="str">
        <f t="shared" ca="1" si="156"/>
        <v/>
      </c>
      <c r="DW58" s="65" t="str">
        <f t="shared" ca="1" si="157"/>
        <v>R</v>
      </c>
      <c r="DX58" s="65" t="str" cm="1">
        <f t="array" aca="1" ref="DX58" ca="1">IF(INDIRECT(VLOOKUP(DX57,General!R:T,3,FALSE)&amp;DN57)&gt;0,DX57,DV57)</f>
        <v>BU</v>
      </c>
      <c r="DY58" s="79">
        <f t="shared" ca="1" si="158"/>
        <v>2</v>
      </c>
      <c r="DZ58" s="42" t="str">
        <f>IFERROR(VLOOKUP(DP58,General!R:S,2,FALSE),"")</f>
        <v/>
      </c>
      <c r="EA58" s="65" t="str">
        <f>IFERROR(VLOOKUP(DQ58,General!R:S,2,FALSE),"")</f>
        <v/>
      </c>
      <c r="EB58" s="65" t="str">
        <f>IFERROR(VLOOKUP(DR58,General!R:S,2,FALSE),"")</f>
        <v/>
      </c>
      <c r="EC58" s="65" t="str">
        <f>IFERROR(VLOOKUP(DS58,General!R:S,2,FALSE),"")</f>
        <v/>
      </c>
      <c r="ED58" s="65" t="str">
        <f>IFERROR(VLOOKUP(DT58,General!R:S,2,FALSE),"")</f>
        <v/>
      </c>
      <c r="EE58" s="66" t="str">
        <f>IFERROR(VLOOKUP(DU58,General!R:S,2,FALSE),"")</f>
        <v/>
      </c>
      <c r="EF58" s="113">
        <f ca="1">IF(DP58="",-1,COUNTIF(INDIRECT(DZ58&amp;$DN$10):INDIRECT(DZ58&amp;DN58),"Y"))</f>
        <v>-1</v>
      </c>
      <c r="EG58" s="111">
        <f ca="1">IF(DQ58="",-1,COUNTIF(INDIRECT(EA58&amp;$DN$10):INDIRECT(EA58&amp;DN58),"Y"))</f>
        <v>-1</v>
      </c>
      <c r="EH58" s="111">
        <f ca="1">IF(DR58="",-1,COUNTIF(INDIRECT(EB58&amp;$DN$10):INDIRECT(EB58&amp;DN58),"Y"))</f>
        <v>-1</v>
      </c>
      <c r="EI58" s="110">
        <f ca="1">IF(DS58="",-1,COUNTIF(INDIRECT(EC58&amp;$DN$10):INDIRECT(EC58&amp;DN58),"Y"))</f>
        <v>-1</v>
      </c>
      <c r="EJ58" s="114">
        <f ca="1">IF(DT58="",-1,COUNTIF(INDIRECT(ED58&amp;$DN$10):INDIRECT(ED58&amp;DN58),"Y"))</f>
        <v>-1</v>
      </c>
      <c r="EK58" s="114">
        <f ca="1">IF(DU58="",-1,COUNTIF(INDIRECT(EE58&amp;$DN$10):INDIRECT(EE58&amp;DN58),"Y"))</f>
        <v>-1</v>
      </c>
      <c r="EL58" s="42" t="str" cm="1">
        <f t="array" aca="1" ref="EL58" ca="1">IFERROR(INDEX($DP$58:$DU$58,_xlfn.AGGREGATE(15,6,COLUMN($DP$58:$DU$58)-COLUMN($DO$58)/($EF$58:$EK$58=MAX($EF$58:$EK$58)),COLUMNS($DP$58:DP58))),"")</f>
        <v/>
      </c>
      <c r="EM58" s="65" t="str" cm="1">
        <f t="array" aca="1" ref="EM58" ca="1">IFERROR(INDEX($DP$58:$DU$58,_xlfn.AGGREGATE(15,6,COLUMN($DP$58:$DU$58)-COLUMN($DO$58)/($EF$58:$EK$58=MAX($EF$58:$EK$58)),COLUMNS($DP$58:DQ58))),"")</f>
        <v/>
      </c>
      <c r="EN58" s="65" t="str" cm="1">
        <f t="array" aca="1" ref="EN58" ca="1">IFERROR(INDEX($DP$58:$DU$58,_xlfn.AGGREGATE(15,6,COLUMN($DP$58:$DU$58)-COLUMN($DO$58)/($EF$58:$EK$58=MAX($EF$58:$EK$58)),COLUMNS($DP$58:DR58))),"")</f>
        <v/>
      </c>
      <c r="EO58" s="65" t="str" cm="1">
        <f t="array" aca="1" ref="EO58" ca="1">IFERROR(INDEX($DP$58:$DU$58,_xlfn.AGGREGATE(15,6,COLUMN($DP$58:$DU$58)-COLUMN($DO$58)/($EF$58:$EK$58=MAX($EF$58:$EK$58)),COLUMNS($DP$58:DS58))),"")</f>
        <v/>
      </c>
      <c r="EP58" s="65" t="str" cm="1">
        <f t="array" aca="1" ref="EP58" ca="1">IFERROR(INDEX($DP$58:$DU$58,_xlfn.AGGREGATE(15,6,COLUMN($DP$58:$DU$58)-COLUMN($DO$58)/($EF$58:$EK$58=MAX($EF$58:$EK$58)),COLUMNS($DP$58:DT58))),"")</f>
        <v/>
      </c>
      <c r="EQ58" s="66" t="str" cm="1">
        <f t="array" aca="1" ref="EQ58" ca="1">IFERROR(INDEX($DP$58:$DU$58,_xlfn.AGGREGATE(15,6,COLUMN($DP$58:$DU$58)-COLUMN($DO$58)/($EF$58:$EK$58=MAX($EF$58:$EK$58)),COLUMNS($DP$58:DU58))),"")</f>
        <v/>
      </c>
      <c r="ER58" s="9">
        <f t="shared" ca="1" si="144"/>
        <v>6</v>
      </c>
      <c r="ES58" s="79">
        <f t="shared" ca="1" si="159"/>
        <v>2</v>
      </c>
      <c r="ET58" s="112" t="str" cm="1">
        <f t="array" aca="1" ref="ET58" ca="1">INDEX(EL58:EQ58,1,ES58)</f>
        <v/>
      </c>
      <c r="EU58" s="42" t="str">
        <f t="shared" ca="1" si="7"/>
        <v>T</v>
      </c>
      <c r="EV58" s="65" t="str">
        <f t="shared" si="8"/>
        <v>T</v>
      </c>
      <c r="EW58" s="65" t="str">
        <f t="shared" ca="1" si="9"/>
        <v>B</v>
      </c>
      <c r="EX58" s="65" t="str">
        <f t="shared" si="193"/>
        <v/>
      </c>
      <c r="EY58" s="65" t="str">
        <f t="shared" si="194"/>
        <v/>
      </c>
      <c r="EZ58" s="65" t="str">
        <f t="shared" si="195"/>
        <v/>
      </c>
      <c r="FA58" s="9" t="str">
        <f t="shared" si="255"/>
        <v/>
      </c>
      <c r="FB58" s="9" t="str">
        <f t="shared" si="256"/>
        <v/>
      </c>
      <c r="FC58" s="9" t="str">
        <f t="shared" si="257"/>
        <v/>
      </c>
      <c r="FD58" s="9" t="str">
        <f t="shared" si="258"/>
        <v/>
      </c>
      <c r="FE58" s="9" t="str">
        <f t="shared" si="259"/>
        <v/>
      </c>
      <c r="FF58" s="9" t="str">
        <f t="shared" si="260"/>
        <v/>
      </c>
      <c r="FG58" s="9">
        <f t="shared" si="261"/>
        <v>0</v>
      </c>
      <c r="FH58" s="9">
        <f t="shared" si="262"/>
        <v>0</v>
      </c>
      <c r="FI58" s="42" t="str">
        <f t="shared" si="196"/>
        <v/>
      </c>
      <c r="FJ58" s="65">
        <f>IF(Z58="",0,IFERROR(VLOOKUP(Z53&amp;Z54&amp;Z55&amp;Z56&amp;Z57&amp;Z58,General!I:J,2,FALSE),0))</f>
        <v>0</v>
      </c>
      <c r="FK58" s="65">
        <f>IF(AC58="",0,IFERROR(VLOOKUP(AC53&amp;AC54&amp;AC55&amp;AC56&amp;AC57&amp;AC58,General!I:J,2,FALSE),0))</f>
        <v>0</v>
      </c>
      <c r="FL58" s="65">
        <f>IF(AF58="",0,IFERROR(VLOOKUP(AF53&amp;AF54&amp;AF55&amp;AF56&amp;AF57&amp;AF58,General!I:J,2,FALSE),0))</f>
        <v>0</v>
      </c>
      <c r="FM58" s="65">
        <f>IF(AI58="",0,IFERROR(VLOOKUP(AI53&amp;AI54&amp;AI55&amp;AI56&amp;AI57&amp;AI58,General!I:J,2,FALSE),0))</f>
        <v>0</v>
      </c>
      <c r="FN58" s="65">
        <f>IF(AL58="",0,IFERROR(VLOOKUP(AL53&amp;AL54&amp;AL55&amp;AL56&amp;AL57&amp;AL58,General!I:J,2,FALSE),0))</f>
        <v>0</v>
      </c>
      <c r="FO58" s="65">
        <f>IF(AO58="",0,IFERROR(VLOOKUP(AO53&amp;AO54&amp;AO55&amp;AO56&amp;AO57&amp;AO58,General!I:J,2,FALSE),0))</f>
        <v>0</v>
      </c>
      <c r="FP58" s="65">
        <f>IF(AR58="",0,IFERROR(VLOOKUP(AR53&amp;AR54&amp;AR55&amp;AR56&amp;AR57&amp;AR58,General!I:J,2,FALSE),0))</f>
        <v>0</v>
      </c>
      <c r="FQ58" s="65">
        <f>IF(AU58="",0,IFERROR(VLOOKUP(AU53&amp;AU54&amp;AU55&amp;AU56&amp;AU57&amp;AU58,General!I:J,2,FALSE),0))</f>
        <v>0</v>
      </c>
      <c r="FR58" s="65">
        <f>IF(AX58="",0,IFERROR(VLOOKUP(AX53&amp;AX54&amp;AX55&amp;AX56&amp;AX57&amp;AX58,General!I:J,2,FALSE),0))</f>
        <v>0</v>
      </c>
      <c r="FS58" s="65">
        <f>IF(BA58="",0,IFERROR(VLOOKUP(BA53&amp;BA54&amp;BA55&amp;BA56&amp;BA57&amp;BA58,General!I:J,2,FALSE),0))</f>
        <v>0</v>
      </c>
      <c r="FT58" s="65">
        <f>IF(BD58="",0,IFERROR(VLOOKUP(BD53&amp;BD54&amp;BD55&amp;BD56&amp;BD57&amp;BD58,General!I:J,2,FALSE),0))</f>
        <v>0</v>
      </c>
      <c r="FU58" s="65">
        <f>IF(BG58="",0,IFERROR(VLOOKUP(BG53&amp;BG54&amp;BG55&amp;BG56&amp;BG57&amp;BG58,General!I:J,2,FALSE),0))</f>
        <v>0</v>
      </c>
      <c r="FV58" s="65">
        <f>IF(BJ58="",0,IFERROR(VLOOKUP(BJ53&amp;BJ54&amp;BJ55&amp;BJ56&amp;BJ57&amp;BJ58,General!I:J,2,FALSE),0))</f>
        <v>0</v>
      </c>
      <c r="FW58" s="65">
        <f>IF(BM58="",0,IFERROR(VLOOKUP(BM53&amp;BM54&amp;BM55&amp;BM56&amp;BM57&amp;BM58,General!I:J,2,FALSE),0))</f>
        <v>0</v>
      </c>
      <c r="FX58" s="65">
        <f>IF(BP58="",0,IFERROR(VLOOKUP(BP53&amp;BP54&amp;BP55&amp;BP56&amp;BP57&amp;BP58,General!I:J,2,FALSE),0))</f>
        <v>0</v>
      </c>
      <c r="FY58" s="65">
        <f>IF(BS58="",0,IFERROR(VLOOKUP(BS53&amp;BS54&amp;BS55&amp;BS56&amp;BS57&amp;BS58,General!I:J,2,FALSE),0))</f>
        <v>0</v>
      </c>
      <c r="FZ58" s="66">
        <f>IF(BV58="",0,IFERROR(VLOOKUP(BV53&amp;BV54&amp;BV55&amp;BV56&amp;BV57&amp;BV58,General!I:J,2,FALSE),0))</f>
        <v>0</v>
      </c>
      <c r="GA58" s="66">
        <f>IF(BY58="",0,IFERROR(VLOOKUP(BY53&amp;BY54&amp;BY55&amp;BY56&amp;BY57&amp;BY58,General!I:J,2,FALSE),0))</f>
        <v>0</v>
      </c>
      <c r="GB58" s="66">
        <f>IF(R58="",0,IFERROR(VLOOKUP(R53&amp;R54&amp;R55&amp;R56&amp;R57&amp;R58,General!F:G,2,FALSE),0))</f>
        <v>0</v>
      </c>
      <c r="GC58" s="9" t="str">
        <f t="shared" si="284"/>
        <v/>
      </c>
      <c r="GD58" s="9" t="str">
        <f t="shared" si="263"/>
        <v>N</v>
      </c>
      <c r="GE58" s="9" t="str">
        <f t="shared" si="264"/>
        <v>N</v>
      </c>
      <c r="GF58" s="9" t="str">
        <f t="shared" si="265"/>
        <v>N</v>
      </c>
      <c r="GG58" s="9" t="str">
        <f t="shared" si="266"/>
        <v/>
      </c>
      <c r="GH58" s="10" t="str">
        <f t="shared" ca="1" si="267"/>
        <v/>
      </c>
      <c r="GI58" s="9" t="str">
        <f t="shared" ca="1" si="268"/>
        <v/>
      </c>
      <c r="GJ58" s="9" t="str">
        <f t="shared" ca="1" si="269"/>
        <v/>
      </c>
      <c r="GK58" s="9" t="str">
        <f t="shared" si="270"/>
        <v/>
      </c>
      <c r="GL58" s="9" t="str">
        <f t="shared" si="271"/>
        <v/>
      </c>
      <c r="GM58" s="9" t="str">
        <f t="shared" si="272"/>
        <v/>
      </c>
      <c r="GN58" s="9" t="str">
        <f t="shared" si="190"/>
        <v/>
      </c>
      <c r="GO58" s="9" t="str">
        <f t="shared" si="191"/>
        <v/>
      </c>
      <c r="GP58" s="9" t="str">
        <f t="shared" si="289"/>
        <v>00000</v>
      </c>
      <c r="GQ58" s="9" t="str">
        <f t="shared" si="290"/>
        <v>00000</v>
      </c>
      <c r="GR58" s="9" t="str">
        <f t="shared" si="291"/>
        <v>000000</v>
      </c>
      <c r="GS58" s="9" t="str">
        <f t="shared" si="292"/>
        <v>000000</v>
      </c>
      <c r="GT58" s="9" t="str">
        <f t="shared" si="293"/>
        <v>B</v>
      </c>
      <c r="GU58" s="9" t="str">
        <f t="shared" si="149"/>
        <v>B</v>
      </c>
      <c r="GV58" s="9" t="str">
        <f t="shared" si="273"/>
        <v/>
      </c>
      <c r="GW58" s="9">
        <f t="shared" ca="1" si="274"/>
        <v>0</v>
      </c>
      <c r="GX58" s="9" t="str">
        <f t="shared" si="275"/>
        <v/>
      </c>
      <c r="GY58" s="9">
        <f t="shared" ca="1" si="276"/>
        <v>0</v>
      </c>
      <c r="GZ58" s="9" t="str">
        <f t="shared" si="277"/>
        <v/>
      </c>
      <c r="HA58" s="9">
        <f t="shared" ca="1" si="278"/>
        <v>0</v>
      </c>
      <c r="HB58" s="9" t="str">
        <f t="shared" ca="1" si="150"/>
        <v>0</v>
      </c>
      <c r="HC58" s="9" t="str">
        <f t="shared" ca="1" si="151"/>
        <v>0</v>
      </c>
      <c r="HD58" s="9" t="str">
        <f t="shared" ca="1" si="152"/>
        <v>0</v>
      </c>
      <c r="HE58" s="9" t="str">
        <f t="shared" si="279"/>
        <v/>
      </c>
      <c r="HG58" s="9">
        <f>General!A56</f>
        <v>0</v>
      </c>
      <c r="HH58" s="9">
        <f>General!B56</f>
        <v>0</v>
      </c>
      <c r="HI58" s="9" t="str">
        <f>General!C56</f>
        <v/>
      </c>
      <c r="HJ58" s="9">
        <f>General!D56</f>
        <v>0</v>
      </c>
      <c r="HK58" s="9">
        <v>1</v>
      </c>
      <c r="HL58" s="57">
        <f t="shared" ca="1" si="153"/>
        <v>2</v>
      </c>
      <c r="HM58" s="9" t="str">
        <f>General!F56</f>
        <v>WWLLW</v>
      </c>
      <c r="HN58" s="9">
        <f>General!G56</f>
        <v>1</v>
      </c>
    </row>
    <row r="59" spans="1:222" ht="13.5" thickBot="1">
      <c r="A59" s="9">
        <v>50</v>
      </c>
      <c r="B59" s="91" t="str">
        <f t="shared" si="199"/>
        <v/>
      </c>
      <c r="C59" s="120" t="str">
        <f t="shared" ca="1" si="280"/>
        <v/>
      </c>
      <c r="D59" s="121" t="str">
        <f t="shared" si="94"/>
        <v/>
      </c>
      <c r="E59" s="122" t="str">
        <f t="shared" si="95"/>
        <v/>
      </c>
      <c r="F59" s="92" t="str">
        <f t="shared" si="200"/>
        <v/>
      </c>
      <c r="G59" s="9">
        <v>50</v>
      </c>
      <c r="H59" s="123"/>
      <c r="I59" s="153" t="str">
        <f t="shared" si="96"/>
        <v/>
      </c>
      <c r="J59" s="120" t="str">
        <f t="shared" si="97"/>
        <v/>
      </c>
      <c r="K59" s="92" t="str">
        <f t="shared" si="154"/>
        <v/>
      </c>
      <c r="L59" s="141"/>
      <c r="M59" s="137"/>
      <c r="N59" s="10"/>
      <c r="O59" s="91" t="str">
        <f>IF(M58="","",VLOOKUP(DX59,General!U:V,2,FALSE))</f>
        <v/>
      </c>
      <c r="P59" s="121" t="str">
        <f t="shared" si="201"/>
        <v/>
      </c>
      <c r="Q59" s="122" t="str">
        <f t="shared" si="202"/>
        <v/>
      </c>
      <c r="R59" s="93" t="str">
        <f t="shared" si="203"/>
        <v/>
      </c>
      <c r="S59" s="93" t="str">
        <f t="shared" si="204"/>
        <v/>
      </c>
      <c r="T59" s="124" t="str">
        <f t="shared" si="281"/>
        <v/>
      </c>
      <c r="U59" s="93" t="str">
        <f>IF(M59="","",IF(T59="",SUM($T$5:$T59)+S59,SUM($T$5:$T59)))</f>
        <v/>
      </c>
      <c r="V59" s="127" t="str">
        <f t="shared" si="187"/>
        <v/>
      </c>
      <c r="W59" s="93" t="str" cm="1">
        <f t="array" aca="1" ref="W59" ca="1">IF(M58="","",INDIRECT(DX59&amp; DN59))</f>
        <v/>
      </c>
      <c r="X59" s="92" t="str">
        <f t="shared" si="205"/>
        <v/>
      </c>
      <c r="Y59" s="91" t="str">
        <f t="shared" si="206"/>
        <v/>
      </c>
      <c r="Z59" s="93" t="str">
        <f t="shared" si="207"/>
        <v/>
      </c>
      <c r="AA59" s="92" t="str">
        <f t="shared" si="208"/>
        <v/>
      </c>
      <c r="AB59" s="91" t="str">
        <f t="shared" si="209"/>
        <v/>
      </c>
      <c r="AC59" s="93" t="str">
        <f t="shared" si="210"/>
        <v/>
      </c>
      <c r="AD59" s="92" t="str">
        <f t="shared" si="211"/>
        <v/>
      </c>
      <c r="AE59" s="91" t="str">
        <f t="shared" si="212"/>
        <v/>
      </c>
      <c r="AF59" s="93" t="str">
        <f t="shared" si="213"/>
        <v/>
      </c>
      <c r="AG59" s="92" t="str">
        <f t="shared" si="214"/>
        <v/>
      </c>
      <c r="AH59" s="91" t="str">
        <f t="shared" si="215"/>
        <v/>
      </c>
      <c r="AI59" s="93" t="str">
        <f t="shared" si="216"/>
        <v/>
      </c>
      <c r="AJ59" s="92" t="str">
        <f t="shared" si="217"/>
        <v/>
      </c>
      <c r="AK59" s="91" t="str">
        <f t="shared" si="282"/>
        <v/>
      </c>
      <c r="AL59" s="93" t="str">
        <f t="shared" si="218"/>
        <v/>
      </c>
      <c r="AM59" s="92" t="str">
        <f t="shared" si="219"/>
        <v/>
      </c>
      <c r="AN59" s="91" t="str">
        <f t="shared" si="220"/>
        <v/>
      </c>
      <c r="AO59" s="93" t="str">
        <f t="shared" si="221"/>
        <v/>
      </c>
      <c r="AP59" s="92" t="str">
        <f t="shared" si="222"/>
        <v/>
      </c>
      <c r="AQ59" s="91" t="str">
        <f t="shared" si="223"/>
        <v/>
      </c>
      <c r="AR59" s="93" t="str">
        <f t="shared" si="224"/>
        <v/>
      </c>
      <c r="AS59" s="92" t="str">
        <f t="shared" si="225"/>
        <v/>
      </c>
      <c r="AT59" s="91" t="str">
        <f t="shared" si="100"/>
        <v/>
      </c>
      <c r="AU59" s="93" t="str">
        <f t="shared" si="226"/>
        <v/>
      </c>
      <c r="AV59" s="95" t="str">
        <f t="shared" si="227"/>
        <v/>
      </c>
      <c r="AW59" s="91" t="str">
        <f t="shared" si="101"/>
        <v/>
      </c>
      <c r="AX59" s="93" t="str">
        <f t="shared" si="39"/>
        <v/>
      </c>
      <c r="AY59" s="92" t="str">
        <f t="shared" si="102"/>
        <v/>
      </c>
      <c r="AZ59" s="91" t="str">
        <f t="shared" si="228"/>
        <v/>
      </c>
      <c r="BA59" s="93" t="str">
        <f t="shared" si="229"/>
        <v/>
      </c>
      <c r="BB59" s="92" t="str">
        <f t="shared" si="230"/>
        <v/>
      </c>
      <c r="BC59" s="91" t="str">
        <f t="shared" si="231"/>
        <v/>
      </c>
      <c r="BD59" s="93" t="str">
        <f t="shared" si="232"/>
        <v/>
      </c>
      <c r="BE59" s="92" t="str">
        <f t="shared" si="233"/>
        <v/>
      </c>
      <c r="BF59" s="91" t="str">
        <f t="shared" si="234"/>
        <v/>
      </c>
      <c r="BG59" s="93" t="str">
        <f t="shared" si="235"/>
        <v/>
      </c>
      <c r="BH59" s="92" t="str">
        <f t="shared" si="236"/>
        <v/>
      </c>
      <c r="BI59" s="91" t="str">
        <f t="shared" si="237"/>
        <v/>
      </c>
      <c r="BJ59" s="93" t="str">
        <f t="shared" si="238"/>
        <v/>
      </c>
      <c r="BK59" s="92" t="str">
        <f t="shared" si="239"/>
        <v/>
      </c>
      <c r="BL59" s="91" t="str">
        <f t="shared" si="240"/>
        <v/>
      </c>
      <c r="BM59" s="93" t="str">
        <f t="shared" si="241"/>
        <v/>
      </c>
      <c r="BN59" s="92" t="str">
        <f t="shared" si="242"/>
        <v/>
      </c>
      <c r="BO59" s="91" t="str">
        <f t="shared" si="243"/>
        <v/>
      </c>
      <c r="BP59" s="93" t="str">
        <f t="shared" si="244"/>
        <v/>
      </c>
      <c r="BQ59" s="92" t="str">
        <f t="shared" si="245"/>
        <v/>
      </c>
      <c r="BR59" s="91" t="str">
        <f t="shared" si="246"/>
        <v/>
      </c>
      <c r="BS59" s="93" t="str">
        <f t="shared" si="247"/>
        <v/>
      </c>
      <c r="BT59" s="92" t="str">
        <f t="shared" si="248"/>
        <v/>
      </c>
      <c r="BU59" s="91" t="str">
        <f t="shared" si="249"/>
        <v/>
      </c>
      <c r="BV59" s="93" t="str">
        <f t="shared" si="250"/>
        <v/>
      </c>
      <c r="BW59" s="92" t="str">
        <f t="shared" si="251"/>
        <v/>
      </c>
      <c r="BX59" s="91" t="str">
        <f t="shared" si="252"/>
        <v/>
      </c>
      <c r="BY59" s="93" t="str">
        <f t="shared" si="103"/>
        <v/>
      </c>
      <c r="BZ59" s="92" t="str">
        <f t="shared" si="253"/>
        <v/>
      </c>
      <c r="CA59" s="106">
        <f t="shared" si="104"/>
        <v>0</v>
      </c>
      <c r="CB59" s="107">
        <f t="shared" si="105"/>
        <v>0</v>
      </c>
      <c r="CC59" s="108" t="str">
        <f t="shared" si="106"/>
        <v/>
      </c>
      <c r="CD59" s="252" t="e">
        <f t="shared" ref="CD59:CE59" si="305">AVERAGE(CV56:CV59)</f>
        <v>#DIV/0!</v>
      </c>
      <c r="CE59" s="252" t="e">
        <f t="shared" si="305"/>
        <v>#DIV/0!</v>
      </c>
      <c r="CF59" s="252" t="e">
        <f t="shared" si="108"/>
        <v>#DIV/0!</v>
      </c>
      <c r="CG59" s="252" t="e">
        <f t="shared" si="109"/>
        <v>#DIV/0!</v>
      </c>
      <c r="CH59" s="252" t="e">
        <f t="shared" si="110"/>
        <v>#DIV/0!</v>
      </c>
      <c r="CI59" s="252" t="e">
        <f t="shared" si="111"/>
        <v>#DIV/0!</v>
      </c>
      <c r="CJ59" s="252" t="e">
        <f t="shared" si="112"/>
        <v>#DIV/0!</v>
      </c>
      <c r="CK59" s="252" t="e">
        <f t="shared" si="113"/>
        <v>#DIV/0!</v>
      </c>
      <c r="CL59" s="252" t="e">
        <f t="shared" si="114"/>
        <v>#DIV/0!</v>
      </c>
      <c r="CM59" s="252" t="e">
        <f t="shared" si="115"/>
        <v>#DIV/0!</v>
      </c>
      <c r="CN59" s="252" t="e">
        <f t="shared" si="116"/>
        <v>#DIV/0!</v>
      </c>
      <c r="CO59" s="252" t="e">
        <f t="shared" si="117"/>
        <v>#DIV/0!</v>
      </c>
      <c r="CP59" s="252" t="e">
        <f t="shared" si="118"/>
        <v>#DIV/0!</v>
      </c>
      <c r="CQ59" s="252" t="e">
        <f t="shared" si="119"/>
        <v>#DIV/0!</v>
      </c>
      <c r="CR59" s="252" t="e">
        <f t="shared" si="120"/>
        <v>#DIV/0!</v>
      </c>
      <c r="CS59" s="252" t="e">
        <f t="shared" si="121"/>
        <v>#DIV/0!</v>
      </c>
      <c r="CT59" s="252" t="e">
        <f t="shared" si="122"/>
        <v>#DIV/0!</v>
      </c>
      <c r="CU59" s="252" t="e">
        <f t="shared" si="123"/>
        <v>#DIV/0!</v>
      </c>
      <c r="CV59" s="156" t="str">
        <f t="shared" si="124"/>
        <v/>
      </c>
      <c r="CW59" s="157" t="str">
        <f t="shared" si="125"/>
        <v/>
      </c>
      <c r="CX59" s="157" t="str">
        <f t="shared" si="126"/>
        <v/>
      </c>
      <c r="CY59" s="157" t="str">
        <f t="shared" si="127"/>
        <v/>
      </c>
      <c r="CZ59" s="157" t="str">
        <f t="shared" si="128"/>
        <v/>
      </c>
      <c r="DA59" s="157" t="str">
        <f t="shared" si="129"/>
        <v/>
      </c>
      <c r="DB59" s="157" t="str">
        <f t="shared" si="130"/>
        <v/>
      </c>
      <c r="DC59" s="157" t="str">
        <f t="shared" si="131"/>
        <v/>
      </c>
      <c r="DD59" s="157" t="str">
        <f t="shared" si="132"/>
        <v/>
      </c>
      <c r="DE59" s="157" t="str">
        <f t="shared" si="133"/>
        <v/>
      </c>
      <c r="DF59" s="157" t="str">
        <f t="shared" si="134"/>
        <v/>
      </c>
      <c r="DG59" s="157" t="str">
        <f t="shared" si="135"/>
        <v/>
      </c>
      <c r="DH59" s="157" t="str">
        <f t="shared" si="136"/>
        <v/>
      </c>
      <c r="DI59" s="157" t="str">
        <f t="shared" si="137"/>
        <v/>
      </c>
      <c r="DJ59" s="157" t="str">
        <f t="shared" si="138"/>
        <v/>
      </c>
      <c r="DK59" s="157" t="str">
        <f t="shared" si="139"/>
        <v/>
      </c>
      <c r="DL59" s="157" t="str">
        <f t="shared" si="140"/>
        <v/>
      </c>
      <c r="DM59" s="158" t="str">
        <f t="shared" si="141"/>
        <v/>
      </c>
      <c r="DN59" s="78">
        <v>59</v>
      </c>
      <c r="DO59" s="79">
        <f t="shared" si="164"/>
        <v>54</v>
      </c>
      <c r="DP59" s="42" t="str" cm="1">
        <f t="array" ref="DP59">IFERROR(INDEX($CD$4:$CU$4,_xlfn.AGGREGATE(15,6,COLUMN($CD$4:$CU$4)-COLUMN($CC$1)/($CD$59:$CU$59=MAX($CD$59:$CU$59)),COLUMNS(CU$4:$CU4))),"")</f>
        <v/>
      </c>
      <c r="DQ59" s="65" t="str" cm="1">
        <f t="array" ref="DQ59">IFERROR(INDEX($CD$4:$CU$4,_xlfn.AGGREGATE(15,6,COLUMN($CD$4:$CU$4)-COLUMN($CC$1)/($CD$59:$CU$59=MAX($CD$59:$CU$59)),COLUMNS($CU$4:DN4))),"")</f>
        <v/>
      </c>
      <c r="DR59" s="65" t="str" cm="1">
        <f t="array" ref="DR59">IFERROR(INDEX($CD$4:$CU$4,_xlfn.AGGREGATE(15,6,COLUMN($CD$4:$CU$4)-COLUMN($CC$1)/($CD$59:$CU$59=MAX($CD$59:$CU$59)),COLUMNS($CU$4:DO4))),"")</f>
        <v/>
      </c>
      <c r="DS59" s="65" t="str" cm="1">
        <f t="array" ref="DS59">IFERROR(INDEX($CD$4:$CU$4,_xlfn.AGGREGATE(15,6,COLUMN($CD$4:$CU$4)-COLUMN($CC$1)/($CD$59:$CU$59=MAX($CD$59:$CU$59)),COLUMNS($CU$4:DP4))),"")</f>
        <v/>
      </c>
      <c r="DT59" s="65" t="str" cm="1">
        <f t="array" ref="DT59">IFERROR(INDEX($CD$4:$CU$4,_xlfn.AGGREGATE(15,6,COLUMN($CD$4:$CU$4)-COLUMN($CC$1)/($CD$59:$CU$59=MAX($CD$59:$CU$59)),COLUMNS($CU$4:DQ4))),"")</f>
        <v/>
      </c>
      <c r="DU59" s="66" t="str" cm="1">
        <f t="array" ref="DU59">IFERROR(INDEX($CD$4:$CU$4,_xlfn.AGGREGATE(15,6,COLUMN($CD$4:$CU$4)-COLUMN($CC$1)/($CD$59:$CU$59=MAX($CD$59:$CU$59)),COLUMNS($CU$4:DR4))),"")</f>
        <v/>
      </c>
      <c r="DV59" s="78" t="str">
        <f t="shared" ca="1" si="156"/>
        <v/>
      </c>
      <c r="DW59" s="65" t="str">
        <f t="shared" ca="1" si="157"/>
        <v>R</v>
      </c>
      <c r="DX59" s="65" t="str" cm="1">
        <f t="array" aca="1" ref="DX59" ca="1">IF(INDIRECT(VLOOKUP(DX58,General!R:T,3,FALSE)&amp;DN58)&gt;0,DX58,DV58)</f>
        <v>BU</v>
      </c>
      <c r="DY59" s="79">
        <f t="shared" ca="1" si="158"/>
        <v>3</v>
      </c>
      <c r="DZ59" s="42" t="str">
        <f>IFERROR(VLOOKUP(DP59,General!R:S,2,FALSE),"")</f>
        <v/>
      </c>
      <c r="EA59" s="65" t="str">
        <f>IFERROR(VLOOKUP(DQ59,General!R:S,2,FALSE),"")</f>
        <v/>
      </c>
      <c r="EB59" s="65" t="str">
        <f>IFERROR(VLOOKUP(DR59,General!R:S,2,FALSE),"")</f>
        <v/>
      </c>
      <c r="EC59" s="65" t="str">
        <f>IFERROR(VLOOKUP(DS59,General!R:S,2,FALSE),"")</f>
        <v/>
      </c>
      <c r="ED59" s="65" t="str">
        <f>IFERROR(VLOOKUP(DT59,General!R:S,2,FALSE),"")</f>
        <v/>
      </c>
      <c r="EE59" s="66" t="str">
        <f>IFERROR(VLOOKUP(DU59,General!R:S,2,FALSE),"")</f>
        <v/>
      </c>
      <c r="EF59" s="113">
        <f ca="1">IF(DP59="",-1,COUNTIF(INDIRECT(DZ59&amp;$DN$10):INDIRECT(DZ59&amp;DN59),"Y"))</f>
        <v>-1</v>
      </c>
      <c r="EG59" s="111">
        <f ca="1">IF(DQ59="",-1,COUNTIF(INDIRECT(EA59&amp;$DN$10):INDIRECT(EA59&amp;DN59),"Y"))</f>
        <v>-1</v>
      </c>
      <c r="EH59" s="111">
        <f ca="1">IF(DR59="",-1,COUNTIF(INDIRECT(EB59&amp;$DN$10):INDIRECT(EB59&amp;DN59),"Y"))</f>
        <v>-1</v>
      </c>
      <c r="EI59" s="110">
        <f ca="1">IF(DS59="",-1,COUNTIF(INDIRECT(EC59&amp;$DN$10):INDIRECT(EC59&amp;DN59),"Y"))</f>
        <v>-1</v>
      </c>
      <c r="EJ59" s="114">
        <f ca="1">IF(DT59="",-1,COUNTIF(INDIRECT(ED59&amp;$DN$10):INDIRECT(ED59&amp;DN59),"Y"))</f>
        <v>-1</v>
      </c>
      <c r="EK59" s="114">
        <f ca="1">IF(DU59="",-1,COUNTIF(INDIRECT(EE59&amp;$DN$10):INDIRECT(EE59&amp;DN59),"Y"))</f>
        <v>-1</v>
      </c>
      <c r="EL59" s="42" t="str" cm="1">
        <f t="array" aca="1" ref="EL59" ca="1">IFERROR(INDEX($DP$59:$DU$59,_xlfn.AGGREGATE(15,6,COLUMN($DP$59:$DU$59)-COLUMN($DO$59)/($EF$59:$EK$59=MAX($EF$59:$EK$59)),COLUMNS($DP$59:DP59))),"")</f>
        <v/>
      </c>
      <c r="EM59" s="65" t="str" cm="1">
        <f t="array" aca="1" ref="EM59" ca="1">IFERROR(INDEX($DP$59:$DU$59,_xlfn.AGGREGATE(15,6,COLUMN($DP$59:$DU$59)-COLUMN($DO$59)/($EF$59:$EK$59=MAX($EF$59:$EK$59)),COLUMNS($DP$59:DQ59))),"")</f>
        <v/>
      </c>
      <c r="EN59" s="65" t="str" cm="1">
        <f t="array" aca="1" ref="EN59" ca="1">IFERROR(INDEX($DP$59:$DU$59,_xlfn.AGGREGATE(15,6,COLUMN($DP$59:$DU$59)-COLUMN($DO$59)/($EF$59:$EK$59=MAX($EF$59:$EK$59)),COLUMNS($DP$59:DR59))),"")</f>
        <v/>
      </c>
      <c r="EO59" s="65" t="str" cm="1">
        <f t="array" aca="1" ref="EO59" ca="1">IFERROR(INDEX($DP$59:$DU$59,_xlfn.AGGREGATE(15,6,COLUMN($DP$59:$DU$59)-COLUMN($DO$59)/($EF$59:$EK$59=MAX($EF$59:$EK$59)),COLUMNS($DP$59:DS59))),"")</f>
        <v/>
      </c>
      <c r="EP59" s="65" t="str" cm="1">
        <f t="array" aca="1" ref="EP59" ca="1">IFERROR(INDEX($DP$59:$DU$59,_xlfn.AGGREGATE(15,6,COLUMN($DP$59:$DU$59)-COLUMN($DO$59)/($EF$59:$EK$59=MAX($EF$59:$EK$59)),COLUMNS($DP$59:DT59))),"")</f>
        <v/>
      </c>
      <c r="EQ59" s="66" t="str" cm="1">
        <f t="array" aca="1" ref="EQ59" ca="1">IFERROR(INDEX($DP$59:$DU$59,_xlfn.AGGREGATE(15,6,COLUMN($DP$59:$DU$59)-COLUMN($DO$59)/($EF$59:$EK$59=MAX($EF$59:$EK$59)),COLUMNS($DP$59:DU59))),"")</f>
        <v/>
      </c>
      <c r="ER59" s="9">
        <f t="shared" ca="1" si="144"/>
        <v>6</v>
      </c>
      <c r="ES59" s="79">
        <f t="shared" ca="1" si="159"/>
        <v>3</v>
      </c>
      <c r="ET59" s="112" t="str" cm="1">
        <f t="array" aca="1" ref="ET59" ca="1">INDEX(EL59:EQ59,1,ES59)</f>
        <v/>
      </c>
      <c r="EU59" s="42" t="str">
        <f t="shared" ca="1" si="7"/>
        <v>T</v>
      </c>
      <c r="EV59" s="65" t="str">
        <f t="shared" si="8"/>
        <v>T</v>
      </c>
      <c r="EW59" s="65" t="str">
        <f t="shared" ca="1" si="9"/>
        <v>B</v>
      </c>
      <c r="EX59" s="65" t="str">
        <f t="shared" si="193"/>
        <v/>
      </c>
      <c r="EY59" s="65" t="str">
        <f t="shared" si="194"/>
        <v/>
      </c>
      <c r="EZ59" s="65" t="str">
        <f t="shared" si="195"/>
        <v/>
      </c>
      <c r="FA59" s="9" t="str">
        <f t="shared" si="255"/>
        <v/>
      </c>
      <c r="FB59" s="9" t="str">
        <f t="shared" si="256"/>
        <v/>
      </c>
      <c r="FC59" s="9" t="str">
        <f t="shared" si="257"/>
        <v/>
      </c>
      <c r="FD59" s="9" t="str">
        <f t="shared" si="258"/>
        <v/>
      </c>
      <c r="FE59" s="9" t="str">
        <f t="shared" si="259"/>
        <v/>
      </c>
      <c r="FF59" s="9" t="str">
        <f t="shared" si="260"/>
        <v/>
      </c>
      <c r="FG59" s="9">
        <f t="shared" si="261"/>
        <v>0</v>
      </c>
      <c r="FH59" s="9">
        <f t="shared" si="262"/>
        <v>0</v>
      </c>
      <c r="FI59" s="42" t="str">
        <f t="shared" si="196"/>
        <v/>
      </c>
      <c r="FJ59" s="65">
        <f>IF(Z59="",0,IFERROR(VLOOKUP(Z54&amp;Z55&amp;Z56&amp;Z57&amp;Z58&amp;Z59,General!I:J,2,FALSE),0))</f>
        <v>0</v>
      </c>
      <c r="FK59" s="65">
        <f>IF(AC59="",0,IFERROR(VLOOKUP(AC54&amp;AC55&amp;AC56&amp;AC57&amp;AC58&amp;AC59,General!I:J,2,FALSE),0))</f>
        <v>0</v>
      </c>
      <c r="FL59" s="65">
        <f>IF(AF59="",0,IFERROR(VLOOKUP(AF54&amp;AF55&amp;AF56&amp;AF57&amp;AF58&amp;AF59,General!I:J,2,FALSE),0))</f>
        <v>0</v>
      </c>
      <c r="FM59" s="65">
        <f>IF(AI59="",0,IFERROR(VLOOKUP(AI54&amp;AI55&amp;AI56&amp;AI57&amp;AI58&amp;AI59,General!I:J,2,FALSE),0))</f>
        <v>0</v>
      </c>
      <c r="FN59" s="65">
        <f>IF(AL59="",0,IFERROR(VLOOKUP(AL54&amp;AL55&amp;AL56&amp;AL57&amp;AL58&amp;AL59,General!I:J,2,FALSE),0))</f>
        <v>0</v>
      </c>
      <c r="FO59" s="65">
        <f>IF(AO59="",0,IFERROR(VLOOKUP(AO54&amp;AO55&amp;AO56&amp;AO57&amp;AO58&amp;AO59,General!I:J,2,FALSE),0))</f>
        <v>0</v>
      </c>
      <c r="FP59" s="65">
        <f>IF(AR59="",0,IFERROR(VLOOKUP(AR54&amp;AR55&amp;AR56&amp;AR57&amp;AR58&amp;AR59,General!I:J,2,FALSE),0))</f>
        <v>0</v>
      </c>
      <c r="FQ59" s="65">
        <f>IF(AU59="",0,IFERROR(VLOOKUP(AU54&amp;AU55&amp;AU56&amp;AU57&amp;AU58&amp;AU59,General!I:J,2,FALSE),0))</f>
        <v>0</v>
      </c>
      <c r="FR59" s="65">
        <f>IF(AX59="",0,IFERROR(VLOOKUP(AX54&amp;AX55&amp;AX56&amp;AX57&amp;AX58&amp;AX59,General!I:J,2,FALSE),0))</f>
        <v>0</v>
      </c>
      <c r="FS59" s="65">
        <f>IF(BA59="",0,IFERROR(VLOOKUP(BA54&amp;BA55&amp;BA56&amp;BA57&amp;BA58&amp;BA59,General!I:J,2,FALSE),0))</f>
        <v>0</v>
      </c>
      <c r="FT59" s="65">
        <f>IF(BD59="",0,IFERROR(VLOOKUP(BD54&amp;BD55&amp;BD56&amp;BD57&amp;BD58&amp;BD59,General!I:J,2,FALSE),0))</f>
        <v>0</v>
      </c>
      <c r="FU59" s="65">
        <f>IF(BG59="",0,IFERROR(VLOOKUP(BG54&amp;BG55&amp;BG56&amp;BG57&amp;BG58&amp;BG59,General!I:J,2,FALSE),0))</f>
        <v>0</v>
      </c>
      <c r="FV59" s="65">
        <f>IF(BJ59="",0,IFERROR(VLOOKUP(BJ54&amp;BJ55&amp;BJ56&amp;BJ57&amp;BJ58&amp;BJ59,General!I:J,2,FALSE),0))</f>
        <v>0</v>
      </c>
      <c r="FW59" s="65">
        <f>IF(BM59="",0,IFERROR(VLOOKUP(BM54&amp;BM55&amp;BM56&amp;BM57&amp;BM58&amp;BM59,General!I:J,2,FALSE),0))</f>
        <v>0</v>
      </c>
      <c r="FX59" s="65">
        <f>IF(BP59="",0,IFERROR(VLOOKUP(BP54&amp;BP55&amp;BP56&amp;BP57&amp;BP58&amp;BP59,General!I:J,2,FALSE),0))</f>
        <v>0</v>
      </c>
      <c r="FY59" s="65">
        <f>IF(BS59="",0,IFERROR(VLOOKUP(BS54&amp;BS55&amp;BS56&amp;BS57&amp;BS58&amp;BS59,General!I:J,2,FALSE),0))</f>
        <v>0</v>
      </c>
      <c r="FZ59" s="66">
        <f>IF(BV59="",0,IFERROR(VLOOKUP(BV54&amp;BV55&amp;BV56&amp;BV57&amp;BV58&amp;BV59,General!I:J,2,FALSE),0))</f>
        <v>0</v>
      </c>
      <c r="GA59" s="66">
        <f>IF(BY59="",0,IFERROR(VLOOKUP(BY54&amp;BY55&amp;BY56&amp;BY57&amp;BY58&amp;BY59,General!I:J,2,FALSE),0))</f>
        <v>0</v>
      </c>
      <c r="GB59" s="66">
        <f>IF(R59="",0,IFERROR(VLOOKUP(R54&amp;R55&amp;R56&amp;R57&amp;R58&amp;R59,General!F:G,2,FALSE),0))</f>
        <v>0</v>
      </c>
      <c r="GC59" s="9" t="str">
        <f t="shared" si="284"/>
        <v/>
      </c>
      <c r="GD59" s="9" t="str">
        <f t="shared" si="263"/>
        <v>N</v>
      </c>
      <c r="GE59" s="9" t="str">
        <f t="shared" si="264"/>
        <v>N</v>
      </c>
      <c r="GF59" s="9" t="str">
        <f t="shared" si="265"/>
        <v>N</v>
      </c>
      <c r="GG59" s="9" t="str">
        <f t="shared" si="266"/>
        <v/>
      </c>
      <c r="GH59" s="10" t="str">
        <f t="shared" ca="1" si="267"/>
        <v/>
      </c>
      <c r="GI59" s="9" t="str">
        <f t="shared" ca="1" si="268"/>
        <v/>
      </c>
      <c r="GJ59" s="9" t="str">
        <f t="shared" ca="1" si="269"/>
        <v/>
      </c>
      <c r="GK59" s="9" t="str">
        <f t="shared" si="270"/>
        <v/>
      </c>
      <c r="GL59" s="9" t="str">
        <f t="shared" si="271"/>
        <v/>
      </c>
      <c r="GM59" s="9" t="str">
        <f t="shared" si="272"/>
        <v/>
      </c>
      <c r="GN59" s="9" t="str">
        <f t="shared" si="190"/>
        <v/>
      </c>
      <c r="GO59" s="9" t="str">
        <f t="shared" si="191"/>
        <v/>
      </c>
      <c r="GP59" s="9" t="str">
        <f t="shared" si="289"/>
        <v>00000</v>
      </c>
      <c r="GQ59" s="9" t="str">
        <f t="shared" si="290"/>
        <v>00000</v>
      </c>
      <c r="GR59" s="9" t="str">
        <f t="shared" si="291"/>
        <v>000000</v>
      </c>
      <c r="GS59" s="9" t="str">
        <f t="shared" si="292"/>
        <v>000000</v>
      </c>
      <c r="GT59" s="9" t="str">
        <f t="shared" si="293"/>
        <v>B</v>
      </c>
      <c r="GU59" s="9" t="str">
        <f t="shared" si="149"/>
        <v>B</v>
      </c>
      <c r="GV59" s="9" t="str">
        <f t="shared" si="273"/>
        <v/>
      </c>
      <c r="GW59" s="9">
        <f t="shared" ca="1" si="274"/>
        <v>0</v>
      </c>
      <c r="GX59" s="9" t="str">
        <f t="shared" si="275"/>
        <v/>
      </c>
      <c r="GY59" s="9">
        <f t="shared" ca="1" si="276"/>
        <v>0</v>
      </c>
      <c r="GZ59" s="9" t="str">
        <f t="shared" si="277"/>
        <v/>
      </c>
      <c r="HA59" s="9">
        <f t="shared" ca="1" si="278"/>
        <v>0</v>
      </c>
      <c r="HB59" s="9" t="str">
        <f t="shared" ca="1" si="150"/>
        <v>0</v>
      </c>
      <c r="HC59" s="9" t="str">
        <f t="shared" ca="1" si="151"/>
        <v>0</v>
      </c>
      <c r="HD59" s="9" t="str">
        <f t="shared" ca="1" si="152"/>
        <v>0</v>
      </c>
      <c r="HE59" s="9" t="str">
        <f t="shared" si="279"/>
        <v/>
      </c>
      <c r="HG59" s="9">
        <f>General!A57</f>
        <v>0</v>
      </c>
      <c r="HH59" s="9">
        <f>General!B57</f>
        <v>0</v>
      </c>
      <c r="HI59" s="9" t="str">
        <f>General!C57</f>
        <v/>
      </c>
      <c r="HJ59" s="9">
        <f>General!D57</f>
        <v>0</v>
      </c>
      <c r="HK59" s="9">
        <v>2</v>
      </c>
      <c r="HL59" s="57">
        <f t="shared" ca="1" si="153"/>
        <v>1</v>
      </c>
      <c r="HM59" s="9" t="str">
        <f>General!F57</f>
        <v>WWLWL</v>
      </c>
      <c r="HN59" s="9">
        <f>General!G57</f>
        <v>-1</v>
      </c>
    </row>
    <row r="60" spans="1:222" ht="13.5" thickBot="1">
      <c r="A60" s="9">
        <v>51</v>
      </c>
      <c r="B60" s="57" t="str">
        <f t="shared" si="199"/>
        <v/>
      </c>
      <c r="C60" s="101" t="str">
        <f t="shared" ca="1" si="280"/>
        <v/>
      </c>
      <c r="D60" s="102" t="str">
        <f t="shared" si="94"/>
        <v/>
      </c>
      <c r="E60" s="103" t="str">
        <f t="shared" si="95"/>
        <v/>
      </c>
      <c r="F60" s="58" t="str">
        <f t="shared" si="200"/>
        <v/>
      </c>
      <c r="G60" s="9">
        <v>51</v>
      </c>
      <c r="H60" s="104"/>
      <c r="I60" s="151" t="str">
        <f t="shared" si="96"/>
        <v/>
      </c>
      <c r="J60" s="101" t="str">
        <f t="shared" si="97"/>
        <v/>
      </c>
      <c r="K60" s="58" t="str">
        <f t="shared" si="154"/>
        <v/>
      </c>
      <c r="L60" s="141"/>
      <c r="M60" s="135"/>
      <c r="N60" s="10"/>
      <c r="O60" s="57" t="str">
        <f>IF(M59="","",VLOOKUP(DX60,General!U:V,2,FALSE))</f>
        <v/>
      </c>
      <c r="P60" s="102" t="str">
        <f t="shared" si="201"/>
        <v/>
      </c>
      <c r="Q60" s="103" t="str">
        <f t="shared" si="202"/>
        <v/>
      </c>
      <c r="R60" s="59" t="str">
        <f t="shared" si="203"/>
        <v/>
      </c>
      <c r="S60" s="59" t="str">
        <f t="shared" si="204"/>
        <v/>
      </c>
      <c r="T60" s="105" t="str">
        <f t="shared" si="281"/>
        <v/>
      </c>
      <c r="U60" s="59" t="str">
        <f>IF(M60="","",IF(T60="",SUM($T$5:$T60)+S60,SUM($T$5:$T60)))</f>
        <v/>
      </c>
      <c r="V60" s="126" t="str">
        <f t="shared" si="187"/>
        <v/>
      </c>
      <c r="W60" s="59" t="str" cm="1">
        <f t="array" aca="1" ref="W60" ca="1">IF(M59="","",INDIRECT(DX60&amp; DN60))</f>
        <v/>
      </c>
      <c r="X60" s="58" t="str">
        <f t="shared" si="205"/>
        <v/>
      </c>
      <c r="Y60" s="57" t="str">
        <f t="shared" si="206"/>
        <v/>
      </c>
      <c r="Z60" s="59" t="str">
        <f t="shared" si="207"/>
        <v/>
      </c>
      <c r="AA60" s="58" t="str">
        <f t="shared" si="208"/>
        <v/>
      </c>
      <c r="AB60" s="57" t="str">
        <f t="shared" si="209"/>
        <v/>
      </c>
      <c r="AC60" s="59" t="str">
        <f t="shared" si="210"/>
        <v/>
      </c>
      <c r="AD60" s="58" t="str">
        <f t="shared" si="211"/>
        <v/>
      </c>
      <c r="AE60" s="57" t="str">
        <f t="shared" si="212"/>
        <v/>
      </c>
      <c r="AF60" s="59" t="str">
        <f t="shared" si="213"/>
        <v/>
      </c>
      <c r="AG60" s="58" t="str">
        <f t="shared" si="214"/>
        <v/>
      </c>
      <c r="AH60" s="57" t="str">
        <f t="shared" si="215"/>
        <v/>
      </c>
      <c r="AI60" s="59" t="str">
        <f t="shared" si="216"/>
        <v/>
      </c>
      <c r="AJ60" s="58" t="str">
        <f t="shared" si="217"/>
        <v/>
      </c>
      <c r="AK60" s="57" t="str">
        <f t="shared" si="282"/>
        <v/>
      </c>
      <c r="AL60" s="59" t="str">
        <f t="shared" si="218"/>
        <v/>
      </c>
      <c r="AM60" s="58" t="str">
        <f t="shared" si="219"/>
        <v/>
      </c>
      <c r="AN60" s="57" t="str">
        <f t="shared" si="220"/>
        <v/>
      </c>
      <c r="AO60" s="59" t="str">
        <f t="shared" si="221"/>
        <v/>
      </c>
      <c r="AP60" s="58" t="str">
        <f t="shared" si="222"/>
        <v/>
      </c>
      <c r="AQ60" s="57" t="str">
        <f t="shared" si="223"/>
        <v/>
      </c>
      <c r="AR60" s="59" t="str">
        <f t="shared" si="224"/>
        <v/>
      </c>
      <c r="AS60" s="58" t="str">
        <f t="shared" si="225"/>
        <v/>
      </c>
      <c r="AT60" s="57" t="str">
        <f t="shared" si="100"/>
        <v/>
      </c>
      <c r="AU60" s="59" t="str">
        <f t="shared" si="226"/>
        <v/>
      </c>
      <c r="AV60" s="61" t="str">
        <f t="shared" si="227"/>
        <v/>
      </c>
      <c r="AW60" s="57" t="str">
        <f t="shared" si="101"/>
        <v/>
      </c>
      <c r="AX60" s="59" t="str">
        <f t="shared" si="39"/>
        <v/>
      </c>
      <c r="AY60" s="58" t="str">
        <f t="shared" si="102"/>
        <v/>
      </c>
      <c r="AZ60" s="57" t="str">
        <f t="shared" si="228"/>
        <v/>
      </c>
      <c r="BA60" s="59" t="str">
        <f t="shared" si="229"/>
        <v/>
      </c>
      <c r="BB60" s="58" t="str">
        <f t="shared" si="230"/>
        <v/>
      </c>
      <c r="BC60" s="57" t="str">
        <f t="shared" si="231"/>
        <v/>
      </c>
      <c r="BD60" s="59" t="str">
        <f t="shared" si="232"/>
        <v/>
      </c>
      <c r="BE60" s="58" t="str">
        <f t="shared" si="233"/>
        <v/>
      </c>
      <c r="BF60" s="57" t="str">
        <f t="shared" si="234"/>
        <v/>
      </c>
      <c r="BG60" s="59" t="str">
        <f t="shared" si="235"/>
        <v/>
      </c>
      <c r="BH60" s="58" t="str">
        <f t="shared" si="236"/>
        <v/>
      </c>
      <c r="BI60" s="57" t="str">
        <f t="shared" si="237"/>
        <v/>
      </c>
      <c r="BJ60" s="59" t="str">
        <f t="shared" si="238"/>
        <v/>
      </c>
      <c r="BK60" s="58" t="str">
        <f t="shared" si="239"/>
        <v/>
      </c>
      <c r="BL60" s="57" t="str">
        <f t="shared" si="240"/>
        <v/>
      </c>
      <c r="BM60" s="59" t="str">
        <f t="shared" si="241"/>
        <v/>
      </c>
      <c r="BN60" s="58" t="str">
        <f t="shared" si="242"/>
        <v/>
      </c>
      <c r="BO60" s="57" t="str">
        <f t="shared" si="243"/>
        <v/>
      </c>
      <c r="BP60" s="59" t="str">
        <f t="shared" si="244"/>
        <v/>
      </c>
      <c r="BQ60" s="58" t="str">
        <f t="shared" si="245"/>
        <v/>
      </c>
      <c r="BR60" s="57" t="str">
        <f t="shared" si="246"/>
        <v/>
      </c>
      <c r="BS60" s="59" t="str">
        <f t="shared" si="247"/>
        <v/>
      </c>
      <c r="BT60" s="58" t="str">
        <f t="shared" si="248"/>
        <v/>
      </c>
      <c r="BU60" s="57" t="str">
        <f t="shared" si="249"/>
        <v/>
      </c>
      <c r="BV60" s="59" t="str">
        <f t="shared" si="250"/>
        <v/>
      </c>
      <c r="BW60" s="58" t="str">
        <f t="shared" si="251"/>
        <v/>
      </c>
      <c r="BX60" s="57" t="str">
        <f t="shared" si="252"/>
        <v/>
      </c>
      <c r="BY60" s="59" t="str">
        <f t="shared" si="103"/>
        <v/>
      </c>
      <c r="BZ60" s="58" t="str">
        <f t="shared" si="253"/>
        <v/>
      </c>
      <c r="CA60" s="106">
        <f t="shared" si="104"/>
        <v>0</v>
      </c>
      <c r="CB60" s="107">
        <f t="shared" si="105"/>
        <v>0</v>
      </c>
      <c r="CC60" s="108" t="str">
        <f t="shared" si="106"/>
        <v/>
      </c>
      <c r="CD60" s="252" t="e">
        <f t="shared" ref="CD60:CE60" si="306">AVERAGE(CV57:CV60)</f>
        <v>#DIV/0!</v>
      </c>
      <c r="CE60" s="252" t="e">
        <f t="shared" si="306"/>
        <v>#DIV/0!</v>
      </c>
      <c r="CF60" s="252" t="e">
        <f t="shared" si="108"/>
        <v>#DIV/0!</v>
      </c>
      <c r="CG60" s="252" t="e">
        <f t="shared" si="109"/>
        <v>#DIV/0!</v>
      </c>
      <c r="CH60" s="252" t="e">
        <f t="shared" si="110"/>
        <v>#DIV/0!</v>
      </c>
      <c r="CI60" s="252" t="e">
        <f t="shared" si="111"/>
        <v>#DIV/0!</v>
      </c>
      <c r="CJ60" s="252" t="e">
        <f t="shared" si="112"/>
        <v>#DIV/0!</v>
      </c>
      <c r="CK60" s="252" t="e">
        <f t="shared" si="113"/>
        <v>#DIV/0!</v>
      </c>
      <c r="CL60" s="252" t="e">
        <f t="shared" si="114"/>
        <v>#DIV/0!</v>
      </c>
      <c r="CM60" s="252" t="e">
        <f t="shared" si="115"/>
        <v>#DIV/0!</v>
      </c>
      <c r="CN60" s="252" t="e">
        <f t="shared" si="116"/>
        <v>#DIV/0!</v>
      </c>
      <c r="CO60" s="252" t="e">
        <f t="shared" si="117"/>
        <v>#DIV/0!</v>
      </c>
      <c r="CP60" s="252" t="e">
        <f t="shared" si="118"/>
        <v>#DIV/0!</v>
      </c>
      <c r="CQ60" s="252" t="e">
        <f t="shared" si="119"/>
        <v>#DIV/0!</v>
      </c>
      <c r="CR60" s="252" t="e">
        <f t="shared" si="120"/>
        <v>#DIV/0!</v>
      </c>
      <c r="CS60" s="252" t="e">
        <f t="shared" si="121"/>
        <v>#DIV/0!</v>
      </c>
      <c r="CT60" s="252" t="e">
        <f t="shared" si="122"/>
        <v>#DIV/0!</v>
      </c>
      <c r="CU60" s="252" t="e">
        <f t="shared" si="123"/>
        <v>#DIV/0!</v>
      </c>
      <c r="CV60" s="156" t="str">
        <f t="shared" si="124"/>
        <v/>
      </c>
      <c r="CW60" s="157" t="str">
        <f t="shared" si="125"/>
        <v/>
      </c>
      <c r="CX60" s="157" t="str">
        <f t="shared" si="126"/>
        <v/>
      </c>
      <c r="CY60" s="157" t="str">
        <f t="shared" si="127"/>
        <v/>
      </c>
      <c r="CZ60" s="157" t="str">
        <f t="shared" si="128"/>
        <v/>
      </c>
      <c r="DA60" s="157" t="str">
        <f t="shared" si="129"/>
        <v/>
      </c>
      <c r="DB60" s="157" t="str">
        <f t="shared" si="130"/>
        <v/>
      </c>
      <c r="DC60" s="157" t="str">
        <f t="shared" si="131"/>
        <v/>
      </c>
      <c r="DD60" s="157" t="str">
        <f t="shared" si="132"/>
        <v/>
      </c>
      <c r="DE60" s="157" t="str">
        <f t="shared" si="133"/>
        <v/>
      </c>
      <c r="DF60" s="157" t="str">
        <f t="shared" si="134"/>
        <v/>
      </c>
      <c r="DG60" s="157" t="str">
        <f t="shared" si="135"/>
        <v/>
      </c>
      <c r="DH60" s="157" t="str">
        <f t="shared" si="136"/>
        <v/>
      </c>
      <c r="DI60" s="157" t="str">
        <f t="shared" si="137"/>
        <v/>
      </c>
      <c r="DJ60" s="157" t="str">
        <f t="shared" si="138"/>
        <v/>
      </c>
      <c r="DK60" s="157" t="str">
        <f t="shared" si="139"/>
        <v/>
      </c>
      <c r="DL60" s="157" t="str">
        <f t="shared" si="140"/>
        <v/>
      </c>
      <c r="DM60" s="158" t="str">
        <f t="shared" si="141"/>
        <v/>
      </c>
      <c r="DN60" s="78">
        <v>60</v>
      </c>
      <c r="DO60" s="79">
        <f t="shared" si="164"/>
        <v>55</v>
      </c>
      <c r="DP60" s="42" t="str" cm="1">
        <f t="array" ref="DP60">IFERROR(INDEX($CD$4:$CU$4,_xlfn.AGGREGATE(15,6,COLUMN($CD$4:$CU$4)-COLUMN($CC$1)/($CD$60:$CU$60=MAX($CD$60:$CU$60)),COLUMNS(CU$4:$CU4))),"")</f>
        <v/>
      </c>
      <c r="DQ60" s="65" t="str" cm="1">
        <f t="array" ref="DQ60">IFERROR(INDEX($CD$4:$CU$4,_xlfn.AGGREGATE(15,6,COLUMN($CD$4:$CU$4)-COLUMN($CC$1)/($CD$60:$CU$60=MAX($CD$60:$CU$60)),COLUMNS($CU$4:DN4))),"")</f>
        <v/>
      </c>
      <c r="DR60" s="65" t="str" cm="1">
        <f t="array" ref="DR60">IFERROR(INDEX($CD$4:$CU$4,_xlfn.AGGREGATE(15,6,COLUMN($CD$4:$CU$4)-COLUMN($CC$1)/($CD$60:$CU$60=MAX($CD$60:$CU$60)),COLUMNS($CU$4:DO4))),"")</f>
        <v/>
      </c>
      <c r="DS60" s="65" t="str" cm="1">
        <f t="array" ref="DS60">IFERROR(INDEX($CD$4:$CU$4,_xlfn.AGGREGATE(15,6,COLUMN($CD$4:$CU$4)-COLUMN($CC$1)/($CD$60:$CU$60=MAX($CD$60:$CU$60)),COLUMNS($CU$4:DP4))),"")</f>
        <v/>
      </c>
      <c r="DT60" s="65" t="str" cm="1">
        <f t="array" ref="DT60">IFERROR(INDEX($CD$4:$CU$4,_xlfn.AGGREGATE(15,6,COLUMN($CD$4:$CU$4)-COLUMN($CC$1)/($CD$60:$CU$60=MAX($CD$60:$CU$60)),COLUMNS($CU$4:DQ4))),"")</f>
        <v/>
      </c>
      <c r="DU60" s="66" t="str" cm="1">
        <f t="array" ref="DU60">IFERROR(INDEX($CD$4:$CU$4,_xlfn.AGGREGATE(15,6,COLUMN($CD$4:$CU$4)-COLUMN($CC$1)/($CD$60:$CU$60=MAX($CD$60:$CU$60)),COLUMNS($CU$4:DR4))),"")</f>
        <v/>
      </c>
      <c r="DV60" s="78" t="str">
        <f t="shared" ca="1" si="156"/>
        <v/>
      </c>
      <c r="DW60" s="65" t="str">
        <f t="shared" ca="1" si="157"/>
        <v>R</v>
      </c>
      <c r="DX60" s="65" t="str" cm="1">
        <f t="array" aca="1" ref="DX60" ca="1">IF(INDIRECT(VLOOKUP(DX59,General!R:T,3,FALSE)&amp;DN59)&gt;0,DX59,DV59)</f>
        <v>BU</v>
      </c>
      <c r="DY60" s="79">
        <f t="shared" ca="1" si="158"/>
        <v>4</v>
      </c>
      <c r="DZ60" s="42" t="str">
        <f>IFERROR(VLOOKUP(DP60,General!R:S,2,FALSE),"")</f>
        <v/>
      </c>
      <c r="EA60" s="65" t="str">
        <f>IFERROR(VLOOKUP(DQ60,General!R:S,2,FALSE),"")</f>
        <v/>
      </c>
      <c r="EB60" s="65" t="str">
        <f>IFERROR(VLOOKUP(DR60,General!R:S,2,FALSE),"")</f>
        <v/>
      </c>
      <c r="EC60" s="65" t="str">
        <f>IFERROR(VLOOKUP(DS60,General!R:S,2,FALSE),"")</f>
        <v/>
      </c>
      <c r="ED60" s="65" t="str">
        <f>IFERROR(VLOOKUP(DT60,General!R:S,2,FALSE),"")</f>
        <v/>
      </c>
      <c r="EE60" s="66" t="str">
        <f>IFERROR(VLOOKUP(DU60,General!R:S,2,FALSE),"")</f>
        <v/>
      </c>
      <c r="EF60" s="113">
        <f ca="1">IF(DP60="",-1,COUNTIF(INDIRECT(DZ60&amp;$DN$10):INDIRECT(DZ60&amp;DN60),"Y"))</f>
        <v>-1</v>
      </c>
      <c r="EG60" s="111">
        <f ca="1">IF(DQ60="",-1,COUNTIF(INDIRECT(EA60&amp;$DN$10):INDIRECT(EA60&amp;DN60),"Y"))</f>
        <v>-1</v>
      </c>
      <c r="EH60" s="111">
        <f ca="1">IF(DR60="",-1,COUNTIF(INDIRECT(EB60&amp;$DN$10):INDIRECT(EB60&amp;DN60),"Y"))</f>
        <v>-1</v>
      </c>
      <c r="EI60" s="110">
        <f ca="1">IF(DS60="",-1,COUNTIF(INDIRECT(EC60&amp;$DN$10):INDIRECT(EC60&amp;DN60),"Y"))</f>
        <v>-1</v>
      </c>
      <c r="EJ60" s="114">
        <f ca="1">IF(DT60="",-1,COUNTIF(INDIRECT(ED60&amp;$DN$10):INDIRECT(ED60&amp;DN60),"Y"))</f>
        <v>-1</v>
      </c>
      <c r="EK60" s="114">
        <f ca="1">IF(DU60="",-1,COUNTIF(INDIRECT(EE60&amp;$DN$10):INDIRECT(EE60&amp;DN60),"Y"))</f>
        <v>-1</v>
      </c>
      <c r="EL60" s="42" t="str" cm="1">
        <f t="array" aca="1" ref="EL60" ca="1">IFERROR(INDEX($DP$60:$DU$60,_xlfn.AGGREGATE(15,6,COLUMN($DP$60:$DU$60)-COLUMN($DO$60)/($EF$60:$EK$60=MAX($EF$60:$EK$60)),COLUMNS($DP$60:DP60))),"")</f>
        <v/>
      </c>
      <c r="EM60" s="65" t="str" cm="1">
        <f t="array" aca="1" ref="EM60" ca="1">IFERROR(INDEX($DP$60:$DU$60,_xlfn.AGGREGATE(15,6,COLUMN($DP$60:$DU$60)-COLUMN($DO$60)/($EF$60:$EK$60=MAX($EF$60:$EK$60)),COLUMNS($DP$60:DQ60))),"")</f>
        <v/>
      </c>
      <c r="EN60" s="65" t="str" cm="1">
        <f t="array" aca="1" ref="EN60" ca="1">IFERROR(INDEX($DP$60:$DU$60,_xlfn.AGGREGATE(15,6,COLUMN($DP$60:$DU$60)-COLUMN($DO$60)/($EF$60:$EK$60=MAX($EF$60:$EK$60)),COLUMNS($DP$60:DR60))),"")</f>
        <v/>
      </c>
      <c r="EO60" s="65" t="str" cm="1">
        <f t="array" aca="1" ref="EO60" ca="1">IFERROR(INDEX($DP$60:$DU$60,_xlfn.AGGREGATE(15,6,COLUMN($DP$60:$DU$60)-COLUMN($DO$60)/($EF$60:$EK$60=MAX($EF$60:$EK$60)),COLUMNS($DP$60:DS60))),"")</f>
        <v/>
      </c>
      <c r="EP60" s="65" t="str" cm="1">
        <f t="array" aca="1" ref="EP60" ca="1">IFERROR(INDEX($DP$60:$DU$60,_xlfn.AGGREGATE(15,6,COLUMN($DP$60:$DU$60)-COLUMN($DO$60)/($EF$60:$EK$60=MAX($EF$60:$EK$60)),COLUMNS($DP$60:DT60))),"")</f>
        <v/>
      </c>
      <c r="EQ60" s="66" t="str" cm="1">
        <f t="array" aca="1" ref="EQ60" ca="1">IFERROR(INDEX($DP$60:$DU$60,_xlfn.AGGREGATE(15,6,COLUMN($DP$60:$DU$60)-COLUMN($DO$60)/($EF$60:$EK$60=MAX($EF$60:$EK$60)),COLUMNS($DP$60:DU60))),"")</f>
        <v/>
      </c>
      <c r="ER60" s="9">
        <f t="shared" ca="1" si="144"/>
        <v>6</v>
      </c>
      <c r="ES60" s="79">
        <f t="shared" ca="1" si="159"/>
        <v>4</v>
      </c>
      <c r="ET60" s="112" t="str" cm="1">
        <f t="array" aca="1" ref="ET60" ca="1">INDEX(EL60:EQ60,1,ES60)</f>
        <v/>
      </c>
      <c r="EU60" s="42" t="str">
        <f t="shared" ca="1" si="7"/>
        <v>T</v>
      </c>
      <c r="EV60" s="65" t="str">
        <f t="shared" si="8"/>
        <v>T</v>
      </c>
      <c r="EW60" s="65" t="str">
        <f t="shared" ca="1" si="9"/>
        <v>B</v>
      </c>
      <c r="EX60" s="65" t="str">
        <f t="shared" si="193"/>
        <v/>
      </c>
      <c r="EY60" s="65" t="str">
        <f t="shared" si="194"/>
        <v/>
      </c>
      <c r="EZ60" s="65" t="str">
        <f t="shared" si="195"/>
        <v/>
      </c>
      <c r="FA60" s="9" t="str">
        <f t="shared" si="255"/>
        <v/>
      </c>
      <c r="FB60" s="9" t="str">
        <f t="shared" si="256"/>
        <v/>
      </c>
      <c r="FC60" s="9" t="str">
        <f t="shared" si="257"/>
        <v/>
      </c>
      <c r="FD60" s="9" t="str">
        <f t="shared" si="258"/>
        <v/>
      </c>
      <c r="FE60" s="9" t="str">
        <f t="shared" si="259"/>
        <v/>
      </c>
      <c r="FF60" s="9" t="str">
        <f t="shared" si="260"/>
        <v/>
      </c>
      <c r="FG60" s="9">
        <f t="shared" si="261"/>
        <v>0</v>
      </c>
      <c r="FH60" s="9">
        <f t="shared" si="262"/>
        <v>0</v>
      </c>
      <c r="FI60" s="42" t="str">
        <f t="shared" si="196"/>
        <v/>
      </c>
      <c r="FJ60" s="65">
        <f>IF(Z60="",0,IFERROR(VLOOKUP(Z55&amp;Z56&amp;Z57&amp;Z58&amp;Z59&amp;Z60,General!I:J,2,FALSE),0))</f>
        <v>0</v>
      </c>
      <c r="FK60" s="65">
        <f>IF(AC60="",0,IFERROR(VLOOKUP(AC55&amp;AC56&amp;AC57&amp;AC58&amp;AC59&amp;AC60,General!I:J,2,FALSE),0))</f>
        <v>0</v>
      </c>
      <c r="FL60" s="65">
        <f>IF(AF60="",0,IFERROR(VLOOKUP(AF55&amp;AF56&amp;AF57&amp;AF58&amp;AF59&amp;AF60,General!I:J,2,FALSE),0))</f>
        <v>0</v>
      </c>
      <c r="FM60" s="65">
        <f>IF(AI60="",0,IFERROR(VLOOKUP(AI55&amp;AI56&amp;AI57&amp;AI58&amp;AI59&amp;AI60,General!I:J,2,FALSE),0))</f>
        <v>0</v>
      </c>
      <c r="FN60" s="65">
        <f>IF(AL60="",0,IFERROR(VLOOKUP(AL55&amp;AL56&amp;AL57&amp;AL58&amp;AL59&amp;AL60,General!I:J,2,FALSE),0))</f>
        <v>0</v>
      </c>
      <c r="FO60" s="65">
        <f>IF(AO60="",0,IFERROR(VLOOKUP(AO55&amp;AO56&amp;AO57&amp;AO58&amp;AO59&amp;AO60,General!I:J,2,FALSE),0))</f>
        <v>0</v>
      </c>
      <c r="FP60" s="65">
        <f>IF(AR60="",0,IFERROR(VLOOKUP(AR55&amp;AR56&amp;AR57&amp;AR58&amp;AR59&amp;AR60,General!I:J,2,FALSE),0))</f>
        <v>0</v>
      </c>
      <c r="FQ60" s="65">
        <f>IF(AU60="",0,IFERROR(VLOOKUP(AU55&amp;AU56&amp;AU57&amp;AU58&amp;AU59&amp;AU60,General!I:J,2,FALSE),0))</f>
        <v>0</v>
      </c>
      <c r="FR60" s="65">
        <f>IF(AX60="",0,IFERROR(VLOOKUP(AX55&amp;AX56&amp;AX57&amp;AX58&amp;AX59&amp;AX60,General!I:J,2,FALSE),0))</f>
        <v>0</v>
      </c>
      <c r="FS60" s="65">
        <f>IF(BA60="",0,IFERROR(VLOOKUP(BA55&amp;BA56&amp;BA57&amp;BA58&amp;BA59&amp;BA60,General!I:J,2,FALSE),0))</f>
        <v>0</v>
      </c>
      <c r="FT60" s="65">
        <f>IF(BD60="",0,IFERROR(VLOOKUP(BD55&amp;BD56&amp;BD57&amp;BD58&amp;BD59&amp;BD60,General!I:J,2,FALSE),0))</f>
        <v>0</v>
      </c>
      <c r="FU60" s="65">
        <f>IF(BG60="",0,IFERROR(VLOOKUP(BG55&amp;BG56&amp;BG57&amp;BG58&amp;BG59&amp;BG60,General!I:J,2,FALSE),0))</f>
        <v>0</v>
      </c>
      <c r="FV60" s="65">
        <f>IF(BJ60="",0,IFERROR(VLOOKUP(BJ55&amp;BJ56&amp;BJ57&amp;BJ58&amp;BJ59&amp;BJ60,General!I:J,2,FALSE),0))</f>
        <v>0</v>
      </c>
      <c r="FW60" s="65">
        <f>IF(BM60="",0,IFERROR(VLOOKUP(BM55&amp;BM56&amp;BM57&amp;BM58&amp;BM59&amp;BM60,General!I:J,2,FALSE),0))</f>
        <v>0</v>
      </c>
      <c r="FX60" s="65">
        <f>IF(BP60="",0,IFERROR(VLOOKUP(BP55&amp;BP56&amp;BP57&amp;BP58&amp;BP59&amp;BP60,General!I:J,2,FALSE),0))</f>
        <v>0</v>
      </c>
      <c r="FY60" s="65">
        <f>IF(BS60="",0,IFERROR(VLOOKUP(BS55&amp;BS56&amp;BS57&amp;BS58&amp;BS59&amp;BS60,General!I:J,2,FALSE),0))</f>
        <v>0</v>
      </c>
      <c r="FZ60" s="66">
        <f>IF(BV60="",0,IFERROR(VLOOKUP(BV55&amp;BV56&amp;BV57&amp;BV58&amp;BV59&amp;BV60,General!I:J,2,FALSE),0))</f>
        <v>0</v>
      </c>
      <c r="GA60" s="66">
        <f>IF(BY60="",0,IFERROR(VLOOKUP(BY55&amp;BY56&amp;BY57&amp;BY58&amp;BY59&amp;BY60,General!I:J,2,FALSE),0))</f>
        <v>0</v>
      </c>
      <c r="GB60" s="66">
        <f>IF(R60="",0,IFERROR(VLOOKUP(R55&amp;R56&amp;R57&amp;R58&amp;R59&amp;R60,General!F:G,2,FALSE),0))</f>
        <v>0</v>
      </c>
      <c r="GC60" s="9" t="str">
        <f t="shared" si="284"/>
        <v/>
      </c>
      <c r="GD60" s="9" t="str">
        <f t="shared" si="263"/>
        <v>N</v>
      </c>
      <c r="GE60" s="9" t="str">
        <f t="shared" si="264"/>
        <v>N</v>
      </c>
      <c r="GF60" s="9" t="str">
        <f t="shared" si="265"/>
        <v>N</v>
      </c>
      <c r="GG60" s="9" t="str">
        <f t="shared" si="266"/>
        <v/>
      </c>
      <c r="GH60" s="10" t="str">
        <f t="shared" ca="1" si="267"/>
        <v/>
      </c>
      <c r="GI60" s="9" t="str">
        <f t="shared" ca="1" si="268"/>
        <v/>
      </c>
      <c r="GJ60" s="9" t="str">
        <f t="shared" ca="1" si="269"/>
        <v/>
      </c>
      <c r="GK60" s="9" t="str">
        <f t="shared" si="270"/>
        <v/>
      </c>
      <c r="GL60" s="9" t="str">
        <f t="shared" si="271"/>
        <v/>
      </c>
      <c r="GM60" s="9" t="str">
        <f t="shared" si="272"/>
        <v/>
      </c>
      <c r="GN60" s="9" t="str">
        <f t="shared" si="190"/>
        <v/>
      </c>
      <c r="GO60" s="9" t="str">
        <f t="shared" si="191"/>
        <v/>
      </c>
      <c r="GP60" s="9" t="str">
        <f t="shared" si="289"/>
        <v>00000</v>
      </c>
      <c r="GQ60" s="9" t="str">
        <f t="shared" si="290"/>
        <v>00000</v>
      </c>
      <c r="GR60" s="9" t="str">
        <f t="shared" si="291"/>
        <v>000000</v>
      </c>
      <c r="GS60" s="9" t="str">
        <f t="shared" si="292"/>
        <v>000000</v>
      </c>
      <c r="GT60" s="9" t="str">
        <f t="shared" si="293"/>
        <v>B</v>
      </c>
      <c r="GU60" s="9" t="str">
        <f t="shared" si="149"/>
        <v>B</v>
      </c>
      <c r="GV60" s="9" t="str">
        <f t="shared" si="273"/>
        <v/>
      </c>
      <c r="GW60" s="9">
        <f t="shared" ca="1" si="274"/>
        <v>0</v>
      </c>
      <c r="GX60" s="9" t="str">
        <f t="shared" si="275"/>
        <v/>
      </c>
      <c r="GY60" s="9">
        <f t="shared" ca="1" si="276"/>
        <v>0</v>
      </c>
      <c r="GZ60" s="9" t="str">
        <f t="shared" si="277"/>
        <v/>
      </c>
      <c r="HA60" s="9">
        <f t="shared" ca="1" si="278"/>
        <v>0</v>
      </c>
      <c r="HB60" s="9" t="str">
        <f t="shared" ca="1" si="150"/>
        <v>0</v>
      </c>
      <c r="HC60" s="9" t="str">
        <f t="shared" ca="1" si="151"/>
        <v>0</v>
      </c>
      <c r="HD60" s="9" t="str">
        <f t="shared" ca="1" si="152"/>
        <v>0</v>
      </c>
      <c r="HE60" s="9" t="str">
        <f t="shared" si="279"/>
        <v/>
      </c>
      <c r="HG60" s="9">
        <f>General!A58</f>
        <v>0</v>
      </c>
      <c r="HH60" s="9">
        <f>General!B58</f>
        <v>0</v>
      </c>
      <c r="HI60" s="9" t="str">
        <f>General!C58</f>
        <v/>
      </c>
      <c r="HJ60" s="9">
        <f>General!D58</f>
        <v>0</v>
      </c>
      <c r="HK60" s="9">
        <v>1</v>
      </c>
      <c r="HL60" s="57">
        <f t="shared" ca="1" si="153"/>
        <v>1</v>
      </c>
      <c r="HM60" s="9" t="str">
        <f>General!F58</f>
        <v>WWLWW</v>
      </c>
      <c r="HN60" s="9">
        <f>General!G58</f>
        <v>3</v>
      </c>
    </row>
    <row r="61" spans="1:222" ht="13.5" thickBot="1">
      <c r="A61" s="9">
        <v>52</v>
      </c>
      <c r="B61" s="42" t="str">
        <f t="shared" si="199"/>
        <v/>
      </c>
      <c r="C61" s="115" t="str">
        <f t="shared" ca="1" si="280"/>
        <v/>
      </c>
      <c r="D61" s="116" t="str">
        <f t="shared" si="94"/>
        <v/>
      </c>
      <c r="E61" s="117" t="str">
        <f t="shared" si="95"/>
        <v/>
      </c>
      <c r="F61" s="66" t="str">
        <f t="shared" si="200"/>
        <v/>
      </c>
      <c r="G61" s="9">
        <v>52</v>
      </c>
      <c r="H61" s="118"/>
      <c r="I61" s="152" t="str">
        <f t="shared" si="96"/>
        <v/>
      </c>
      <c r="J61" s="115" t="str">
        <f t="shared" si="97"/>
        <v/>
      </c>
      <c r="K61" s="66" t="str">
        <f t="shared" si="154"/>
        <v/>
      </c>
      <c r="L61" s="141"/>
      <c r="M61" s="136"/>
      <c r="N61" s="10"/>
      <c r="O61" s="42" t="str">
        <f>IF(M60="","",VLOOKUP(DX61,General!U:V,2,FALSE))</f>
        <v/>
      </c>
      <c r="P61" s="116" t="str">
        <f t="shared" si="201"/>
        <v/>
      </c>
      <c r="Q61" s="117" t="str">
        <f t="shared" si="202"/>
        <v/>
      </c>
      <c r="R61" s="65" t="str">
        <f t="shared" si="203"/>
        <v/>
      </c>
      <c r="S61" s="65" t="str">
        <f t="shared" si="204"/>
        <v/>
      </c>
      <c r="T61" s="119" t="str">
        <f t="shared" si="281"/>
        <v/>
      </c>
      <c r="U61" s="65" t="str">
        <f>IF(M61="","",IF(T61="",SUM($T$5:$T61)+S61,SUM($T$5:$T61)))</f>
        <v/>
      </c>
      <c r="V61" s="125" t="str">
        <f t="shared" si="187"/>
        <v/>
      </c>
      <c r="W61" s="65" t="str" cm="1">
        <f t="array" aca="1" ref="W61" ca="1">IF(M60="","",INDIRECT(DX61&amp; DN61))</f>
        <v/>
      </c>
      <c r="X61" s="66" t="str">
        <f t="shared" si="205"/>
        <v/>
      </c>
      <c r="Y61" s="42" t="str">
        <f t="shared" si="206"/>
        <v/>
      </c>
      <c r="Z61" s="65" t="str">
        <f t="shared" si="207"/>
        <v/>
      </c>
      <c r="AA61" s="66" t="str">
        <f t="shared" si="208"/>
        <v/>
      </c>
      <c r="AB61" s="42" t="str">
        <f t="shared" si="209"/>
        <v/>
      </c>
      <c r="AC61" s="65" t="str">
        <f t="shared" si="210"/>
        <v/>
      </c>
      <c r="AD61" s="66" t="str">
        <f t="shared" si="211"/>
        <v/>
      </c>
      <c r="AE61" s="42" t="str">
        <f t="shared" si="212"/>
        <v/>
      </c>
      <c r="AF61" s="65" t="str">
        <f t="shared" si="213"/>
        <v/>
      </c>
      <c r="AG61" s="66" t="str">
        <f t="shared" si="214"/>
        <v/>
      </c>
      <c r="AH61" s="42" t="str">
        <f t="shared" si="215"/>
        <v/>
      </c>
      <c r="AI61" s="65" t="str">
        <f t="shared" si="216"/>
        <v/>
      </c>
      <c r="AJ61" s="66" t="str">
        <f t="shared" si="217"/>
        <v/>
      </c>
      <c r="AK61" s="42" t="str">
        <f t="shared" si="282"/>
        <v/>
      </c>
      <c r="AL61" s="65" t="str">
        <f t="shared" si="218"/>
        <v/>
      </c>
      <c r="AM61" s="66" t="str">
        <f t="shared" si="219"/>
        <v/>
      </c>
      <c r="AN61" s="42" t="str">
        <f t="shared" si="220"/>
        <v/>
      </c>
      <c r="AO61" s="65" t="str">
        <f t="shared" si="221"/>
        <v/>
      </c>
      <c r="AP61" s="66" t="str">
        <f t="shared" si="222"/>
        <v/>
      </c>
      <c r="AQ61" s="42" t="str">
        <f t="shared" si="223"/>
        <v/>
      </c>
      <c r="AR61" s="65" t="str">
        <f t="shared" si="224"/>
        <v/>
      </c>
      <c r="AS61" s="66" t="str">
        <f t="shared" si="225"/>
        <v/>
      </c>
      <c r="AT61" s="42" t="str">
        <f t="shared" si="100"/>
        <v/>
      </c>
      <c r="AU61" s="65" t="str">
        <f t="shared" si="226"/>
        <v/>
      </c>
      <c r="AV61" s="79" t="str">
        <f t="shared" si="227"/>
        <v/>
      </c>
      <c r="AW61" s="42" t="str">
        <f t="shared" si="101"/>
        <v/>
      </c>
      <c r="AX61" s="65" t="str">
        <f t="shared" si="39"/>
        <v/>
      </c>
      <c r="AY61" s="66" t="str">
        <f t="shared" si="102"/>
        <v/>
      </c>
      <c r="AZ61" s="42" t="str">
        <f t="shared" si="228"/>
        <v/>
      </c>
      <c r="BA61" s="65" t="str">
        <f t="shared" si="229"/>
        <v/>
      </c>
      <c r="BB61" s="66" t="str">
        <f t="shared" si="230"/>
        <v/>
      </c>
      <c r="BC61" s="42" t="str">
        <f t="shared" si="231"/>
        <v/>
      </c>
      <c r="BD61" s="65" t="str">
        <f t="shared" si="232"/>
        <v/>
      </c>
      <c r="BE61" s="66" t="str">
        <f t="shared" si="233"/>
        <v/>
      </c>
      <c r="BF61" s="42" t="str">
        <f t="shared" si="234"/>
        <v/>
      </c>
      <c r="BG61" s="65" t="str">
        <f t="shared" si="235"/>
        <v/>
      </c>
      <c r="BH61" s="66" t="str">
        <f t="shared" si="236"/>
        <v/>
      </c>
      <c r="BI61" s="42" t="str">
        <f t="shared" si="237"/>
        <v/>
      </c>
      <c r="BJ61" s="65" t="str">
        <f t="shared" si="238"/>
        <v/>
      </c>
      <c r="BK61" s="66" t="str">
        <f t="shared" si="239"/>
        <v/>
      </c>
      <c r="BL61" s="42" t="str">
        <f t="shared" si="240"/>
        <v/>
      </c>
      <c r="BM61" s="65" t="str">
        <f t="shared" si="241"/>
        <v/>
      </c>
      <c r="BN61" s="66" t="str">
        <f t="shared" si="242"/>
        <v/>
      </c>
      <c r="BO61" s="42" t="str">
        <f t="shared" si="243"/>
        <v/>
      </c>
      <c r="BP61" s="65" t="str">
        <f t="shared" si="244"/>
        <v/>
      </c>
      <c r="BQ61" s="66" t="str">
        <f t="shared" si="245"/>
        <v/>
      </c>
      <c r="BR61" s="42" t="str">
        <f t="shared" si="246"/>
        <v/>
      </c>
      <c r="BS61" s="65" t="str">
        <f t="shared" si="247"/>
        <v/>
      </c>
      <c r="BT61" s="66" t="str">
        <f t="shared" si="248"/>
        <v/>
      </c>
      <c r="BU61" s="42" t="str">
        <f t="shared" si="249"/>
        <v/>
      </c>
      <c r="BV61" s="65" t="str">
        <f t="shared" si="250"/>
        <v/>
      </c>
      <c r="BW61" s="66" t="str">
        <f t="shared" si="251"/>
        <v/>
      </c>
      <c r="BX61" s="42" t="str">
        <f t="shared" si="252"/>
        <v/>
      </c>
      <c r="BY61" s="65" t="str">
        <f t="shared" si="103"/>
        <v/>
      </c>
      <c r="BZ61" s="66" t="str">
        <f t="shared" si="253"/>
        <v/>
      </c>
      <c r="CA61" s="106">
        <f t="shared" si="104"/>
        <v>0</v>
      </c>
      <c r="CB61" s="107">
        <f t="shared" si="105"/>
        <v>0</v>
      </c>
      <c r="CC61" s="108" t="str">
        <f t="shared" si="106"/>
        <v/>
      </c>
      <c r="CD61" s="252" t="e">
        <f t="shared" ref="CD61:CE61" si="307">AVERAGE(CV58:CV61)</f>
        <v>#DIV/0!</v>
      </c>
      <c r="CE61" s="252" t="e">
        <f t="shared" si="307"/>
        <v>#DIV/0!</v>
      </c>
      <c r="CF61" s="252" t="e">
        <f t="shared" si="108"/>
        <v>#DIV/0!</v>
      </c>
      <c r="CG61" s="252" t="e">
        <f t="shared" si="109"/>
        <v>#DIV/0!</v>
      </c>
      <c r="CH61" s="252" t="e">
        <f t="shared" si="110"/>
        <v>#DIV/0!</v>
      </c>
      <c r="CI61" s="252" t="e">
        <f t="shared" si="111"/>
        <v>#DIV/0!</v>
      </c>
      <c r="CJ61" s="252" t="e">
        <f t="shared" si="112"/>
        <v>#DIV/0!</v>
      </c>
      <c r="CK61" s="252" t="e">
        <f t="shared" si="113"/>
        <v>#DIV/0!</v>
      </c>
      <c r="CL61" s="252" t="e">
        <f t="shared" si="114"/>
        <v>#DIV/0!</v>
      </c>
      <c r="CM61" s="252" t="e">
        <f t="shared" si="115"/>
        <v>#DIV/0!</v>
      </c>
      <c r="CN61" s="252" t="e">
        <f t="shared" si="116"/>
        <v>#DIV/0!</v>
      </c>
      <c r="CO61" s="252" t="e">
        <f t="shared" si="117"/>
        <v>#DIV/0!</v>
      </c>
      <c r="CP61" s="252" t="e">
        <f t="shared" si="118"/>
        <v>#DIV/0!</v>
      </c>
      <c r="CQ61" s="252" t="e">
        <f t="shared" si="119"/>
        <v>#DIV/0!</v>
      </c>
      <c r="CR61" s="252" t="e">
        <f t="shared" si="120"/>
        <v>#DIV/0!</v>
      </c>
      <c r="CS61" s="252" t="e">
        <f t="shared" si="121"/>
        <v>#DIV/0!</v>
      </c>
      <c r="CT61" s="252" t="e">
        <f t="shared" si="122"/>
        <v>#DIV/0!</v>
      </c>
      <c r="CU61" s="252" t="e">
        <f t="shared" si="123"/>
        <v>#DIV/0!</v>
      </c>
      <c r="CV61" s="156" t="str">
        <f t="shared" si="124"/>
        <v/>
      </c>
      <c r="CW61" s="157" t="str">
        <f t="shared" si="125"/>
        <v/>
      </c>
      <c r="CX61" s="157" t="str">
        <f t="shared" si="126"/>
        <v/>
      </c>
      <c r="CY61" s="157" t="str">
        <f t="shared" si="127"/>
        <v/>
      </c>
      <c r="CZ61" s="157" t="str">
        <f t="shared" si="128"/>
        <v/>
      </c>
      <c r="DA61" s="157" t="str">
        <f t="shared" si="129"/>
        <v/>
      </c>
      <c r="DB61" s="157" t="str">
        <f t="shared" si="130"/>
        <v/>
      </c>
      <c r="DC61" s="157" t="str">
        <f t="shared" si="131"/>
        <v/>
      </c>
      <c r="DD61" s="157" t="str">
        <f t="shared" si="132"/>
        <v/>
      </c>
      <c r="DE61" s="157" t="str">
        <f t="shared" si="133"/>
        <v/>
      </c>
      <c r="DF61" s="157" t="str">
        <f t="shared" si="134"/>
        <v/>
      </c>
      <c r="DG61" s="157" t="str">
        <f t="shared" si="135"/>
        <v/>
      </c>
      <c r="DH61" s="157" t="str">
        <f t="shared" si="136"/>
        <v/>
      </c>
      <c r="DI61" s="157" t="str">
        <f t="shared" si="137"/>
        <v/>
      </c>
      <c r="DJ61" s="157" t="str">
        <f t="shared" si="138"/>
        <v/>
      </c>
      <c r="DK61" s="157" t="str">
        <f t="shared" si="139"/>
        <v/>
      </c>
      <c r="DL61" s="157" t="str">
        <f t="shared" si="140"/>
        <v/>
      </c>
      <c r="DM61" s="158" t="str">
        <f t="shared" si="141"/>
        <v/>
      </c>
      <c r="DN61" s="78">
        <v>61</v>
      </c>
      <c r="DO61" s="79">
        <f t="shared" si="164"/>
        <v>56</v>
      </c>
      <c r="DP61" s="42" t="str" cm="1">
        <f t="array" ref="DP61">IFERROR(INDEX($CD$4:$CU$4,_xlfn.AGGREGATE(15,6,COLUMN($CD$4:$CU$4)-COLUMN($CC$1)/($CD$61:$CU$61=MAX($CD$61:$CU$61)),COLUMNS(CU$4:$CU4))),"")</f>
        <v/>
      </c>
      <c r="DQ61" s="65" t="str" cm="1">
        <f t="array" ref="DQ61">IFERROR(INDEX($CD$4:$CU$4,_xlfn.AGGREGATE(15,6,COLUMN($CD$4:$CU$4)-COLUMN($CC$1)/($CD$61:$CU$61=MAX($CD$61:$CU$61)),COLUMNS($CU$4:DN4))),"")</f>
        <v/>
      </c>
      <c r="DR61" s="65" t="str" cm="1">
        <f t="array" ref="DR61">IFERROR(INDEX($CD$4:$CU$4,_xlfn.AGGREGATE(15,6,COLUMN($CD$4:$CU$4)-COLUMN($CC$1)/($CD$61:$CU$61=MAX($CD$61:$CU$61)),COLUMNS($CU$4:DO4))),"")</f>
        <v/>
      </c>
      <c r="DS61" s="65" t="str" cm="1">
        <f t="array" ref="DS61">IFERROR(INDEX($CD$4:$CU$4,_xlfn.AGGREGATE(15,6,COLUMN($CD$4:$CU$4)-COLUMN($CC$1)/($CD$61:$CU$61=MAX($CD$61:$CU$61)),COLUMNS($CU$4:DP4))),"")</f>
        <v/>
      </c>
      <c r="DT61" s="65" t="str" cm="1">
        <f t="array" ref="DT61">IFERROR(INDEX($CD$4:$CU$4,_xlfn.AGGREGATE(15,6,COLUMN($CD$4:$CU$4)-COLUMN($CC$1)/($CD$61:$CU$61=MAX($CD$61:$CU$61)),COLUMNS($CU$4:DQ4))),"")</f>
        <v/>
      </c>
      <c r="DU61" s="66" t="str" cm="1">
        <f t="array" ref="DU61">IFERROR(INDEX($CD$4:$CU$4,_xlfn.AGGREGATE(15,6,COLUMN($CD$4:$CU$4)-COLUMN($CC$1)/($CD$61:$CU$61=MAX($CD$61:$CU$61)),COLUMNS($CU$4:DR4))),"")</f>
        <v/>
      </c>
      <c r="DV61" s="78" t="str">
        <f t="shared" ca="1" si="156"/>
        <v/>
      </c>
      <c r="DW61" s="65" t="str">
        <f t="shared" ca="1" si="157"/>
        <v>R</v>
      </c>
      <c r="DX61" s="65" t="str" cm="1">
        <f t="array" aca="1" ref="DX61" ca="1">IF(INDIRECT(VLOOKUP(DX60,General!R:T,3,FALSE)&amp;DN60)&gt;0,DX60,DV60)</f>
        <v>BU</v>
      </c>
      <c r="DY61" s="79">
        <f t="shared" ca="1" si="158"/>
        <v>5</v>
      </c>
      <c r="DZ61" s="42" t="str">
        <f>IFERROR(VLOOKUP(DP61,General!R:S,2,FALSE),"")</f>
        <v/>
      </c>
      <c r="EA61" s="65" t="str">
        <f>IFERROR(VLOOKUP(DQ61,General!R:S,2,FALSE),"")</f>
        <v/>
      </c>
      <c r="EB61" s="65" t="str">
        <f>IFERROR(VLOOKUP(DR61,General!R:S,2,FALSE),"")</f>
        <v/>
      </c>
      <c r="EC61" s="65" t="str">
        <f>IFERROR(VLOOKUP(DS61,General!R:S,2,FALSE),"")</f>
        <v/>
      </c>
      <c r="ED61" s="65" t="str">
        <f>IFERROR(VLOOKUP(DT61,General!R:S,2,FALSE),"")</f>
        <v/>
      </c>
      <c r="EE61" s="66" t="str">
        <f>IFERROR(VLOOKUP(DU61,General!R:S,2,FALSE),"")</f>
        <v/>
      </c>
      <c r="EF61" s="113">
        <f ca="1">IF(DP61="",-1,COUNTIF(INDIRECT(DZ61&amp;$DN$10):INDIRECT(DZ61&amp;DN61),"Y"))</f>
        <v>-1</v>
      </c>
      <c r="EG61" s="111">
        <f ca="1">IF(DQ61="",-1,COUNTIF(INDIRECT(EA61&amp;$DN$10):INDIRECT(EA61&amp;DN61),"Y"))</f>
        <v>-1</v>
      </c>
      <c r="EH61" s="111">
        <f ca="1">IF(DR61="",-1,COUNTIF(INDIRECT(EB61&amp;$DN$10):INDIRECT(EB61&amp;DN61),"Y"))</f>
        <v>-1</v>
      </c>
      <c r="EI61" s="110">
        <f ca="1">IF(DS61="",-1,COUNTIF(INDIRECT(EC61&amp;$DN$10):INDIRECT(EC61&amp;DN61),"Y"))</f>
        <v>-1</v>
      </c>
      <c r="EJ61" s="114">
        <f ca="1">IF(DT61="",-1,COUNTIF(INDIRECT(ED61&amp;$DN$10):INDIRECT(ED61&amp;DN61),"Y"))</f>
        <v>-1</v>
      </c>
      <c r="EK61" s="114">
        <f ca="1">IF(DU61="",-1,COUNTIF(INDIRECT(EE61&amp;$DN$10):INDIRECT(EE61&amp;DN61),"Y"))</f>
        <v>-1</v>
      </c>
      <c r="EL61" s="42" t="str" cm="1">
        <f t="array" aca="1" ref="EL61" ca="1">IFERROR(INDEX($DP$61:$DU$61,_xlfn.AGGREGATE(15,6,COLUMN($DP$61:$DU$61)-COLUMN($DO$61)/($EF$61:$EK$61=MAX($EF$61:$EK$61)),COLUMNS($DP$61:DP61))),"")</f>
        <v/>
      </c>
      <c r="EM61" s="65" t="str" cm="1">
        <f t="array" aca="1" ref="EM61" ca="1">IFERROR(INDEX($DP$61:$DU$61,_xlfn.AGGREGATE(15,6,COLUMN($DP$61:$DU$61)-COLUMN($DO$61)/($EF$61:$EK$61=MAX($EF$61:$EK$61)),COLUMNS($DP$61:DQ61))),"")</f>
        <v/>
      </c>
      <c r="EN61" s="65" t="str" cm="1">
        <f t="array" aca="1" ref="EN61" ca="1">IFERROR(INDEX($DP$61:$DU$61,_xlfn.AGGREGATE(15,6,COLUMN($DP$61:$DU$61)-COLUMN($DO$61)/($EF$61:$EK$61=MAX($EF$61:$EK$61)),COLUMNS($DP$61:DR61))),"")</f>
        <v/>
      </c>
      <c r="EO61" s="65" t="str" cm="1">
        <f t="array" aca="1" ref="EO61" ca="1">IFERROR(INDEX($DP$61:$DU$61,_xlfn.AGGREGATE(15,6,COLUMN($DP$61:$DU$61)-COLUMN($DO$61)/($EF$61:$EK$61=MAX($EF$61:$EK$61)),COLUMNS($DP$61:DS61))),"")</f>
        <v/>
      </c>
      <c r="EP61" s="65" t="str" cm="1">
        <f t="array" aca="1" ref="EP61" ca="1">IFERROR(INDEX($DP$61:$DU$61,_xlfn.AGGREGATE(15,6,COLUMN($DP$61:$DU$61)-COLUMN($DO$61)/($EF$61:$EK$61=MAX($EF$61:$EK$61)),COLUMNS($DP$61:DT61))),"")</f>
        <v/>
      </c>
      <c r="EQ61" s="66" t="str" cm="1">
        <f t="array" aca="1" ref="EQ61" ca="1">IFERROR(INDEX($DP$61:$DU$61,_xlfn.AGGREGATE(15,6,COLUMN($DP$61:$DU$61)-COLUMN($DO$61)/($EF$61:$EK$61=MAX($EF$61:$EK$61)),COLUMNS($DP$61:DU61))),"")</f>
        <v/>
      </c>
      <c r="ER61" s="9">
        <f t="shared" ca="1" si="144"/>
        <v>6</v>
      </c>
      <c r="ES61" s="79">
        <f t="shared" ca="1" si="159"/>
        <v>5</v>
      </c>
      <c r="ET61" s="112" t="str" cm="1">
        <f t="array" aca="1" ref="ET61" ca="1">INDEX(EL61:EQ61,1,ES61)</f>
        <v/>
      </c>
      <c r="EU61" s="42" t="str">
        <f t="shared" ca="1" si="7"/>
        <v>T</v>
      </c>
      <c r="EV61" s="65" t="str">
        <f t="shared" si="8"/>
        <v>T</v>
      </c>
      <c r="EW61" s="65" t="str">
        <f t="shared" ca="1" si="9"/>
        <v>B</v>
      </c>
      <c r="EX61" s="65" t="str">
        <f t="shared" si="193"/>
        <v/>
      </c>
      <c r="EY61" s="65" t="str">
        <f t="shared" si="194"/>
        <v/>
      </c>
      <c r="EZ61" s="65" t="str">
        <f t="shared" si="195"/>
        <v/>
      </c>
      <c r="FA61" s="9" t="str">
        <f t="shared" si="255"/>
        <v/>
      </c>
      <c r="FB61" s="9" t="str">
        <f t="shared" si="256"/>
        <v/>
      </c>
      <c r="FC61" s="9" t="str">
        <f t="shared" si="257"/>
        <v/>
      </c>
      <c r="FD61" s="9" t="str">
        <f t="shared" si="258"/>
        <v/>
      </c>
      <c r="FE61" s="9" t="str">
        <f t="shared" si="259"/>
        <v/>
      </c>
      <c r="FF61" s="9" t="str">
        <f t="shared" si="260"/>
        <v/>
      </c>
      <c r="FG61" s="9">
        <f t="shared" si="261"/>
        <v>0</v>
      </c>
      <c r="FH61" s="9">
        <f t="shared" si="262"/>
        <v>0</v>
      </c>
      <c r="FI61" s="42" t="str">
        <f t="shared" si="196"/>
        <v/>
      </c>
      <c r="FJ61" s="65">
        <f>IF(Z61="",0,IFERROR(VLOOKUP(Z56&amp;Z57&amp;Z58&amp;Z59&amp;Z60&amp;Z61,General!I:J,2,FALSE),0))</f>
        <v>0</v>
      </c>
      <c r="FK61" s="65">
        <f>IF(AC61="",0,IFERROR(VLOOKUP(AC56&amp;AC57&amp;AC58&amp;AC59&amp;AC60&amp;AC61,General!I:J,2,FALSE),0))</f>
        <v>0</v>
      </c>
      <c r="FL61" s="65">
        <f>IF(AF61="",0,IFERROR(VLOOKUP(AF56&amp;AF57&amp;AF58&amp;AF59&amp;AF60&amp;AF61,General!I:J,2,FALSE),0))</f>
        <v>0</v>
      </c>
      <c r="FM61" s="65">
        <f>IF(AI61="",0,IFERROR(VLOOKUP(AI56&amp;AI57&amp;AI58&amp;AI59&amp;AI60&amp;AI61,General!I:J,2,FALSE),0))</f>
        <v>0</v>
      </c>
      <c r="FN61" s="65">
        <f>IF(AL61="",0,IFERROR(VLOOKUP(AL56&amp;AL57&amp;AL58&amp;AL59&amp;AL60&amp;AL61,General!I:J,2,FALSE),0))</f>
        <v>0</v>
      </c>
      <c r="FO61" s="65">
        <f>IF(AO61="",0,IFERROR(VLOOKUP(AO56&amp;AO57&amp;AO58&amp;AO59&amp;AO60&amp;AO61,General!I:J,2,FALSE),0))</f>
        <v>0</v>
      </c>
      <c r="FP61" s="65">
        <f>IF(AR61="",0,IFERROR(VLOOKUP(AR56&amp;AR57&amp;AR58&amp;AR59&amp;AR60&amp;AR61,General!I:J,2,FALSE),0))</f>
        <v>0</v>
      </c>
      <c r="FQ61" s="65">
        <f>IF(AU61="",0,IFERROR(VLOOKUP(AU56&amp;AU57&amp;AU58&amp;AU59&amp;AU60&amp;AU61,General!I:J,2,FALSE),0))</f>
        <v>0</v>
      </c>
      <c r="FR61" s="65">
        <f>IF(AX61="",0,IFERROR(VLOOKUP(AX56&amp;AX57&amp;AX58&amp;AX59&amp;AX60&amp;AX61,General!I:J,2,FALSE),0))</f>
        <v>0</v>
      </c>
      <c r="FS61" s="65">
        <f>IF(BA61="",0,IFERROR(VLOOKUP(BA56&amp;BA57&amp;BA58&amp;BA59&amp;BA60&amp;BA61,General!I:J,2,FALSE),0))</f>
        <v>0</v>
      </c>
      <c r="FT61" s="65">
        <f>IF(BD61="",0,IFERROR(VLOOKUP(BD56&amp;BD57&amp;BD58&amp;BD59&amp;BD60&amp;BD61,General!I:J,2,FALSE),0))</f>
        <v>0</v>
      </c>
      <c r="FU61" s="65">
        <f>IF(BG61="",0,IFERROR(VLOOKUP(BG56&amp;BG57&amp;BG58&amp;BG59&amp;BG60&amp;BG61,General!I:J,2,FALSE),0))</f>
        <v>0</v>
      </c>
      <c r="FV61" s="65">
        <f>IF(BJ61="",0,IFERROR(VLOOKUP(BJ56&amp;BJ57&amp;BJ58&amp;BJ59&amp;BJ60&amp;BJ61,General!I:J,2,FALSE),0))</f>
        <v>0</v>
      </c>
      <c r="FW61" s="65">
        <f>IF(BM61="",0,IFERROR(VLOOKUP(BM56&amp;BM57&amp;BM58&amp;BM59&amp;BM60&amp;BM61,General!I:J,2,FALSE),0))</f>
        <v>0</v>
      </c>
      <c r="FX61" s="65">
        <f>IF(BP61="",0,IFERROR(VLOOKUP(BP56&amp;BP57&amp;BP58&amp;BP59&amp;BP60&amp;BP61,General!I:J,2,FALSE),0))</f>
        <v>0</v>
      </c>
      <c r="FY61" s="65">
        <f>IF(BS61="",0,IFERROR(VLOOKUP(BS56&amp;BS57&amp;BS58&amp;BS59&amp;BS60&amp;BS61,General!I:J,2,FALSE),0))</f>
        <v>0</v>
      </c>
      <c r="FZ61" s="66">
        <f>IF(BV61="",0,IFERROR(VLOOKUP(BV56&amp;BV57&amp;BV58&amp;BV59&amp;BV60&amp;BV61,General!I:J,2,FALSE),0))</f>
        <v>0</v>
      </c>
      <c r="GA61" s="66">
        <f>IF(BY61="",0,IFERROR(VLOOKUP(BY56&amp;BY57&amp;BY58&amp;BY59&amp;BY60&amp;BY61,General!I:J,2,FALSE),0))</f>
        <v>0</v>
      </c>
      <c r="GB61" s="66">
        <f>IF(R61="",0,IFERROR(VLOOKUP(R56&amp;R57&amp;R58&amp;R59&amp;R60&amp;R61,General!F:G,2,FALSE),0))</f>
        <v>0</v>
      </c>
      <c r="GC61" s="9" t="str">
        <f t="shared" si="284"/>
        <v/>
      </c>
      <c r="GD61" s="9" t="str">
        <f t="shared" si="263"/>
        <v>N</v>
      </c>
      <c r="GE61" s="9" t="str">
        <f t="shared" si="264"/>
        <v>N</v>
      </c>
      <c r="GF61" s="9" t="str">
        <f t="shared" si="265"/>
        <v>N</v>
      </c>
      <c r="GG61" s="9" t="str">
        <f t="shared" si="266"/>
        <v/>
      </c>
      <c r="GH61" s="10" t="str">
        <f t="shared" ca="1" si="267"/>
        <v/>
      </c>
      <c r="GI61" s="9" t="str">
        <f t="shared" ca="1" si="268"/>
        <v/>
      </c>
      <c r="GJ61" s="9" t="str">
        <f t="shared" ca="1" si="269"/>
        <v/>
      </c>
      <c r="GK61" s="9" t="str">
        <f t="shared" si="270"/>
        <v/>
      </c>
      <c r="GL61" s="9" t="str">
        <f t="shared" si="271"/>
        <v/>
      </c>
      <c r="GM61" s="9" t="str">
        <f t="shared" si="272"/>
        <v/>
      </c>
      <c r="GN61" s="9" t="str">
        <f t="shared" si="190"/>
        <v/>
      </c>
      <c r="GO61" s="9" t="str">
        <f t="shared" si="191"/>
        <v/>
      </c>
      <c r="GP61" s="9" t="str">
        <f t="shared" si="289"/>
        <v>00000</v>
      </c>
      <c r="GQ61" s="9" t="str">
        <f t="shared" si="290"/>
        <v>00000</v>
      </c>
      <c r="GR61" s="9" t="str">
        <f t="shared" si="291"/>
        <v>000000</v>
      </c>
      <c r="GS61" s="9" t="str">
        <f t="shared" si="292"/>
        <v>000000</v>
      </c>
      <c r="GT61" s="9" t="str">
        <f t="shared" si="293"/>
        <v>B</v>
      </c>
      <c r="GU61" s="9" t="str">
        <f t="shared" si="149"/>
        <v>B</v>
      </c>
      <c r="GV61" s="9" t="str">
        <f t="shared" si="273"/>
        <v/>
      </c>
      <c r="GW61" s="9">
        <f t="shared" ca="1" si="274"/>
        <v>0</v>
      </c>
      <c r="GX61" s="9" t="str">
        <f t="shared" si="275"/>
        <v/>
      </c>
      <c r="GY61" s="9">
        <f t="shared" ca="1" si="276"/>
        <v>0</v>
      </c>
      <c r="GZ61" s="9" t="str">
        <f t="shared" si="277"/>
        <v/>
      </c>
      <c r="HA61" s="9">
        <f t="shared" ca="1" si="278"/>
        <v>0</v>
      </c>
      <c r="HB61" s="9" t="str">
        <f t="shared" ca="1" si="150"/>
        <v>0</v>
      </c>
      <c r="HC61" s="9" t="str">
        <f t="shared" ca="1" si="151"/>
        <v>0</v>
      </c>
      <c r="HD61" s="9" t="str">
        <f t="shared" ca="1" si="152"/>
        <v>0</v>
      </c>
      <c r="HE61" s="9" t="str">
        <f t="shared" si="279"/>
        <v/>
      </c>
      <c r="HG61" s="9">
        <f>General!A59</f>
        <v>0</v>
      </c>
      <c r="HH61" s="9">
        <f>General!B59</f>
        <v>0</v>
      </c>
      <c r="HI61" s="9" t="str">
        <f>General!C59</f>
        <v/>
      </c>
      <c r="HJ61" s="9">
        <f>General!D59</f>
        <v>0</v>
      </c>
      <c r="HK61" s="9">
        <v>2</v>
      </c>
      <c r="HL61" s="57">
        <f t="shared" ca="1" si="153"/>
        <v>2</v>
      </c>
      <c r="HM61" s="9" t="str">
        <f>General!F59</f>
        <v>WWWLL</v>
      </c>
      <c r="HN61" s="9">
        <f>General!G59</f>
        <v>-3</v>
      </c>
    </row>
    <row r="62" spans="1:222" ht="13.5" thickBot="1">
      <c r="A62" s="9">
        <v>53</v>
      </c>
      <c r="B62" s="42" t="str">
        <f t="shared" si="199"/>
        <v/>
      </c>
      <c r="C62" s="115" t="str">
        <f t="shared" ca="1" si="280"/>
        <v/>
      </c>
      <c r="D62" s="116" t="str">
        <f t="shared" si="94"/>
        <v/>
      </c>
      <c r="E62" s="117" t="str">
        <f t="shared" si="95"/>
        <v/>
      </c>
      <c r="F62" s="66" t="str">
        <f t="shared" si="200"/>
        <v/>
      </c>
      <c r="G62" s="9">
        <v>53</v>
      </c>
      <c r="H62" s="118"/>
      <c r="I62" s="152" t="str">
        <f t="shared" si="96"/>
        <v/>
      </c>
      <c r="J62" s="115" t="str">
        <f t="shared" si="97"/>
        <v/>
      </c>
      <c r="K62" s="66" t="str">
        <f t="shared" si="154"/>
        <v/>
      </c>
      <c r="L62" s="141"/>
      <c r="M62" s="136"/>
      <c r="N62" s="10"/>
      <c r="O62" s="42" t="str">
        <f>IF(M61="","",VLOOKUP(DX62,General!U:V,2,FALSE))</f>
        <v/>
      </c>
      <c r="P62" s="116" t="str">
        <f t="shared" si="201"/>
        <v/>
      </c>
      <c r="Q62" s="117" t="str">
        <f t="shared" si="202"/>
        <v/>
      </c>
      <c r="R62" s="65" t="str">
        <f t="shared" si="203"/>
        <v/>
      </c>
      <c r="S62" s="65" t="str">
        <f t="shared" si="204"/>
        <v/>
      </c>
      <c r="T62" s="119" t="str">
        <f t="shared" si="281"/>
        <v/>
      </c>
      <c r="U62" s="65" t="str">
        <f>IF(M62="","",IF(T62="",SUM($T$5:$T62)+S62,SUM($T$5:$T62)))</f>
        <v/>
      </c>
      <c r="V62" s="125" t="str">
        <f t="shared" si="187"/>
        <v/>
      </c>
      <c r="W62" s="65" t="str" cm="1">
        <f t="array" aca="1" ref="W62" ca="1">IF(M61="","",INDIRECT(DX62&amp; DN62))</f>
        <v/>
      </c>
      <c r="X62" s="66" t="str">
        <f t="shared" si="205"/>
        <v/>
      </c>
      <c r="Y62" s="42" t="str">
        <f t="shared" si="206"/>
        <v/>
      </c>
      <c r="Z62" s="65" t="str">
        <f t="shared" si="207"/>
        <v/>
      </c>
      <c r="AA62" s="66" t="str">
        <f t="shared" si="208"/>
        <v/>
      </c>
      <c r="AB62" s="42" t="str">
        <f t="shared" si="209"/>
        <v/>
      </c>
      <c r="AC62" s="65" t="str">
        <f t="shared" si="210"/>
        <v/>
      </c>
      <c r="AD62" s="66" t="str">
        <f t="shared" si="211"/>
        <v/>
      </c>
      <c r="AE62" s="42" t="str">
        <f t="shared" si="212"/>
        <v/>
      </c>
      <c r="AF62" s="65" t="str">
        <f t="shared" si="213"/>
        <v/>
      </c>
      <c r="AG62" s="66" t="str">
        <f t="shared" si="214"/>
        <v/>
      </c>
      <c r="AH62" s="42" t="str">
        <f t="shared" si="215"/>
        <v/>
      </c>
      <c r="AI62" s="65" t="str">
        <f t="shared" si="216"/>
        <v/>
      </c>
      <c r="AJ62" s="66" t="str">
        <f t="shared" si="217"/>
        <v/>
      </c>
      <c r="AK62" s="42" t="str">
        <f t="shared" si="282"/>
        <v/>
      </c>
      <c r="AL62" s="65" t="str">
        <f t="shared" si="218"/>
        <v/>
      </c>
      <c r="AM62" s="66" t="str">
        <f t="shared" si="219"/>
        <v/>
      </c>
      <c r="AN62" s="42" t="str">
        <f t="shared" si="220"/>
        <v/>
      </c>
      <c r="AO62" s="65" t="str">
        <f t="shared" si="221"/>
        <v/>
      </c>
      <c r="AP62" s="66" t="str">
        <f t="shared" si="222"/>
        <v/>
      </c>
      <c r="AQ62" s="42" t="str">
        <f t="shared" si="223"/>
        <v/>
      </c>
      <c r="AR62" s="65" t="str">
        <f t="shared" si="224"/>
        <v/>
      </c>
      <c r="AS62" s="66" t="str">
        <f t="shared" si="225"/>
        <v/>
      </c>
      <c r="AT62" s="42" t="str">
        <f t="shared" si="100"/>
        <v/>
      </c>
      <c r="AU62" s="65" t="str">
        <f t="shared" si="226"/>
        <v/>
      </c>
      <c r="AV62" s="79" t="str">
        <f t="shared" si="227"/>
        <v/>
      </c>
      <c r="AW62" s="42" t="str">
        <f t="shared" si="101"/>
        <v/>
      </c>
      <c r="AX62" s="65" t="str">
        <f t="shared" si="39"/>
        <v/>
      </c>
      <c r="AY62" s="66" t="str">
        <f t="shared" si="102"/>
        <v/>
      </c>
      <c r="AZ62" s="42" t="str">
        <f t="shared" si="228"/>
        <v/>
      </c>
      <c r="BA62" s="65" t="str">
        <f t="shared" si="229"/>
        <v/>
      </c>
      <c r="BB62" s="66" t="str">
        <f t="shared" si="230"/>
        <v/>
      </c>
      <c r="BC62" s="42" t="str">
        <f t="shared" si="231"/>
        <v/>
      </c>
      <c r="BD62" s="65" t="str">
        <f t="shared" si="232"/>
        <v/>
      </c>
      <c r="BE62" s="66" t="str">
        <f t="shared" si="233"/>
        <v/>
      </c>
      <c r="BF62" s="42" t="str">
        <f t="shared" si="234"/>
        <v/>
      </c>
      <c r="BG62" s="65" t="str">
        <f t="shared" si="235"/>
        <v/>
      </c>
      <c r="BH62" s="66" t="str">
        <f t="shared" si="236"/>
        <v/>
      </c>
      <c r="BI62" s="42" t="str">
        <f t="shared" si="237"/>
        <v/>
      </c>
      <c r="BJ62" s="65" t="str">
        <f t="shared" si="238"/>
        <v/>
      </c>
      <c r="BK62" s="66" t="str">
        <f t="shared" si="239"/>
        <v/>
      </c>
      <c r="BL62" s="42" t="str">
        <f t="shared" si="240"/>
        <v/>
      </c>
      <c r="BM62" s="65" t="str">
        <f t="shared" si="241"/>
        <v/>
      </c>
      <c r="BN62" s="66" t="str">
        <f t="shared" si="242"/>
        <v/>
      </c>
      <c r="BO62" s="42" t="str">
        <f t="shared" si="243"/>
        <v/>
      </c>
      <c r="BP62" s="65" t="str">
        <f t="shared" si="244"/>
        <v/>
      </c>
      <c r="BQ62" s="66" t="str">
        <f t="shared" si="245"/>
        <v/>
      </c>
      <c r="BR62" s="42" t="str">
        <f t="shared" si="246"/>
        <v/>
      </c>
      <c r="BS62" s="65" t="str">
        <f t="shared" si="247"/>
        <v/>
      </c>
      <c r="BT62" s="66" t="str">
        <f t="shared" si="248"/>
        <v/>
      </c>
      <c r="BU62" s="42" t="str">
        <f t="shared" si="249"/>
        <v/>
      </c>
      <c r="BV62" s="65" t="str">
        <f t="shared" si="250"/>
        <v/>
      </c>
      <c r="BW62" s="66" t="str">
        <f t="shared" si="251"/>
        <v/>
      </c>
      <c r="BX62" s="42" t="str">
        <f t="shared" si="252"/>
        <v/>
      </c>
      <c r="BY62" s="65" t="str">
        <f t="shared" si="103"/>
        <v/>
      </c>
      <c r="BZ62" s="66" t="str">
        <f t="shared" si="253"/>
        <v/>
      </c>
      <c r="CA62" s="106">
        <f t="shared" si="104"/>
        <v>0</v>
      </c>
      <c r="CB62" s="107">
        <f t="shared" si="105"/>
        <v>0</v>
      </c>
      <c r="CC62" s="108" t="str">
        <f t="shared" si="106"/>
        <v/>
      </c>
      <c r="CD62" s="252" t="e">
        <f t="shared" ref="CD62:CE62" si="308">AVERAGE(CV59:CV62)</f>
        <v>#DIV/0!</v>
      </c>
      <c r="CE62" s="252" t="e">
        <f t="shared" si="308"/>
        <v>#DIV/0!</v>
      </c>
      <c r="CF62" s="252" t="e">
        <f t="shared" si="108"/>
        <v>#DIV/0!</v>
      </c>
      <c r="CG62" s="252" t="e">
        <f t="shared" si="109"/>
        <v>#DIV/0!</v>
      </c>
      <c r="CH62" s="252" t="e">
        <f t="shared" si="110"/>
        <v>#DIV/0!</v>
      </c>
      <c r="CI62" s="252" t="e">
        <f t="shared" si="111"/>
        <v>#DIV/0!</v>
      </c>
      <c r="CJ62" s="252" t="e">
        <f t="shared" si="112"/>
        <v>#DIV/0!</v>
      </c>
      <c r="CK62" s="252" t="e">
        <f t="shared" si="113"/>
        <v>#DIV/0!</v>
      </c>
      <c r="CL62" s="252" t="e">
        <f t="shared" si="114"/>
        <v>#DIV/0!</v>
      </c>
      <c r="CM62" s="252" t="e">
        <f t="shared" si="115"/>
        <v>#DIV/0!</v>
      </c>
      <c r="CN62" s="252" t="e">
        <f t="shared" si="116"/>
        <v>#DIV/0!</v>
      </c>
      <c r="CO62" s="252" t="e">
        <f t="shared" si="117"/>
        <v>#DIV/0!</v>
      </c>
      <c r="CP62" s="252" t="e">
        <f t="shared" si="118"/>
        <v>#DIV/0!</v>
      </c>
      <c r="CQ62" s="252" t="e">
        <f t="shared" si="119"/>
        <v>#DIV/0!</v>
      </c>
      <c r="CR62" s="252" t="e">
        <f t="shared" si="120"/>
        <v>#DIV/0!</v>
      </c>
      <c r="CS62" s="252" t="e">
        <f t="shared" si="121"/>
        <v>#DIV/0!</v>
      </c>
      <c r="CT62" s="252" t="e">
        <f t="shared" si="122"/>
        <v>#DIV/0!</v>
      </c>
      <c r="CU62" s="252" t="e">
        <f t="shared" si="123"/>
        <v>#DIV/0!</v>
      </c>
      <c r="CV62" s="156" t="str">
        <f t="shared" si="124"/>
        <v/>
      </c>
      <c r="CW62" s="157" t="str">
        <f t="shared" si="125"/>
        <v/>
      </c>
      <c r="CX62" s="157" t="str">
        <f t="shared" si="126"/>
        <v/>
      </c>
      <c r="CY62" s="157" t="str">
        <f t="shared" si="127"/>
        <v/>
      </c>
      <c r="CZ62" s="157" t="str">
        <f t="shared" si="128"/>
        <v/>
      </c>
      <c r="DA62" s="157" t="str">
        <f t="shared" si="129"/>
        <v/>
      </c>
      <c r="DB62" s="157" t="str">
        <f t="shared" si="130"/>
        <v/>
      </c>
      <c r="DC62" s="157" t="str">
        <f t="shared" si="131"/>
        <v/>
      </c>
      <c r="DD62" s="157" t="str">
        <f t="shared" si="132"/>
        <v/>
      </c>
      <c r="DE62" s="157" t="str">
        <f t="shared" si="133"/>
        <v/>
      </c>
      <c r="DF62" s="157" t="str">
        <f t="shared" si="134"/>
        <v/>
      </c>
      <c r="DG62" s="157" t="str">
        <f t="shared" si="135"/>
        <v/>
      </c>
      <c r="DH62" s="157" t="str">
        <f t="shared" si="136"/>
        <v/>
      </c>
      <c r="DI62" s="157" t="str">
        <f t="shared" si="137"/>
        <v/>
      </c>
      <c r="DJ62" s="157" t="str">
        <f t="shared" si="138"/>
        <v/>
      </c>
      <c r="DK62" s="157" t="str">
        <f t="shared" si="139"/>
        <v/>
      </c>
      <c r="DL62" s="157" t="str">
        <f t="shared" si="140"/>
        <v/>
      </c>
      <c r="DM62" s="158" t="str">
        <f t="shared" si="141"/>
        <v/>
      </c>
      <c r="DN62" s="78">
        <v>62</v>
      </c>
      <c r="DO62" s="79">
        <f t="shared" si="164"/>
        <v>57</v>
      </c>
      <c r="DP62" s="42" t="str" cm="1">
        <f t="array" ref="DP62">IFERROR(INDEX($CD$4:$CU$4,_xlfn.AGGREGATE(15,6,COLUMN($CD$4:$CU$4)-COLUMN($CC$1)/($CD$62:$CU$62=MAX($CD$62:$CU$62)),COLUMNS(CU$4:$CU4))),"")</f>
        <v/>
      </c>
      <c r="DQ62" s="65" t="str" cm="1">
        <f t="array" ref="DQ62">IFERROR(INDEX($CD$4:$CU$4,_xlfn.AGGREGATE(15,6,COLUMN($CD$4:$CU$4)-COLUMN($CC$1)/($CD$62:$CU$62=MAX($CD$62:$CU$62)),COLUMNS($CU$4:DN4))),"")</f>
        <v/>
      </c>
      <c r="DR62" s="65" t="str" cm="1">
        <f t="array" ref="DR62">IFERROR(INDEX($CD$4:$CU$4,_xlfn.AGGREGATE(15,6,COLUMN($CD$4:$CU$4)-COLUMN($CC$1)/($CD$62:$CU$62=MAX($CD$62:$CU$62)),COLUMNS($CU$4:DO4))),"")</f>
        <v/>
      </c>
      <c r="DS62" s="65" t="str" cm="1">
        <f t="array" ref="DS62">IFERROR(INDEX($CD$4:$CU$4,_xlfn.AGGREGATE(15,6,COLUMN($CD$4:$CU$4)-COLUMN($CC$1)/($CD$62:$CU$62=MAX($CD$62:$CU$62)),COLUMNS($CU$4:DP4))),"")</f>
        <v/>
      </c>
      <c r="DT62" s="65" t="str" cm="1">
        <f t="array" ref="DT62">IFERROR(INDEX($CD$4:$CU$4,_xlfn.AGGREGATE(15,6,COLUMN($CD$4:$CU$4)-COLUMN($CC$1)/($CD$62:$CU$62=MAX($CD$62:$CU$62)),COLUMNS($CU$4:DQ4))),"")</f>
        <v/>
      </c>
      <c r="DU62" s="66" t="str" cm="1">
        <f t="array" ref="DU62">IFERROR(INDEX($CD$4:$CU$4,_xlfn.AGGREGATE(15,6,COLUMN($CD$4:$CU$4)-COLUMN($CC$1)/($CD$62:$CU$62=MAX($CD$62:$CU$62)),COLUMNS($CU$4:DR4))),"")</f>
        <v/>
      </c>
      <c r="DV62" s="78" t="str">
        <f t="shared" ca="1" si="156"/>
        <v/>
      </c>
      <c r="DW62" s="65" t="str">
        <f t="shared" ca="1" si="157"/>
        <v>R</v>
      </c>
      <c r="DX62" s="65" t="str" cm="1">
        <f t="array" aca="1" ref="DX62" ca="1">IF(INDIRECT(VLOOKUP(DX61,General!R:T,3,FALSE)&amp;DN61)&gt;0,DX61,DV61)</f>
        <v>BU</v>
      </c>
      <c r="DY62" s="79">
        <f t="shared" ca="1" si="158"/>
        <v>6</v>
      </c>
      <c r="DZ62" s="42" t="str">
        <f>IFERROR(VLOOKUP(DP62,General!R:S,2,FALSE),"")</f>
        <v/>
      </c>
      <c r="EA62" s="65" t="str">
        <f>IFERROR(VLOOKUP(DQ62,General!R:S,2,FALSE),"")</f>
        <v/>
      </c>
      <c r="EB62" s="65" t="str">
        <f>IFERROR(VLOOKUP(DR62,General!R:S,2,FALSE),"")</f>
        <v/>
      </c>
      <c r="EC62" s="65" t="str">
        <f>IFERROR(VLOOKUP(DS62,General!R:S,2,FALSE),"")</f>
        <v/>
      </c>
      <c r="ED62" s="65" t="str">
        <f>IFERROR(VLOOKUP(DT62,General!R:S,2,FALSE),"")</f>
        <v/>
      </c>
      <c r="EE62" s="66" t="str">
        <f>IFERROR(VLOOKUP(DU62,General!R:S,2,FALSE),"")</f>
        <v/>
      </c>
      <c r="EF62" s="113">
        <f ca="1">IF(DP62="",-1,COUNTIF(INDIRECT(DZ62&amp;$DN$10):INDIRECT(DZ62&amp;DN62),"Y"))</f>
        <v>-1</v>
      </c>
      <c r="EG62" s="111">
        <f ca="1">IF(DQ62="",-1,COUNTIF(INDIRECT(EA62&amp;$DN$10):INDIRECT(EA62&amp;DN62),"Y"))</f>
        <v>-1</v>
      </c>
      <c r="EH62" s="111">
        <f ca="1">IF(DR62="",-1,COUNTIF(INDIRECT(EB62&amp;$DN$10):INDIRECT(EB62&amp;DN62),"Y"))</f>
        <v>-1</v>
      </c>
      <c r="EI62" s="110">
        <f ca="1">IF(DS62="",-1,COUNTIF(INDIRECT(EC62&amp;$DN$10):INDIRECT(EC62&amp;DN62),"Y"))</f>
        <v>-1</v>
      </c>
      <c r="EJ62" s="114">
        <f ca="1">IF(DT62="",-1,COUNTIF(INDIRECT(ED62&amp;$DN$10):INDIRECT(ED62&amp;DN62),"Y"))</f>
        <v>-1</v>
      </c>
      <c r="EK62" s="114">
        <f ca="1">IF(DU62="",-1,COUNTIF(INDIRECT(EE62&amp;$DN$10):INDIRECT(EE62&amp;DN62),"Y"))</f>
        <v>-1</v>
      </c>
      <c r="EL62" s="42" t="str" cm="1">
        <f t="array" aca="1" ref="EL62" ca="1">IFERROR(INDEX($DP$62:$DU$62,_xlfn.AGGREGATE(15,6,COLUMN($DP$62:$DU$62)-COLUMN($DO$62)/($EF$62:$EK$62=MAX($EF$62:$EK$62)),COLUMNS($DP$62:DP62))),"")</f>
        <v/>
      </c>
      <c r="EM62" s="65" t="str" cm="1">
        <f t="array" aca="1" ref="EM62" ca="1">IFERROR(INDEX($DP$62:$DU$62,_xlfn.AGGREGATE(15,6,COLUMN($DP$62:$DU$62)-COLUMN($DO$62)/($EF$62:$EK$62=MAX($EF$62:$EK$62)),COLUMNS($DP$62:DQ62))),"")</f>
        <v/>
      </c>
      <c r="EN62" s="65" t="str" cm="1">
        <f t="array" aca="1" ref="EN62" ca="1">IFERROR(INDEX($DP$62:$DU$62,_xlfn.AGGREGATE(15,6,COLUMN($DP$62:$DU$62)-COLUMN($DO$62)/($EF$62:$EK$62=MAX($EF$62:$EK$62)),COLUMNS($DP$62:DR62))),"")</f>
        <v/>
      </c>
      <c r="EO62" s="65" t="str" cm="1">
        <f t="array" aca="1" ref="EO62" ca="1">IFERROR(INDEX($DP$62:$DU$62,_xlfn.AGGREGATE(15,6,COLUMN($DP$62:$DU$62)-COLUMN($DO$62)/($EF$62:$EK$62=MAX($EF$62:$EK$62)),COLUMNS($DP$62:DS62))),"")</f>
        <v/>
      </c>
      <c r="EP62" s="65" t="str" cm="1">
        <f t="array" aca="1" ref="EP62" ca="1">IFERROR(INDEX($DP$62:$DU$62,_xlfn.AGGREGATE(15,6,COLUMN($DP$62:$DU$62)-COLUMN($DO$62)/($EF$62:$EK$62=MAX($EF$62:$EK$62)),COLUMNS($DP$62:DT62))),"")</f>
        <v/>
      </c>
      <c r="EQ62" s="66" t="str" cm="1">
        <f t="array" aca="1" ref="EQ62" ca="1">IFERROR(INDEX($DP$62:$DU$62,_xlfn.AGGREGATE(15,6,COLUMN($DP$62:$DU$62)-COLUMN($DO$62)/($EF$62:$EK$62=MAX($EF$62:$EK$62)),COLUMNS($DP$62:DU62))),"")</f>
        <v/>
      </c>
      <c r="ER62" s="9">
        <f t="shared" ca="1" si="144"/>
        <v>6</v>
      </c>
      <c r="ES62" s="79">
        <f t="shared" ca="1" si="159"/>
        <v>6</v>
      </c>
      <c r="ET62" s="112" t="str" cm="1">
        <f t="array" aca="1" ref="ET62" ca="1">INDEX(EL62:EQ62,1,ES62)</f>
        <v/>
      </c>
      <c r="EU62" s="42" t="str">
        <f t="shared" ca="1" si="7"/>
        <v>T</v>
      </c>
      <c r="EV62" s="65" t="str">
        <f t="shared" si="8"/>
        <v>T</v>
      </c>
      <c r="EW62" s="65" t="str">
        <f t="shared" ca="1" si="9"/>
        <v>B</v>
      </c>
      <c r="EX62" s="65" t="str">
        <f t="shared" si="193"/>
        <v/>
      </c>
      <c r="EY62" s="65" t="str">
        <f t="shared" si="194"/>
        <v/>
      </c>
      <c r="EZ62" s="65" t="str">
        <f t="shared" si="195"/>
        <v/>
      </c>
      <c r="FA62" s="9" t="str">
        <f t="shared" si="255"/>
        <v/>
      </c>
      <c r="FB62" s="9" t="str">
        <f t="shared" si="256"/>
        <v/>
      </c>
      <c r="FC62" s="9" t="str">
        <f t="shared" si="257"/>
        <v/>
      </c>
      <c r="FD62" s="9" t="str">
        <f t="shared" si="258"/>
        <v/>
      </c>
      <c r="FE62" s="9" t="str">
        <f t="shared" si="259"/>
        <v/>
      </c>
      <c r="FF62" s="9" t="str">
        <f t="shared" si="260"/>
        <v/>
      </c>
      <c r="FG62" s="9">
        <f t="shared" si="261"/>
        <v>0</v>
      </c>
      <c r="FH62" s="9">
        <f t="shared" si="262"/>
        <v>0</v>
      </c>
      <c r="FI62" s="42" t="str">
        <f t="shared" si="196"/>
        <v/>
      </c>
      <c r="FJ62" s="65">
        <f>IF(Z62="",0,IFERROR(VLOOKUP(Z57&amp;Z58&amp;Z59&amp;Z60&amp;Z61&amp;Z62,General!I:J,2,FALSE),0))</f>
        <v>0</v>
      </c>
      <c r="FK62" s="65">
        <f>IF(AC62="",0,IFERROR(VLOOKUP(AC57&amp;AC58&amp;AC59&amp;AC60&amp;AC61&amp;AC62,General!I:J,2,FALSE),0))</f>
        <v>0</v>
      </c>
      <c r="FL62" s="65">
        <f>IF(AF62="",0,IFERROR(VLOOKUP(AF57&amp;AF58&amp;AF59&amp;AF60&amp;AF61&amp;AF62,General!I:J,2,FALSE),0))</f>
        <v>0</v>
      </c>
      <c r="FM62" s="65">
        <f>IF(AI62="",0,IFERROR(VLOOKUP(AI57&amp;AI58&amp;AI59&amp;AI60&amp;AI61&amp;AI62,General!I:J,2,FALSE),0))</f>
        <v>0</v>
      </c>
      <c r="FN62" s="65">
        <f>IF(AL62="",0,IFERROR(VLOOKUP(AL57&amp;AL58&amp;AL59&amp;AL60&amp;AL61&amp;AL62,General!I:J,2,FALSE),0))</f>
        <v>0</v>
      </c>
      <c r="FO62" s="65">
        <f>IF(AO62="",0,IFERROR(VLOOKUP(AO57&amp;AO58&amp;AO59&amp;AO60&amp;AO61&amp;AO62,General!I:J,2,FALSE),0))</f>
        <v>0</v>
      </c>
      <c r="FP62" s="65">
        <f>IF(AR62="",0,IFERROR(VLOOKUP(AR57&amp;AR58&amp;AR59&amp;AR60&amp;AR61&amp;AR62,General!I:J,2,FALSE),0))</f>
        <v>0</v>
      </c>
      <c r="FQ62" s="65">
        <f>IF(AU62="",0,IFERROR(VLOOKUP(AU57&amp;AU58&amp;AU59&amp;AU60&amp;AU61&amp;AU62,General!I:J,2,FALSE),0))</f>
        <v>0</v>
      </c>
      <c r="FR62" s="65">
        <f>IF(AX62="",0,IFERROR(VLOOKUP(AX57&amp;AX58&amp;AX59&amp;AX60&amp;AX61&amp;AX62,General!I:J,2,FALSE),0))</f>
        <v>0</v>
      </c>
      <c r="FS62" s="65">
        <f>IF(BA62="",0,IFERROR(VLOOKUP(BA57&amp;BA58&amp;BA59&amp;BA60&amp;BA61&amp;BA62,General!I:J,2,FALSE),0))</f>
        <v>0</v>
      </c>
      <c r="FT62" s="65">
        <f>IF(BD62="",0,IFERROR(VLOOKUP(BD57&amp;BD58&amp;BD59&amp;BD60&amp;BD61&amp;BD62,General!I:J,2,FALSE),0))</f>
        <v>0</v>
      </c>
      <c r="FU62" s="65">
        <f>IF(BG62="",0,IFERROR(VLOOKUP(BG57&amp;BG58&amp;BG59&amp;BG60&amp;BG61&amp;BG62,General!I:J,2,FALSE),0))</f>
        <v>0</v>
      </c>
      <c r="FV62" s="65">
        <f>IF(BJ62="",0,IFERROR(VLOOKUP(BJ57&amp;BJ58&amp;BJ59&amp;BJ60&amp;BJ61&amp;BJ62,General!I:J,2,FALSE),0))</f>
        <v>0</v>
      </c>
      <c r="FW62" s="65">
        <f>IF(BM62="",0,IFERROR(VLOOKUP(BM57&amp;BM58&amp;BM59&amp;BM60&amp;BM61&amp;BM62,General!I:J,2,FALSE),0))</f>
        <v>0</v>
      </c>
      <c r="FX62" s="65">
        <f>IF(BP62="",0,IFERROR(VLOOKUP(BP57&amp;BP58&amp;BP59&amp;BP60&amp;BP61&amp;BP62,General!I:J,2,FALSE),0))</f>
        <v>0</v>
      </c>
      <c r="FY62" s="65">
        <f>IF(BS62="",0,IFERROR(VLOOKUP(BS57&amp;BS58&amp;BS59&amp;BS60&amp;BS61&amp;BS62,General!I:J,2,FALSE),0))</f>
        <v>0</v>
      </c>
      <c r="FZ62" s="66">
        <f>IF(BV62="",0,IFERROR(VLOOKUP(BV57&amp;BV58&amp;BV59&amp;BV60&amp;BV61&amp;BV62,General!I:J,2,FALSE),0))</f>
        <v>0</v>
      </c>
      <c r="GA62" s="66">
        <f>IF(BY62="",0,IFERROR(VLOOKUP(BY57&amp;BY58&amp;BY59&amp;BY60&amp;BY61&amp;BY62,General!I:J,2,FALSE),0))</f>
        <v>0</v>
      </c>
      <c r="GB62" s="66">
        <f>IF(R62="",0,IFERROR(VLOOKUP(R57&amp;R58&amp;R59&amp;R60&amp;R61&amp;R62,General!F:G,2,FALSE),0))</f>
        <v>0</v>
      </c>
      <c r="GC62" s="9" t="str">
        <f t="shared" si="284"/>
        <v/>
      </c>
      <c r="GD62" s="9" t="str">
        <f t="shared" si="263"/>
        <v>N</v>
      </c>
      <c r="GE62" s="9" t="str">
        <f t="shared" si="264"/>
        <v>N</v>
      </c>
      <c r="GF62" s="9" t="str">
        <f t="shared" si="265"/>
        <v>N</v>
      </c>
      <c r="GG62" s="9" t="str">
        <f t="shared" si="266"/>
        <v/>
      </c>
      <c r="GH62" s="10" t="str">
        <f t="shared" ca="1" si="267"/>
        <v/>
      </c>
      <c r="GI62" s="9" t="str">
        <f t="shared" ca="1" si="268"/>
        <v/>
      </c>
      <c r="GJ62" s="9" t="str">
        <f t="shared" ca="1" si="269"/>
        <v/>
      </c>
      <c r="GK62" s="9" t="str">
        <f t="shared" si="270"/>
        <v/>
      </c>
      <c r="GL62" s="9" t="str">
        <f t="shared" si="271"/>
        <v/>
      </c>
      <c r="GM62" s="9" t="str">
        <f t="shared" si="272"/>
        <v/>
      </c>
      <c r="GN62" s="9" t="str">
        <f t="shared" si="190"/>
        <v/>
      </c>
      <c r="GO62" s="9" t="str">
        <f t="shared" si="191"/>
        <v/>
      </c>
      <c r="GP62" s="9" t="str">
        <f t="shared" si="289"/>
        <v>00000</v>
      </c>
      <c r="GQ62" s="9" t="str">
        <f t="shared" si="290"/>
        <v>00000</v>
      </c>
      <c r="GR62" s="9" t="str">
        <f t="shared" si="291"/>
        <v>000000</v>
      </c>
      <c r="GS62" s="9" t="str">
        <f t="shared" si="292"/>
        <v>000000</v>
      </c>
      <c r="GT62" s="9" t="str">
        <f t="shared" si="293"/>
        <v>B</v>
      </c>
      <c r="GU62" s="9" t="str">
        <f t="shared" si="149"/>
        <v>B</v>
      </c>
      <c r="GV62" s="9" t="str">
        <f t="shared" si="273"/>
        <v/>
      </c>
      <c r="GW62" s="9">
        <f t="shared" ca="1" si="274"/>
        <v>0</v>
      </c>
      <c r="GX62" s="9" t="str">
        <f t="shared" si="275"/>
        <v/>
      </c>
      <c r="GY62" s="9">
        <f t="shared" ca="1" si="276"/>
        <v>0</v>
      </c>
      <c r="GZ62" s="9" t="str">
        <f t="shared" si="277"/>
        <v/>
      </c>
      <c r="HA62" s="9">
        <f t="shared" ca="1" si="278"/>
        <v>0</v>
      </c>
      <c r="HB62" s="9" t="str">
        <f t="shared" ca="1" si="150"/>
        <v>0</v>
      </c>
      <c r="HC62" s="9" t="str">
        <f t="shared" ca="1" si="151"/>
        <v>0</v>
      </c>
      <c r="HD62" s="9" t="str">
        <f t="shared" ca="1" si="152"/>
        <v>0</v>
      </c>
      <c r="HE62" s="9" t="str">
        <f t="shared" si="279"/>
        <v/>
      </c>
      <c r="HG62" s="9">
        <f>General!A60</f>
        <v>0</v>
      </c>
      <c r="HH62" s="9">
        <f>General!B60</f>
        <v>0</v>
      </c>
      <c r="HI62" s="9" t="str">
        <f>General!C60</f>
        <v/>
      </c>
      <c r="HJ62" s="9">
        <f>General!D60</f>
        <v>0</v>
      </c>
      <c r="HK62" s="9">
        <v>2</v>
      </c>
      <c r="HL62" s="57">
        <f t="shared" ca="1" si="153"/>
        <v>1</v>
      </c>
      <c r="HM62" s="9" t="str">
        <f>General!F60</f>
        <v>WWWLW</v>
      </c>
      <c r="HN62" s="9">
        <f>General!G60</f>
        <v>1</v>
      </c>
    </row>
    <row r="63" spans="1:222" ht="13.5" thickBot="1">
      <c r="A63" s="9">
        <v>54</v>
      </c>
      <c r="B63" s="42" t="str">
        <f t="shared" si="199"/>
        <v/>
      </c>
      <c r="C63" s="115" t="str">
        <f t="shared" ca="1" si="280"/>
        <v/>
      </c>
      <c r="D63" s="116" t="str">
        <f t="shared" si="94"/>
        <v/>
      </c>
      <c r="E63" s="117" t="str">
        <f t="shared" si="95"/>
        <v/>
      </c>
      <c r="F63" s="66" t="str">
        <f t="shared" si="200"/>
        <v/>
      </c>
      <c r="G63" s="9">
        <v>54</v>
      </c>
      <c r="H63" s="118"/>
      <c r="I63" s="152" t="str">
        <f t="shared" si="96"/>
        <v/>
      </c>
      <c r="J63" s="115" t="str">
        <f t="shared" si="97"/>
        <v/>
      </c>
      <c r="K63" s="66" t="str">
        <f t="shared" si="154"/>
        <v/>
      </c>
      <c r="L63" s="141"/>
      <c r="M63" s="136"/>
      <c r="N63" s="10"/>
      <c r="O63" s="42" t="str">
        <f>IF(M62="","",VLOOKUP(DX63,General!U:V,2,FALSE))</f>
        <v/>
      </c>
      <c r="P63" s="116" t="str">
        <f t="shared" si="201"/>
        <v/>
      </c>
      <c r="Q63" s="117" t="str">
        <f t="shared" si="202"/>
        <v/>
      </c>
      <c r="R63" s="65" t="str">
        <f t="shared" si="203"/>
        <v/>
      </c>
      <c r="S63" s="65" t="str">
        <f t="shared" si="204"/>
        <v/>
      </c>
      <c r="T63" s="119" t="str">
        <f t="shared" si="281"/>
        <v/>
      </c>
      <c r="U63" s="65" t="str">
        <f>IF(M63="","",IF(T63="",SUM($T$5:$T63)+S63,SUM($T$5:$T63)))</f>
        <v/>
      </c>
      <c r="V63" s="125" t="str">
        <f t="shared" si="187"/>
        <v/>
      </c>
      <c r="W63" s="65" t="str" cm="1">
        <f t="array" aca="1" ref="W63" ca="1">IF(M62="","",INDIRECT(DX63&amp; DN63))</f>
        <v/>
      </c>
      <c r="X63" s="66" t="str">
        <f t="shared" si="205"/>
        <v/>
      </c>
      <c r="Y63" s="42" t="str">
        <f t="shared" si="206"/>
        <v/>
      </c>
      <c r="Z63" s="65" t="str">
        <f t="shared" si="207"/>
        <v/>
      </c>
      <c r="AA63" s="66" t="str">
        <f t="shared" si="208"/>
        <v/>
      </c>
      <c r="AB63" s="42" t="str">
        <f t="shared" si="209"/>
        <v/>
      </c>
      <c r="AC63" s="65" t="str">
        <f t="shared" si="210"/>
        <v/>
      </c>
      <c r="AD63" s="66" t="str">
        <f t="shared" si="211"/>
        <v/>
      </c>
      <c r="AE63" s="42" t="str">
        <f t="shared" si="212"/>
        <v/>
      </c>
      <c r="AF63" s="65" t="str">
        <f t="shared" si="213"/>
        <v/>
      </c>
      <c r="AG63" s="66" t="str">
        <f t="shared" si="214"/>
        <v/>
      </c>
      <c r="AH63" s="42" t="str">
        <f t="shared" si="215"/>
        <v/>
      </c>
      <c r="AI63" s="65" t="str">
        <f t="shared" si="216"/>
        <v/>
      </c>
      <c r="AJ63" s="66" t="str">
        <f t="shared" si="217"/>
        <v/>
      </c>
      <c r="AK63" s="42" t="str">
        <f t="shared" si="282"/>
        <v/>
      </c>
      <c r="AL63" s="65" t="str">
        <f t="shared" si="218"/>
        <v/>
      </c>
      <c r="AM63" s="66" t="str">
        <f t="shared" si="219"/>
        <v/>
      </c>
      <c r="AN63" s="42" t="str">
        <f t="shared" si="220"/>
        <v/>
      </c>
      <c r="AO63" s="65" t="str">
        <f t="shared" si="221"/>
        <v/>
      </c>
      <c r="AP63" s="66" t="str">
        <f t="shared" si="222"/>
        <v/>
      </c>
      <c r="AQ63" s="42" t="str">
        <f t="shared" si="223"/>
        <v/>
      </c>
      <c r="AR63" s="65" t="str">
        <f t="shared" si="224"/>
        <v/>
      </c>
      <c r="AS63" s="66" t="str">
        <f t="shared" si="225"/>
        <v/>
      </c>
      <c r="AT63" s="42" t="str">
        <f t="shared" si="100"/>
        <v/>
      </c>
      <c r="AU63" s="65" t="str">
        <f t="shared" si="226"/>
        <v/>
      </c>
      <c r="AV63" s="79" t="str">
        <f t="shared" si="227"/>
        <v/>
      </c>
      <c r="AW63" s="42" t="str">
        <f t="shared" si="101"/>
        <v/>
      </c>
      <c r="AX63" s="65" t="str">
        <f t="shared" si="39"/>
        <v/>
      </c>
      <c r="AY63" s="66" t="str">
        <f t="shared" si="102"/>
        <v/>
      </c>
      <c r="AZ63" s="42" t="str">
        <f t="shared" si="228"/>
        <v/>
      </c>
      <c r="BA63" s="65" t="str">
        <f t="shared" si="229"/>
        <v/>
      </c>
      <c r="BB63" s="66" t="str">
        <f t="shared" si="230"/>
        <v/>
      </c>
      <c r="BC63" s="42" t="str">
        <f t="shared" si="231"/>
        <v/>
      </c>
      <c r="BD63" s="65" t="str">
        <f t="shared" si="232"/>
        <v/>
      </c>
      <c r="BE63" s="66" t="str">
        <f t="shared" si="233"/>
        <v/>
      </c>
      <c r="BF63" s="42" t="str">
        <f t="shared" si="234"/>
        <v/>
      </c>
      <c r="BG63" s="65" t="str">
        <f t="shared" si="235"/>
        <v/>
      </c>
      <c r="BH63" s="66" t="str">
        <f t="shared" si="236"/>
        <v/>
      </c>
      <c r="BI63" s="42" t="str">
        <f t="shared" si="237"/>
        <v/>
      </c>
      <c r="BJ63" s="65" t="str">
        <f t="shared" si="238"/>
        <v/>
      </c>
      <c r="BK63" s="66" t="str">
        <f t="shared" si="239"/>
        <v/>
      </c>
      <c r="BL63" s="42" t="str">
        <f t="shared" si="240"/>
        <v/>
      </c>
      <c r="BM63" s="65" t="str">
        <f t="shared" si="241"/>
        <v/>
      </c>
      <c r="BN63" s="66" t="str">
        <f t="shared" si="242"/>
        <v/>
      </c>
      <c r="BO63" s="42" t="str">
        <f t="shared" si="243"/>
        <v/>
      </c>
      <c r="BP63" s="65" t="str">
        <f t="shared" si="244"/>
        <v/>
      </c>
      <c r="BQ63" s="66" t="str">
        <f t="shared" si="245"/>
        <v/>
      </c>
      <c r="BR63" s="42" t="str">
        <f t="shared" si="246"/>
        <v/>
      </c>
      <c r="BS63" s="65" t="str">
        <f t="shared" si="247"/>
        <v/>
      </c>
      <c r="BT63" s="66" t="str">
        <f t="shared" si="248"/>
        <v/>
      </c>
      <c r="BU63" s="42" t="str">
        <f t="shared" si="249"/>
        <v/>
      </c>
      <c r="BV63" s="65" t="str">
        <f t="shared" si="250"/>
        <v/>
      </c>
      <c r="BW63" s="66" t="str">
        <f t="shared" si="251"/>
        <v/>
      </c>
      <c r="BX63" s="42" t="str">
        <f t="shared" si="252"/>
        <v/>
      </c>
      <c r="BY63" s="65" t="str">
        <f t="shared" si="103"/>
        <v/>
      </c>
      <c r="BZ63" s="66" t="str">
        <f t="shared" si="253"/>
        <v/>
      </c>
      <c r="CA63" s="106">
        <f t="shared" si="104"/>
        <v>0</v>
      </c>
      <c r="CB63" s="107">
        <f t="shared" si="105"/>
        <v>0</v>
      </c>
      <c r="CC63" s="108" t="str">
        <f t="shared" si="106"/>
        <v/>
      </c>
      <c r="CD63" s="252" t="e">
        <f t="shared" ref="CD63:CE63" si="309">AVERAGE(CV60:CV63)</f>
        <v>#DIV/0!</v>
      </c>
      <c r="CE63" s="252" t="e">
        <f t="shared" si="309"/>
        <v>#DIV/0!</v>
      </c>
      <c r="CF63" s="252" t="e">
        <f t="shared" si="108"/>
        <v>#DIV/0!</v>
      </c>
      <c r="CG63" s="252" t="e">
        <f t="shared" si="109"/>
        <v>#DIV/0!</v>
      </c>
      <c r="CH63" s="252" t="e">
        <f t="shared" si="110"/>
        <v>#DIV/0!</v>
      </c>
      <c r="CI63" s="252" t="e">
        <f t="shared" si="111"/>
        <v>#DIV/0!</v>
      </c>
      <c r="CJ63" s="252" t="e">
        <f t="shared" si="112"/>
        <v>#DIV/0!</v>
      </c>
      <c r="CK63" s="252" t="e">
        <f t="shared" si="113"/>
        <v>#DIV/0!</v>
      </c>
      <c r="CL63" s="252" t="e">
        <f t="shared" si="114"/>
        <v>#DIV/0!</v>
      </c>
      <c r="CM63" s="252" t="e">
        <f t="shared" si="115"/>
        <v>#DIV/0!</v>
      </c>
      <c r="CN63" s="252" t="e">
        <f t="shared" si="116"/>
        <v>#DIV/0!</v>
      </c>
      <c r="CO63" s="252" t="e">
        <f t="shared" si="117"/>
        <v>#DIV/0!</v>
      </c>
      <c r="CP63" s="252" t="e">
        <f t="shared" si="118"/>
        <v>#DIV/0!</v>
      </c>
      <c r="CQ63" s="252" t="e">
        <f t="shared" si="119"/>
        <v>#DIV/0!</v>
      </c>
      <c r="CR63" s="252" t="e">
        <f t="shared" si="120"/>
        <v>#DIV/0!</v>
      </c>
      <c r="CS63" s="252" t="e">
        <f t="shared" si="121"/>
        <v>#DIV/0!</v>
      </c>
      <c r="CT63" s="252" t="e">
        <f t="shared" si="122"/>
        <v>#DIV/0!</v>
      </c>
      <c r="CU63" s="252" t="e">
        <f t="shared" si="123"/>
        <v>#DIV/0!</v>
      </c>
      <c r="CV63" s="156" t="str">
        <f t="shared" si="124"/>
        <v/>
      </c>
      <c r="CW63" s="157" t="str">
        <f t="shared" si="125"/>
        <v/>
      </c>
      <c r="CX63" s="157" t="str">
        <f t="shared" si="126"/>
        <v/>
      </c>
      <c r="CY63" s="157" t="str">
        <f t="shared" si="127"/>
        <v/>
      </c>
      <c r="CZ63" s="157" t="str">
        <f t="shared" si="128"/>
        <v/>
      </c>
      <c r="DA63" s="157" t="str">
        <f t="shared" si="129"/>
        <v/>
      </c>
      <c r="DB63" s="157" t="str">
        <f t="shared" si="130"/>
        <v/>
      </c>
      <c r="DC63" s="157" t="str">
        <f t="shared" si="131"/>
        <v/>
      </c>
      <c r="DD63" s="157" t="str">
        <f t="shared" si="132"/>
        <v/>
      </c>
      <c r="DE63" s="157" t="str">
        <f t="shared" si="133"/>
        <v/>
      </c>
      <c r="DF63" s="157" t="str">
        <f t="shared" si="134"/>
        <v/>
      </c>
      <c r="DG63" s="157" t="str">
        <f t="shared" si="135"/>
        <v/>
      </c>
      <c r="DH63" s="157" t="str">
        <f t="shared" si="136"/>
        <v/>
      </c>
      <c r="DI63" s="157" t="str">
        <f t="shared" si="137"/>
        <v/>
      </c>
      <c r="DJ63" s="157" t="str">
        <f t="shared" si="138"/>
        <v/>
      </c>
      <c r="DK63" s="157" t="str">
        <f t="shared" si="139"/>
        <v/>
      </c>
      <c r="DL63" s="157" t="str">
        <f t="shared" si="140"/>
        <v/>
      </c>
      <c r="DM63" s="158" t="str">
        <f t="shared" si="141"/>
        <v/>
      </c>
      <c r="DN63" s="78">
        <v>63</v>
      </c>
      <c r="DO63" s="79">
        <f t="shared" si="164"/>
        <v>58</v>
      </c>
      <c r="DP63" s="42" t="str" cm="1">
        <f t="array" ref="DP63">IFERROR(INDEX($CD$4:$CU$4,_xlfn.AGGREGATE(15,6,COLUMN($CD$4:$CU$4)-COLUMN($CC$1)/($CD$63:$CU$63=MAX($CD$63:$CU$63)),COLUMNS(CU$4:$CU4))),"")</f>
        <v/>
      </c>
      <c r="DQ63" s="65" t="str" cm="1">
        <f t="array" ref="DQ63">IFERROR(INDEX($CD$4:$CU$4,_xlfn.AGGREGATE(15,6,COLUMN($CD$4:$CU$4)-COLUMN($CC$1)/($CD$63:$CU$63=MAX($CD$63:$CU$63)),COLUMNS($CU$4:DN4))),"")</f>
        <v/>
      </c>
      <c r="DR63" s="65" t="str" cm="1">
        <f t="array" ref="DR63">IFERROR(INDEX($CD$4:$CU$4,_xlfn.AGGREGATE(15,6,COLUMN($CD$4:$CU$4)-COLUMN($CC$1)/($CD$63:$CU$63=MAX($CD$63:$CU$63)),COLUMNS($CU$4:DO4))),"")</f>
        <v/>
      </c>
      <c r="DS63" s="65" t="str" cm="1">
        <f t="array" ref="DS63">IFERROR(INDEX($CD$4:$CU$4,_xlfn.AGGREGATE(15,6,COLUMN($CD$4:$CU$4)-COLUMN($CC$1)/($CD$63:$CU$63=MAX($CD$63:$CU$63)),COLUMNS($CU$4:DP4))),"")</f>
        <v/>
      </c>
      <c r="DT63" s="65" t="str" cm="1">
        <f t="array" ref="DT63">IFERROR(INDEX($CD$4:$CU$4,_xlfn.AGGREGATE(15,6,COLUMN($CD$4:$CU$4)-COLUMN($CC$1)/($CD$63:$CU$63=MAX($CD$63:$CU$63)),COLUMNS($CU$4:DQ4))),"")</f>
        <v/>
      </c>
      <c r="DU63" s="66" t="str" cm="1">
        <f t="array" ref="DU63">IFERROR(INDEX($CD$4:$CU$4,_xlfn.AGGREGATE(15,6,COLUMN($CD$4:$CU$4)-COLUMN($CC$1)/($CD$63:$CU$63=MAX($CD$63:$CU$63)),COLUMNS($CU$4:DR4))),"")</f>
        <v/>
      </c>
      <c r="DV63" s="78" t="str">
        <f t="shared" ca="1" si="156"/>
        <v/>
      </c>
      <c r="DW63" s="65" t="str">
        <f t="shared" ca="1" si="157"/>
        <v>R</v>
      </c>
      <c r="DX63" s="65" t="str" cm="1">
        <f t="array" aca="1" ref="DX63" ca="1">IF(INDIRECT(VLOOKUP(DX62,General!R:T,3,FALSE)&amp;DN62)&gt;0,DX62,DV62)</f>
        <v>BU</v>
      </c>
      <c r="DY63" s="79">
        <f t="shared" ca="1" si="158"/>
        <v>1</v>
      </c>
      <c r="DZ63" s="42" t="str">
        <f>IFERROR(VLOOKUP(DP63,General!R:S,2,FALSE),"")</f>
        <v/>
      </c>
      <c r="EA63" s="65" t="str">
        <f>IFERROR(VLOOKUP(DQ63,General!R:S,2,FALSE),"")</f>
        <v/>
      </c>
      <c r="EB63" s="65" t="str">
        <f>IFERROR(VLOOKUP(DR63,General!R:S,2,FALSE),"")</f>
        <v/>
      </c>
      <c r="EC63" s="65" t="str">
        <f>IFERROR(VLOOKUP(DS63,General!R:S,2,FALSE),"")</f>
        <v/>
      </c>
      <c r="ED63" s="65" t="str">
        <f>IFERROR(VLOOKUP(DT63,General!R:S,2,FALSE),"")</f>
        <v/>
      </c>
      <c r="EE63" s="66" t="str">
        <f>IFERROR(VLOOKUP(DU63,General!R:S,2,FALSE),"")</f>
        <v/>
      </c>
      <c r="EF63" s="113">
        <f ca="1">IF(DP63="",-1,COUNTIF(INDIRECT(DZ63&amp;$DN$10):INDIRECT(DZ63&amp;DN63),"Y"))</f>
        <v>-1</v>
      </c>
      <c r="EG63" s="111">
        <f ca="1">IF(DQ63="",-1,COUNTIF(INDIRECT(EA63&amp;$DN$10):INDIRECT(EA63&amp;DN63),"Y"))</f>
        <v>-1</v>
      </c>
      <c r="EH63" s="111">
        <f ca="1">IF(DR63="",-1,COUNTIF(INDIRECT(EB63&amp;$DN$10):INDIRECT(EB63&amp;DN63),"Y"))</f>
        <v>-1</v>
      </c>
      <c r="EI63" s="110">
        <f ca="1">IF(DS63="",-1,COUNTIF(INDIRECT(EC63&amp;$DN$10):INDIRECT(EC63&amp;DN63),"Y"))</f>
        <v>-1</v>
      </c>
      <c r="EJ63" s="114">
        <f ca="1">IF(DT63="",-1,COUNTIF(INDIRECT(ED63&amp;$DN$10):INDIRECT(ED63&amp;DN63),"Y"))</f>
        <v>-1</v>
      </c>
      <c r="EK63" s="114">
        <f ca="1">IF(DU63="",-1,COUNTIF(INDIRECT(EE63&amp;$DN$10):INDIRECT(EE63&amp;DN63),"Y"))</f>
        <v>-1</v>
      </c>
      <c r="EL63" s="42" t="str" cm="1">
        <f t="array" aca="1" ref="EL63" ca="1">IFERROR(INDEX($DP$63:$DU$63,_xlfn.AGGREGATE(15,6,COLUMN($DP$63:$DU$63)-COLUMN($DO$63)/($EF$63:$EK$63=MAX($EF$63:$EK$63)),COLUMNS($DP$63:DP63))),"")</f>
        <v/>
      </c>
      <c r="EM63" s="65" t="str" cm="1">
        <f t="array" aca="1" ref="EM63" ca="1">IFERROR(INDEX($DP$63:$DU$63,_xlfn.AGGREGATE(15,6,COLUMN($DP$63:$DU$63)-COLUMN($DO$63)/($EF$63:$EK$63=MAX($EF$63:$EK$63)),COLUMNS($DP$63:DQ63))),"")</f>
        <v/>
      </c>
      <c r="EN63" s="65" t="str" cm="1">
        <f t="array" aca="1" ref="EN63" ca="1">IFERROR(INDEX($DP$63:$DU$63,_xlfn.AGGREGATE(15,6,COLUMN($DP$63:$DU$63)-COLUMN($DO$63)/($EF$63:$EK$63=MAX($EF$63:$EK$63)),COLUMNS($DP$63:DR63))),"")</f>
        <v/>
      </c>
      <c r="EO63" s="65" t="str" cm="1">
        <f t="array" aca="1" ref="EO63" ca="1">IFERROR(INDEX($DP$63:$DU$63,_xlfn.AGGREGATE(15,6,COLUMN($DP$63:$DU$63)-COLUMN($DO$63)/($EF$63:$EK$63=MAX($EF$63:$EK$63)),COLUMNS($DP$63:DS63))),"")</f>
        <v/>
      </c>
      <c r="EP63" s="65" t="str" cm="1">
        <f t="array" aca="1" ref="EP63" ca="1">IFERROR(INDEX($DP$63:$DU$63,_xlfn.AGGREGATE(15,6,COLUMN($DP$63:$DU$63)-COLUMN($DO$63)/($EF$63:$EK$63=MAX($EF$63:$EK$63)),COLUMNS($DP$63:DT63))),"")</f>
        <v/>
      </c>
      <c r="EQ63" s="66" t="str" cm="1">
        <f t="array" aca="1" ref="EQ63" ca="1">IFERROR(INDEX($DP$63:$DU$63,_xlfn.AGGREGATE(15,6,COLUMN($DP$63:$DU$63)-COLUMN($DO$63)/($EF$63:$EK$63=MAX($EF$63:$EK$63)),COLUMNS($DP$63:DU63))),"")</f>
        <v/>
      </c>
      <c r="ER63" s="9">
        <f t="shared" ca="1" si="144"/>
        <v>6</v>
      </c>
      <c r="ES63" s="79">
        <f t="shared" ca="1" si="159"/>
        <v>1</v>
      </c>
      <c r="ET63" s="112" t="str" cm="1">
        <f t="array" aca="1" ref="ET63" ca="1">INDEX(EL63:EQ63,1,ES63)</f>
        <v/>
      </c>
      <c r="EU63" s="42" t="str">
        <f t="shared" ca="1" si="7"/>
        <v>T</v>
      </c>
      <c r="EV63" s="65" t="str">
        <f t="shared" si="8"/>
        <v>T</v>
      </c>
      <c r="EW63" s="65" t="str">
        <f t="shared" ca="1" si="9"/>
        <v>B</v>
      </c>
      <c r="EX63" s="65" t="str">
        <f t="shared" si="193"/>
        <v/>
      </c>
      <c r="EY63" s="65" t="str">
        <f t="shared" si="194"/>
        <v/>
      </c>
      <c r="EZ63" s="65" t="str">
        <f t="shared" si="195"/>
        <v/>
      </c>
      <c r="FA63" s="9" t="str">
        <f t="shared" si="255"/>
        <v/>
      </c>
      <c r="FB63" s="9" t="str">
        <f t="shared" si="256"/>
        <v/>
      </c>
      <c r="FC63" s="9" t="str">
        <f t="shared" si="257"/>
        <v/>
      </c>
      <c r="FD63" s="9" t="str">
        <f t="shared" si="258"/>
        <v/>
      </c>
      <c r="FE63" s="9" t="str">
        <f t="shared" si="259"/>
        <v/>
      </c>
      <c r="FF63" s="9" t="str">
        <f t="shared" si="260"/>
        <v/>
      </c>
      <c r="FG63" s="9">
        <f t="shared" si="261"/>
        <v>0</v>
      </c>
      <c r="FH63" s="9">
        <f t="shared" si="262"/>
        <v>0</v>
      </c>
      <c r="FI63" s="42" t="str">
        <f t="shared" si="196"/>
        <v/>
      </c>
      <c r="FJ63" s="65">
        <f>IF(Z63="",0,IFERROR(VLOOKUP(Z58&amp;Z59&amp;Z60&amp;Z61&amp;Z62&amp;Z63,General!I:J,2,FALSE),0))</f>
        <v>0</v>
      </c>
      <c r="FK63" s="65">
        <f>IF(AC63="",0,IFERROR(VLOOKUP(AC58&amp;AC59&amp;AC60&amp;AC61&amp;AC62&amp;AC63,General!I:J,2,FALSE),0))</f>
        <v>0</v>
      </c>
      <c r="FL63" s="65">
        <f>IF(AF63="",0,IFERROR(VLOOKUP(AF58&amp;AF59&amp;AF60&amp;AF61&amp;AF62&amp;AF63,General!I:J,2,FALSE),0))</f>
        <v>0</v>
      </c>
      <c r="FM63" s="65">
        <f>IF(AI63="",0,IFERROR(VLOOKUP(AI58&amp;AI59&amp;AI60&amp;AI61&amp;AI62&amp;AI63,General!I:J,2,FALSE),0))</f>
        <v>0</v>
      </c>
      <c r="FN63" s="65">
        <f>IF(AL63="",0,IFERROR(VLOOKUP(AL58&amp;AL59&amp;AL60&amp;AL61&amp;AL62&amp;AL63,General!I:J,2,FALSE),0))</f>
        <v>0</v>
      </c>
      <c r="FO63" s="65">
        <f>IF(AO63="",0,IFERROR(VLOOKUP(AO58&amp;AO59&amp;AO60&amp;AO61&amp;AO62&amp;AO63,General!I:J,2,FALSE),0))</f>
        <v>0</v>
      </c>
      <c r="FP63" s="65">
        <f>IF(AR63="",0,IFERROR(VLOOKUP(AR58&amp;AR59&amp;AR60&amp;AR61&amp;AR62&amp;AR63,General!I:J,2,FALSE),0))</f>
        <v>0</v>
      </c>
      <c r="FQ63" s="65">
        <f>IF(AU63="",0,IFERROR(VLOOKUP(AU58&amp;AU59&amp;AU60&amp;AU61&amp;AU62&amp;AU63,General!I:J,2,FALSE),0))</f>
        <v>0</v>
      </c>
      <c r="FR63" s="65">
        <f>IF(AX63="",0,IFERROR(VLOOKUP(AX58&amp;AX59&amp;AX60&amp;AX61&amp;AX62&amp;AX63,General!I:J,2,FALSE),0))</f>
        <v>0</v>
      </c>
      <c r="FS63" s="65">
        <f>IF(BA63="",0,IFERROR(VLOOKUP(BA58&amp;BA59&amp;BA60&amp;BA61&amp;BA62&amp;BA63,General!I:J,2,FALSE),0))</f>
        <v>0</v>
      </c>
      <c r="FT63" s="65">
        <f>IF(BD63="",0,IFERROR(VLOOKUP(BD58&amp;BD59&amp;BD60&amp;BD61&amp;BD62&amp;BD63,General!I:J,2,FALSE),0))</f>
        <v>0</v>
      </c>
      <c r="FU63" s="65">
        <f>IF(BG63="",0,IFERROR(VLOOKUP(BG58&amp;BG59&amp;BG60&amp;BG61&amp;BG62&amp;BG63,General!I:J,2,FALSE),0))</f>
        <v>0</v>
      </c>
      <c r="FV63" s="65">
        <f>IF(BJ63="",0,IFERROR(VLOOKUP(BJ58&amp;BJ59&amp;BJ60&amp;BJ61&amp;BJ62&amp;BJ63,General!I:J,2,FALSE),0))</f>
        <v>0</v>
      </c>
      <c r="FW63" s="65">
        <f>IF(BM63="",0,IFERROR(VLOOKUP(BM58&amp;BM59&amp;BM60&amp;BM61&amp;BM62&amp;BM63,General!I:J,2,FALSE),0))</f>
        <v>0</v>
      </c>
      <c r="FX63" s="65">
        <f>IF(BP63="",0,IFERROR(VLOOKUP(BP58&amp;BP59&amp;BP60&amp;BP61&amp;BP62&amp;BP63,General!I:J,2,FALSE),0))</f>
        <v>0</v>
      </c>
      <c r="FY63" s="65">
        <f>IF(BS63="",0,IFERROR(VLOOKUP(BS58&amp;BS59&amp;BS60&amp;BS61&amp;BS62&amp;BS63,General!I:J,2,FALSE),0))</f>
        <v>0</v>
      </c>
      <c r="FZ63" s="66">
        <f>IF(BV63="",0,IFERROR(VLOOKUP(BV58&amp;BV59&amp;BV60&amp;BV61&amp;BV62&amp;BV63,General!I:J,2,FALSE),0))</f>
        <v>0</v>
      </c>
      <c r="GA63" s="66">
        <f>IF(BY63="",0,IFERROR(VLOOKUP(BY58&amp;BY59&amp;BY60&amp;BY61&amp;BY62&amp;BY63,General!I:J,2,FALSE),0))</f>
        <v>0</v>
      </c>
      <c r="GB63" s="66">
        <f>IF(R63="",0,IFERROR(VLOOKUP(R58&amp;R59&amp;R60&amp;R61&amp;R62&amp;R63,General!F:G,2,FALSE),0))</f>
        <v>0</v>
      </c>
      <c r="GC63" s="9" t="str">
        <f t="shared" si="284"/>
        <v/>
      </c>
      <c r="GD63" s="9" t="str">
        <f t="shared" si="263"/>
        <v>N</v>
      </c>
      <c r="GE63" s="9" t="str">
        <f t="shared" si="264"/>
        <v>N</v>
      </c>
      <c r="GF63" s="9" t="str">
        <f t="shared" si="265"/>
        <v>N</v>
      </c>
      <c r="GG63" s="9" t="str">
        <f t="shared" si="266"/>
        <v/>
      </c>
      <c r="GH63" s="10" t="str">
        <f t="shared" ca="1" si="267"/>
        <v/>
      </c>
      <c r="GI63" s="9" t="str">
        <f t="shared" ca="1" si="268"/>
        <v/>
      </c>
      <c r="GJ63" s="9" t="str">
        <f t="shared" ca="1" si="269"/>
        <v/>
      </c>
      <c r="GK63" s="9" t="str">
        <f t="shared" si="270"/>
        <v/>
      </c>
      <c r="GL63" s="9" t="str">
        <f t="shared" si="271"/>
        <v/>
      </c>
      <c r="GM63" s="9" t="str">
        <f t="shared" si="272"/>
        <v/>
      </c>
      <c r="GN63" s="9" t="str">
        <f t="shared" si="190"/>
        <v/>
      </c>
      <c r="GO63" s="9" t="str">
        <f t="shared" si="191"/>
        <v/>
      </c>
      <c r="GP63" s="9" t="str">
        <f t="shared" si="289"/>
        <v>00000</v>
      </c>
      <c r="GQ63" s="9" t="str">
        <f t="shared" si="290"/>
        <v>00000</v>
      </c>
      <c r="GR63" s="9" t="str">
        <f t="shared" si="291"/>
        <v>000000</v>
      </c>
      <c r="GS63" s="9" t="str">
        <f t="shared" si="292"/>
        <v>000000</v>
      </c>
      <c r="GT63" s="9" t="str">
        <f t="shared" si="293"/>
        <v>B</v>
      </c>
      <c r="GU63" s="9" t="str">
        <f t="shared" si="149"/>
        <v>B</v>
      </c>
      <c r="GV63" s="9" t="str">
        <f t="shared" si="273"/>
        <v/>
      </c>
      <c r="GW63" s="9">
        <f t="shared" ca="1" si="274"/>
        <v>0</v>
      </c>
      <c r="GX63" s="9" t="str">
        <f t="shared" si="275"/>
        <v/>
      </c>
      <c r="GY63" s="9">
        <f t="shared" ca="1" si="276"/>
        <v>0</v>
      </c>
      <c r="GZ63" s="9" t="str">
        <f t="shared" si="277"/>
        <v/>
      </c>
      <c r="HA63" s="9">
        <f t="shared" ca="1" si="278"/>
        <v>0</v>
      </c>
      <c r="HB63" s="9" t="str">
        <f t="shared" ca="1" si="150"/>
        <v>0</v>
      </c>
      <c r="HC63" s="9" t="str">
        <f t="shared" ca="1" si="151"/>
        <v>0</v>
      </c>
      <c r="HD63" s="9" t="str">
        <f t="shared" ca="1" si="152"/>
        <v>0</v>
      </c>
      <c r="HE63" s="9" t="str">
        <f t="shared" si="279"/>
        <v/>
      </c>
      <c r="HG63" s="9">
        <f>General!A61</f>
        <v>0</v>
      </c>
      <c r="HH63" s="9">
        <f>General!B61</f>
        <v>0</v>
      </c>
      <c r="HI63" s="9" t="str">
        <f>General!C61</f>
        <v/>
      </c>
      <c r="HJ63" s="9">
        <f>General!D61</f>
        <v>0</v>
      </c>
      <c r="HK63" s="9">
        <v>2</v>
      </c>
      <c r="HL63" s="57">
        <f t="shared" ca="1" si="153"/>
        <v>2</v>
      </c>
      <c r="HM63" s="9" t="str">
        <f>General!F61</f>
        <v>WWWWL</v>
      </c>
      <c r="HN63" s="9">
        <f>General!G61</f>
        <v>-1</v>
      </c>
    </row>
    <row r="64" spans="1:222" ht="13.5" thickBot="1">
      <c r="A64" s="9">
        <v>55</v>
      </c>
      <c r="B64" s="91" t="str">
        <f t="shared" si="199"/>
        <v/>
      </c>
      <c r="C64" s="120" t="str">
        <f t="shared" ca="1" si="280"/>
        <v/>
      </c>
      <c r="D64" s="121" t="str">
        <f t="shared" si="94"/>
        <v/>
      </c>
      <c r="E64" s="122" t="str">
        <f t="shared" si="95"/>
        <v/>
      </c>
      <c r="F64" s="92" t="str">
        <f t="shared" si="200"/>
        <v/>
      </c>
      <c r="G64" s="9">
        <v>55</v>
      </c>
      <c r="H64" s="123"/>
      <c r="I64" s="153" t="str">
        <f t="shared" si="96"/>
        <v/>
      </c>
      <c r="J64" s="120" t="str">
        <f t="shared" si="97"/>
        <v/>
      </c>
      <c r="K64" s="92" t="str">
        <f t="shared" si="154"/>
        <v/>
      </c>
      <c r="L64" s="141" t="str">
        <f>FD64</f>
        <v/>
      </c>
      <c r="M64" s="137"/>
      <c r="N64" s="10"/>
      <c r="O64" s="91" t="str">
        <f>IF(M63="","",VLOOKUP(DX64,General!U:V,2,FALSE))</f>
        <v/>
      </c>
      <c r="P64" s="121" t="str">
        <f t="shared" si="201"/>
        <v/>
      </c>
      <c r="Q64" s="122" t="str">
        <f t="shared" si="202"/>
        <v/>
      </c>
      <c r="R64" s="93" t="str">
        <f t="shared" si="203"/>
        <v/>
      </c>
      <c r="S64" s="93" t="str">
        <f t="shared" si="204"/>
        <v/>
      </c>
      <c r="T64" s="124" t="str">
        <f t="shared" si="281"/>
        <v/>
      </c>
      <c r="U64" s="93" t="str">
        <f>IF(M64="","",IF(T64="",SUM($T$5:$T64)+S64,SUM($T$5:$T64)))</f>
        <v/>
      </c>
      <c r="V64" s="127" t="str">
        <f t="shared" si="187"/>
        <v/>
      </c>
      <c r="W64" s="93" t="str" cm="1">
        <f t="array" aca="1" ref="W64" ca="1">IF(M63="","",INDIRECT(DX64&amp; DN64))</f>
        <v/>
      </c>
      <c r="X64" s="92" t="str">
        <f t="shared" si="205"/>
        <v/>
      </c>
      <c r="Y64" s="91" t="str">
        <f t="shared" si="206"/>
        <v/>
      </c>
      <c r="Z64" s="93" t="str">
        <f t="shared" si="207"/>
        <v/>
      </c>
      <c r="AA64" s="92" t="str">
        <f t="shared" si="208"/>
        <v/>
      </c>
      <c r="AB64" s="91" t="str">
        <f t="shared" si="209"/>
        <v/>
      </c>
      <c r="AC64" s="93" t="str">
        <f t="shared" si="210"/>
        <v/>
      </c>
      <c r="AD64" s="92" t="str">
        <f t="shared" si="211"/>
        <v/>
      </c>
      <c r="AE64" s="91" t="str">
        <f t="shared" si="212"/>
        <v/>
      </c>
      <c r="AF64" s="93" t="str">
        <f t="shared" si="213"/>
        <v/>
      </c>
      <c r="AG64" s="92" t="str">
        <f t="shared" si="214"/>
        <v/>
      </c>
      <c r="AH64" s="91" t="str">
        <f t="shared" si="215"/>
        <v/>
      </c>
      <c r="AI64" s="93" t="str">
        <f t="shared" si="216"/>
        <v/>
      </c>
      <c r="AJ64" s="92" t="str">
        <f t="shared" si="217"/>
        <v/>
      </c>
      <c r="AK64" s="91" t="str">
        <f t="shared" si="282"/>
        <v/>
      </c>
      <c r="AL64" s="93" t="str">
        <f t="shared" si="218"/>
        <v/>
      </c>
      <c r="AM64" s="92" t="str">
        <f t="shared" si="219"/>
        <v/>
      </c>
      <c r="AN64" s="91" t="str">
        <f t="shared" si="220"/>
        <v/>
      </c>
      <c r="AO64" s="93" t="str">
        <f t="shared" si="221"/>
        <v/>
      </c>
      <c r="AP64" s="92" t="str">
        <f t="shared" si="222"/>
        <v/>
      </c>
      <c r="AQ64" s="91" t="str">
        <f t="shared" si="223"/>
        <v/>
      </c>
      <c r="AR64" s="93" t="str">
        <f t="shared" si="224"/>
        <v/>
      </c>
      <c r="AS64" s="92" t="str">
        <f t="shared" si="225"/>
        <v/>
      </c>
      <c r="AT64" s="91" t="str">
        <f t="shared" si="100"/>
        <v/>
      </c>
      <c r="AU64" s="93" t="str">
        <f t="shared" si="226"/>
        <v/>
      </c>
      <c r="AV64" s="95" t="str">
        <f t="shared" si="227"/>
        <v/>
      </c>
      <c r="AW64" s="91" t="str">
        <f t="shared" si="101"/>
        <v/>
      </c>
      <c r="AX64" s="93" t="str">
        <f t="shared" si="39"/>
        <v/>
      </c>
      <c r="AY64" s="92" t="str">
        <f t="shared" si="102"/>
        <v/>
      </c>
      <c r="AZ64" s="91" t="str">
        <f t="shared" si="228"/>
        <v/>
      </c>
      <c r="BA64" s="93" t="str">
        <f t="shared" si="229"/>
        <v/>
      </c>
      <c r="BB64" s="92" t="str">
        <f t="shared" si="230"/>
        <v/>
      </c>
      <c r="BC64" s="91" t="str">
        <f t="shared" si="231"/>
        <v/>
      </c>
      <c r="BD64" s="93" t="str">
        <f t="shared" si="232"/>
        <v/>
      </c>
      <c r="BE64" s="92" t="str">
        <f t="shared" si="233"/>
        <v/>
      </c>
      <c r="BF64" s="91" t="str">
        <f t="shared" si="234"/>
        <v/>
      </c>
      <c r="BG64" s="93" t="str">
        <f t="shared" si="235"/>
        <v/>
      </c>
      <c r="BH64" s="92" t="str">
        <f t="shared" si="236"/>
        <v/>
      </c>
      <c r="BI64" s="91" t="str">
        <f t="shared" si="237"/>
        <v/>
      </c>
      <c r="BJ64" s="93" t="str">
        <f t="shared" si="238"/>
        <v/>
      </c>
      <c r="BK64" s="92" t="str">
        <f t="shared" si="239"/>
        <v/>
      </c>
      <c r="BL64" s="91" t="str">
        <f t="shared" si="240"/>
        <v/>
      </c>
      <c r="BM64" s="93" t="str">
        <f t="shared" si="241"/>
        <v/>
      </c>
      <c r="BN64" s="92" t="str">
        <f t="shared" si="242"/>
        <v/>
      </c>
      <c r="BO64" s="91" t="str">
        <f t="shared" si="243"/>
        <v/>
      </c>
      <c r="BP64" s="93" t="str">
        <f t="shared" si="244"/>
        <v/>
      </c>
      <c r="BQ64" s="92" t="str">
        <f t="shared" si="245"/>
        <v/>
      </c>
      <c r="BR64" s="91" t="str">
        <f t="shared" si="246"/>
        <v/>
      </c>
      <c r="BS64" s="93" t="str">
        <f t="shared" si="247"/>
        <v/>
      </c>
      <c r="BT64" s="92" t="str">
        <f t="shared" si="248"/>
        <v/>
      </c>
      <c r="BU64" s="91" t="str">
        <f t="shared" si="249"/>
        <v/>
      </c>
      <c r="BV64" s="93" t="str">
        <f t="shared" si="250"/>
        <v/>
      </c>
      <c r="BW64" s="92" t="str">
        <f t="shared" si="251"/>
        <v/>
      </c>
      <c r="BX64" s="91" t="str">
        <f t="shared" si="252"/>
        <v/>
      </c>
      <c r="BY64" s="93" t="str">
        <f t="shared" si="103"/>
        <v/>
      </c>
      <c r="BZ64" s="92" t="str">
        <f t="shared" si="253"/>
        <v/>
      </c>
      <c r="CA64" s="106">
        <f t="shared" si="104"/>
        <v>0</v>
      </c>
      <c r="CB64" s="107">
        <f t="shared" si="105"/>
        <v>0</v>
      </c>
      <c r="CC64" s="108" t="str">
        <f t="shared" si="106"/>
        <v/>
      </c>
      <c r="CD64" s="252" t="e">
        <f t="shared" ref="CD64:CE64" si="310">AVERAGE(CV61:CV64)</f>
        <v>#DIV/0!</v>
      </c>
      <c r="CE64" s="252" t="e">
        <f t="shared" si="310"/>
        <v>#DIV/0!</v>
      </c>
      <c r="CF64" s="252" t="e">
        <f t="shared" si="108"/>
        <v>#DIV/0!</v>
      </c>
      <c r="CG64" s="252" t="e">
        <f t="shared" si="109"/>
        <v>#DIV/0!</v>
      </c>
      <c r="CH64" s="252" t="e">
        <f t="shared" si="110"/>
        <v>#DIV/0!</v>
      </c>
      <c r="CI64" s="252" t="e">
        <f t="shared" si="111"/>
        <v>#DIV/0!</v>
      </c>
      <c r="CJ64" s="252" t="e">
        <f t="shared" si="112"/>
        <v>#DIV/0!</v>
      </c>
      <c r="CK64" s="252" t="e">
        <f t="shared" si="113"/>
        <v>#DIV/0!</v>
      </c>
      <c r="CL64" s="252" t="e">
        <f t="shared" si="114"/>
        <v>#DIV/0!</v>
      </c>
      <c r="CM64" s="252" t="e">
        <f t="shared" si="115"/>
        <v>#DIV/0!</v>
      </c>
      <c r="CN64" s="252" t="e">
        <f t="shared" si="116"/>
        <v>#DIV/0!</v>
      </c>
      <c r="CO64" s="252" t="e">
        <f t="shared" si="117"/>
        <v>#DIV/0!</v>
      </c>
      <c r="CP64" s="252" t="e">
        <f t="shared" si="118"/>
        <v>#DIV/0!</v>
      </c>
      <c r="CQ64" s="252" t="e">
        <f t="shared" si="119"/>
        <v>#DIV/0!</v>
      </c>
      <c r="CR64" s="252" t="e">
        <f t="shared" si="120"/>
        <v>#DIV/0!</v>
      </c>
      <c r="CS64" s="252" t="e">
        <f t="shared" si="121"/>
        <v>#DIV/0!</v>
      </c>
      <c r="CT64" s="252" t="e">
        <f t="shared" si="122"/>
        <v>#DIV/0!</v>
      </c>
      <c r="CU64" s="252" t="e">
        <f t="shared" si="123"/>
        <v>#DIV/0!</v>
      </c>
      <c r="CV64" s="156" t="str">
        <f t="shared" si="124"/>
        <v/>
      </c>
      <c r="CW64" s="157" t="str">
        <f t="shared" si="125"/>
        <v/>
      </c>
      <c r="CX64" s="157" t="str">
        <f t="shared" si="126"/>
        <v/>
      </c>
      <c r="CY64" s="157" t="str">
        <f t="shared" si="127"/>
        <v/>
      </c>
      <c r="CZ64" s="157" t="str">
        <f t="shared" si="128"/>
        <v/>
      </c>
      <c r="DA64" s="157" t="str">
        <f t="shared" si="129"/>
        <v/>
      </c>
      <c r="DB64" s="157" t="str">
        <f t="shared" si="130"/>
        <v/>
      </c>
      <c r="DC64" s="157" t="str">
        <f t="shared" si="131"/>
        <v/>
      </c>
      <c r="DD64" s="157" t="str">
        <f t="shared" si="132"/>
        <v/>
      </c>
      <c r="DE64" s="157" t="str">
        <f t="shared" si="133"/>
        <v/>
      </c>
      <c r="DF64" s="157" t="str">
        <f t="shared" si="134"/>
        <v/>
      </c>
      <c r="DG64" s="157" t="str">
        <f t="shared" si="135"/>
        <v/>
      </c>
      <c r="DH64" s="157" t="str">
        <f t="shared" si="136"/>
        <v/>
      </c>
      <c r="DI64" s="157" t="str">
        <f t="shared" si="137"/>
        <v/>
      </c>
      <c r="DJ64" s="157" t="str">
        <f t="shared" si="138"/>
        <v/>
      </c>
      <c r="DK64" s="157" t="str">
        <f t="shared" si="139"/>
        <v/>
      </c>
      <c r="DL64" s="157" t="str">
        <f t="shared" si="140"/>
        <v/>
      </c>
      <c r="DM64" s="158" t="str">
        <f t="shared" si="141"/>
        <v/>
      </c>
      <c r="DN64" s="78">
        <v>64</v>
      </c>
      <c r="DO64" s="79">
        <f t="shared" si="164"/>
        <v>59</v>
      </c>
      <c r="DP64" s="42" t="str" cm="1">
        <f t="array" ref="DP64">IFERROR(INDEX($CD$4:$CU$4,_xlfn.AGGREGATE(15,6,COLUMN($CD$4:$CU$4)-COLUMN($CC$1)/($CD$64:$CU$64=MAX($CD$64:$CU$64)),COLUMNS(CU$4:$CU4))),"")</f>
        <v/>
      </c>
      <c r="DQ64" s="65" t="str" cm="1">
        <f t="array" ref="DQ64">IFERROR(INDEX($CD$4:$CU$4,_xlfn.AGGREGATE(15,6,COLUMN($CD$4:$CU$4)-COLUMN($CC$1)/($CD$64:$CU$64=MAX($CD$64:$CU$64)),COLUMNS($CU$4:DN4))),"")</f>
        <v/>
      </c>
      <c r="DR64" s="65" t="str" cm="1">
        <f t="array" ref="DR64">IFERROR(INDEX($CD$4:$CU$4,_xlfn.AGGREGATE(15,6,COLUMN($CD$4:$CU$4)-COLUMN($CC$1)/($CD$64:$CU$64=MAX($CD$64:$CU$64)),COLUMNS($CU$4:DO4))),"")</f>
        <v/>
      </c>
      <c r="DS64" s="65" t="str" cm="1">
        <f t="array" ref="DS64">IFERROR(INDEX($CD$4:$CU$4,_xlfn.AGGREGATE(15,6,COLUMN($CD$4:$CU$4)-COLUMN($CC$1)/($CD$64:$CU$64=MAX($CD$64:$CU$64)),COLUMNS($CU$4:DP4))),"")</f>
        <v/>
      </c>
      <c r="DT64" s="65" t="str" cm="1">
        <f t="array" ref="DT64">IFERROR(INDEX($CD$4:$CU$4,_xlfn.AGGREGATE(15,6,COLUMN($CD$4:$CU$4)-COLUMN($CC$1)/($CD$64:$CU$64=MAX($CD$64:$CU$64)),COLUMNS($CU$4:DQ4))),"")</f>
        <v/>
      </c>
      <c r="DU64" s="66" t="str" cm="1">
        <f t="array" ref="DU64">IFERROR(INDEX($CD$4:$CU$4,_xlfn.AGGREGATE(15,6,COLUMN($CD$4:$CU$4)-COLUMN($CC$1)/($CD$64:$CU$64=MAX($CD$64:$CU$64)),COLUMNS($CU$4:DR4))),"")</f>
        <v/>
      </c>
      <c r="DV64" s="78" t="str">
        <f t="shared" ca="1" si="156"/>
        <v/>
      </c>
      <c r="DW64" s="65" t="str">
        <f t="shared" ca="1" si="157"/>
        <v>R</v>
      </c>
      <c r="DX64" s="65" t="str" cm="1">
        <f t="array" aca="1" ref="DX64" ca="1">IF(INDIRECT(VLOOKUP(DX63,General!R:T,3,FALSE)&amp;DN63)&gt;0,DX63,DV63)</f>
        <v>BU</v>
      </c>
      <c r="DY64" s="79">
        <f t="shared" ca="1" si="158"/>
        <v>2</v>
      </c>
      <c r="DZ64" s="42" t="str">
        <f>IFERROR(VLOOKUP(DP64,General!R:S,2,FALSE),"")</f>
        <v/>
      </c>
      <c r="EA64" s="65" t="str">
        <f>IFERROR(VLOOKUP(DQ64,General!R:S,2,FALSE),"")</f>
        <v/>
      </c>
      <c r="EB64" s="65" t="str">
        <f>IFERROR(VLOOKUP(DR64,General!R:S,2,FALSE),"")</f>
        <v/>
      </c>
      <c r="EC64" s="65" t="str">
        <f>IFERROR(VLOOKUP(DS64,General!R:S,2,FALSE),"")</f>
        <v/>
      </c>
      <c r="ED64" s="65" t="str">
        <f>IFERROR(VLOOKUP(DT64,General!R:S,2,FALSE),"")</f>
        <v/>
      </c>
      <c r="EE64" s="66" t="str">
        <f>IFERROR(VLOOKUP(DU64,General!R:S,2,FALSE),"")</f>
        <v/>
      </c>
      <c r="EF64" s="113">
        <f ca="1">IF(DP64="",-1,COUNTIF(INDIRECT(DZ64&amp;$DN$10):INDIRECT(DZ64&amp;DN64),"Y"))</f>
        <v>-1</v>
      </c>
      <c r="EG64" s="111">
        <f ca="1">IF(DQ64="",-1,COUNTIF(INDIRECT(EA64&amp;$DN$10):INDIRECT(EA64&amp;DN64),"Y"))</f>
        <v>-1</v>
      </c>
      <c r="EH64" s="111">
        <f ca="1">IF(DR64="",-1,COUNTIF(INDIRECT(EB64&amp;$DN$10):INDIRECT(EB64&amp;DN64),"Y"))</f>
        <v>-1</v>
      </c>
      <c r="EI64" s="110">
        <f ca="1">IF(DS64="",-1,COUNTIF(INDIRECT(EC64&amp;$DN$10):INDIRECT(EC64&amp;DN64),"Y"))</f>
        <v>-1</v>
      </c>
      <c r="EJ64" s="114">
        <f ca="1">IF(DT64="",-1,COUNTIF(INDIRECT(ED64&amp;$DN$10):INDIRECT(ED64&amp;DN64),"Y"))</f>
        <v>-1</v>
      </c>
      <c r="EK64" s="114">
        <f ca="1">IF(DU64="",-1,COUNTIF(INDIRECT(EE64&amp;$DN$10):INDIRECT(EE64&amp;DN64),"Y"))</f>
        <v>-1</v>
      </c>
      <c r="EL64" s="42" t="str" cm="1">
        <f t="array" aca="1" ref="EL64" ca="1">IFERROR(INDEX($DP$64:$DU$64,_xlfn.AGGREGATE(15,6,COLUMN($DP$64:$DU$64)-COLUMN($DO$64)/($EF$64:$EK$64=MAX($EF$64:$EK$64)),COLUMNS($DP$64:DP64))),"")</f>
        <v/>
      </c>
      <c r="EM64" s="65" t="str" cm="1">
        <f t="array" aca="1" ref="EM64" ca="1">IFERROR(INDEX($DP$64:$DU$64,_xlfn.AGGREGATE(15,6,COLUMN($DP$64:$DU$64)-COLUMN($DO$64)/($EF$64:$EK$64=MAX($EF$64:$EK$64)),COLUMNS($DP$64:DQ64))),"")</f>
        <v/>
      </c>
      <c r="EN64" s="65" t="str" cm="1">
        <f t="array" aca="1" ref="EN64" ca="1">IFERROR(INDEX($DP$64:$DU$64,_xlfn.AGGREGATE(15,6,COLUMN($DP$64:$DU$64)-COLUMN($DO$64)/($EF$64:$EK$64=MAX($EF$64:$EK$64)),COLUMNS($DP$64:DR64))),"")</f>
        <v/>
      </c>
      <c r="EO64" s="65" t="str" cm="1">
        <f t="array" aca="1" ref="EO64" ca="1">IFERROR(INDEX($DP$64:$DU$64,_xlfn.AGGREGATE(15,6,COLUMN($DP$64:$DU$64)-COLUMN($DO$64)/($EF$64:$EK$64=MAX($EF$64:$EK$64)),COLUMNS($DP$64:DS64))),"")</f>
        <v/>
      </c>
      <c r="EP64" s="65" t="str" cm="1">
        <f t="array" aca="1" ref="EP64" ca="1">IFERROR(INDEX($DP$64:$DU$64,_xlfn.AGGREGATE(15,6,COLUMN($DP$64:$DU$64)-COLUMN($DO$64)/($EF$64:$EK$64=MAX($EF$64:$EK$64)),COLUMNS($DP$64:DT64))),"")</f>
        <v/>
      </c>
      <c r="EQ64" s="66" t="str" cm="1">
        <f t="array" aca="1" ref="EQ64" ca="1">IFERROR(INDEX($DP$64:$DU$64,_xlfn.AGGREGATE(15,6,COLUMN($DP$64:$DU$64)-COLUMN($DO$64)/($EF$64:$EK$64=MAX($EF$64:$EK$64)),COLUMNS($DP$64:DU64))),"")</f>
        <v/>
      </c>
      <c r="ER64" s="9">
        <f t="shared" ca="1" si="144"/>
        <v>6</v>
      </c>
      <c r="ES64" s="79">
        <f t="shared" ca="1" si="159"/>
        <v>2</v>
      </c>
      <c r="ET64" s="112" t="str" cm="1">
        <f t="array" aca="1" ref="ET64" ca="1">INDEX(EL64:EQ64,1,ES64)</f>
        <v/>
      </c>
      <c r="EU64" s="42" t="str">
        <f t="shared" ca="1" si="7"/>
        <v>T</v>
      </c>
      <c r="EV64" s="65" t="str">
        <f t="shared" si="8"/>
        <v>T</v>
      </c>
      <c r="EW64" s="65" t="str">
        <f t="shared" ca="1" si="9"/>
        <v>B</v>
      </c>
      <c r="EX64" s="65" t="str">
        <f t="shared" si="193"/>
        <v/>
      </c>
      <c r="EY64" s="65" t="str">
        <f t="shared" si="194"/>
        <v/>
      </c>
      <c r="EZ64" s="65" t="str">
        <f t="shared" si="195"/>
        <v/>
      </c>
      <c r="FA64" s="9" t="str">
        <f t="shared" si="255"/>
        <v/>
      </c>
      <c r="FB64" s="9" t="str">
        <f t="shared" si="256"/>
        <v/>
      </c>
      <c r="FC64" s="9" t="str">
        <f t="shared" si="257"/>
        <v/>
      </c>
      <c r="FD64" s="9" t="str">
        <f t="shared" si="258"/>
        <v/>
      </c>
      <c r="FE64" s="9" t="str">
        <f t="shared" si="259"/>
        <v/>
      </c>
      <c r="FF64" s="9" t="str">
        <f t="shared" si="260"/>
        <v/>
      </c>
      <c r="FG64" s="9">
        <f t="shared" si="261"/>
        <v>0</v>
      </c>
      <c r="FH64" s="9">
        <f t="shared" si="262"/>
        <v>0</v>
      </c>
      <c r="FI64" s="42" t="str">
        <f t="shared" si="196"/>
        <v/>
      </c>
      <c r="FJ64" s="65">
        <f>IF(Z64="",0,IFERROR(VLOOKUP(Z59&amp;Z60&amp;Z61&amp;Z62&amp;Z63&amp;Z64,General!I:J,2,FALSE),0))</f>
        <v>0</v>
      </c>
      <c r="FK64" s="65">
        <f>IF(AC64="",0,IFERROR(VLOOKUP(AC59&amp;AC60&amp;AC61&amp;AC62&amp;AC63&amp;AC64,General!I:J,2,FALSE),0))</f>
        <v>0</v>
      </c>
      <c r="FL64" s="65">
        <f>IF(AF64="",0,IFERROR(VLOOKUP(AF59&amp;AF60&amp;AF61&amp;AF62&amp;AF63&amp;AF64,General!I:J,2,FALSE),0))</f>
        <v>0</v>
      </c>
      <c r="FM64" s="65">
        <f>IF(AI64="",0,IFERROR(VLOOKUP(AI59&amp;AI60&amp;AI61&amp;AI62&amp;AI63&amp;AI64,General!I:J,2,FALSE),0))</f>
        <v>0</v>
      </c>
      <c r="FN64" s="65">
        <f>IF(AL64="",0,IFERROR(VLOOKUP(AL59&amp;AL60&amp;AL61&amp;AL62&amp;AL63&amp;AL64,General!I:J,2,FALSE),0))</f>
        <v>0</v>
      </c>
      <c r="FO64" s="65">
        <f>IF(AO64="",0,IFERROR(VLOOKUP(AO59&amp;AO60&amp;AO61&amp;AO62&amp;AO63&amp;AO64,General!I:J,2,FALSE),0))</f>
        <v>0</v>
      </c>
      <c r="FP64" s="65">
        <f>IF(AR64="",0,IFERROR(VLOOKUP(AR59&amp;AR60&amp;AR61&amp;AR62&amp;AR63&amp;AR64,General!I:J,2,FALSE),0))</f>
        <v>0</v>
      </c>
      <c r="FQ64" s="65">
        <f>IF(AU64="",0,IFERROR(VLOOKUP(AU59&amp;AU60&amp;AU61&amp;AU62&amp;AU63&amp;AU64,General!I:J,2,FALSE),0))</f>
        <v>0</v>
      </c>
      <c r="FR64" s="65">
        <f>IF(AX64="",0,IFERROR(VLOOKUP(AX59&amp;AX60&amp;AX61&amp;AX62&amp;AX63&amp;AX64,General!I:J,2,FALSE),0))</f>
        <v>0</v>
      </c>
      <c r="FS64" s="65">
        <f>IF(BA64="",0,IFERROR(VLOOKUP(BA59&amp;BA60&amp;BA61&amp;BA62&amp;BA63&amp;BA64,General!I:J,2,FALSE),0))</f>
        <v>0</v>
      </c>
      <c r="FT64" s="65">
        <f>IF(BD64="",0,IFERROR(VLOOKUP(BD59&amp;BD60&amp;BD61&amp;BD62&amp;BD63&amp;BD64,General!I:J,2,FALSE),0))</f>
        <v>0</v>
      </c>
      <c r="FU64" s="65">
        <f>IF(BG64="",0,IFERROR(VLOOKUP(BG59&amp;BG60&amp;BG61&amp;BG62&amp;BG63&amp;BG64,General!I:J,2,FALSE),0))</f>
        <v>0</v>
      </c>
      <c r="FV64" s="65">
        <f>IF(BJ64="",0,IFERROR(VLOOKUP(BJ59&amp;BJ60&amp;BJ61&amp;BJ62&amp;BJ63&amp;BJ64,General!I:J,2,FALSE),0))</f>
        <v>0</v>
      </c>
      <c r="FW64" s="65">
        <f>IF(BM64="",0,IFERROR(VLOOKUP(BM59&amp;BM60&amp;BM61&amp;BM62&amp;BM63&amp;BM64,General!I:J,2,FALSE),0))</f>
        <v>0</v>
      </c>
      <c r="FX64" s="65">
        <f>IF(BP64="",0,IFERROR(VLOOKUP(BP59&amp;BP60&amp;BP61&amp;BP62&amp;BP63&amp;BP64,General!I:J,2,FALSE),0))</f>
        <v>0</v>
      </c>
      <c r="FY64" s="65">
        <f>IF(BS64="",0,IFERROR(VLOOKUP(BS59&amp;BS60&amp;BS61&amp;BS62&amp;BS63&amp;BS64,General!I:J,2,FALSE),0))</f>
        <v>0</v>
      </c>
      <c r="FZ64" s="66">
        <f>IF(BV64="",0,IFERROR(VLOOKUP(BV59&amp;BV60&amp;BV61&amp;BV62&amp;BV63&amp;BV64,General!I:J,2,FALSE),0))</f>
        <v>0</v>
      </c>
      <c r="GA64" s="66">
        <f>IF(BY64="",0,IFERROR(VLOOKUP(BY59&amp;BY60&amp;BY61&amp;BY62&amp;BY63&amp;BY64,General!I:J,2,FALSE),0))</f>
        <v>0</v>
      </c>
      <c r="GB64" s="66">
        <f>IF(R64="",0,IFERROR(VLOOKUP(R59&amp;R60&amp;R61&amp;R62&amp;R63&amp;R64,General!F:G,2,FALSE),0))</f>
        <v>0</v>
      </c>
      <c r="GC64" s="9" t="str">
        <f t="shared" si="284"/>
        <v/>
      </c>
      <c r="GD64" s="9" t="str">
        <f t="shared" si="263"/>
        <v>N</v>
      </c>
      <c r="GE64" s="9" t="str">
        <f t="shared" si="264"/>
        <v>N</v>
      </c>
      <c r="GF64" s="9" t="str">
        <f t="shared" si="265"/>
        <v>N</v>
      </c>
      <c r="GG64" s="9" t="str">
        <f t="shared" si="266"/>
        <v/>
      </c>
      <c r="GH64" s="10" t="str">
        <f t="shared" ca="1" si="267"/>
        <v/>
      </c>
      <c r="GI64" s="9" t="str">
        <f t="shared" ca="1" si="268"/>
        <v/>
      </c>
      <c r="GJ64" s="9" t="str">
        <f t="shared" ca="1" si="269"/>
        <v/>
      </c>
      <c r="GK64" s="9" t="str">
        <f t="shared" si="270"/>
        <v/>
      </c>
      <c r="GL64" s="9" t="str">
        <f t="shared" si="271"/>
        <v/>
      </c>
      <c r="GM64" s="9" t="str">
        <f t="shared" si="272"/>
        <v/>
      </c>
      <c r="GN64" s="9" t="str">
        <f t="shared" si="190"/>
        <v/>
      </c>
      <c r="GO64" s="9" t="str">
        <f t="shared" si="191"/>
        <v/>
      </c>
      <c r="GP64" s="9" t="str">
        <f t="shared" si="289"/>
        <v>00000</v>
      </c>
      <c r="GQ64" s="9" t="str">
        <f t="shared" si="290"/>
        <v>00000</v>
      </c>
      <c r="GR64" s="9" t="str">
        <f t="shared" si="291"/>
        <v>000000</v>
      </c>
      <c r="GS64" s="9" t="str">
        <f t="shared" si="292"/>
        <v>000000</v>
      </c>
      <c r="GT64" s="9" t="str">
        <f t="shared" si="293"/>
        <v>B</v>
      </c>
      <c r="GU64" s="9" t="str">
        <f t="shared" si="149"/>
        <v>B</v>
      </c>
      <c r="GV64" s="9" t="str">
        <f t="shared" si="273"/>
        <v/>
      </c>
      <c r="GW64" s="9">
        <f t="shared" ca="1" si="274"/>
        <v>0</v>
      </c>
      <c r="GX64" s="9" t="str">
        <f t="shared" si="275"/>
        <v/>
      </c>
      <c r="GY64" s="9">
        <f t="shared" ca="1" si="276"/>
        <v>0</v>
      </c>
      <c r="GZ64" s="9" t="str">
        <f t="shared" si="277"/>
        <v/>
      </c>
      <c r="HA64" s="9">
        <f t="shared" ca="1" si="278"/>
        <v>0</v>
      </c>
      <c r="HB64" s="9" t="str">
        <f t="shared" ca="1" si="150"/>
        <v>0</v>
      </c>
      <c r="HC64" s="9" t="str">
        <f t="shared" ca="1" si="151"/>
        <v>0</v>
      </c>
      <c r="HD64" s="9" t="str">
        <f t="shared" ca="1" si="152"/>
        <v>0</v>
      </c>
      <c r="HE64" s="9" t="str">
        <f t="shared" si="279"/>
        <v/>
      </c>
      <c r="HG64" s="9">
        <f>General!A62</f>
        <v>0</v>
      </c>
      <c r="HH64" s="9">
        <f>General!B62</f>
        <v>0</v>
      </c>
      <c r="HI64" s="9">
        <f>General!C62</f>
        <v>0</v>
      </c>
      <c r="HJ64" s="9">
        <f>General!D62</f>
        <v>0</v>
      </c>
      <c r="HK64" s="9">
        <v>2</v>
      </c>
      <c r="HL64" s="57">
        <f t="shared" ca="1" si="153"/>
        <v>1</v>
      </c>
      <c r="HM64" s="9" t="str">
        <f>General!F62</f>
        <v>WWWWW</v>
      </c>
      <c r="HN64" s="9">
        <f>General!G62</f>
        <v>6</v>
      </c>
    </row>
    <row r="65" spans="1:222" ht="13.5" thickBot="1">
      <c r="A65" s="9">
        <v>56</v>
      </c>
      <c r="B65" s="57" t="str">
        <f t="shared" si="199"/>
        <v/>
      </c>
      <c r="C65" s="101" t="str">
        <f t="shared" ca="1" si="280"/>
        <v/>
      </c>
      <c r="D65" s="102" t="str">
        <f t="shared" si="94"/>
        <v/>
      </c>
      <c r="E65" s="103" t="str">
        <f t="shared" si="95"/>
        <v/>
      </c>
      <c r="F65" s="58" t="str">
        <f t="shared" si="200"/>
        <v/>
      </c>
      <c r="G65" s="9">
        <v>56</v>
      </c>
      <c r="H65" s="104"/>
      <c r="I65" s="151" t="str">
        <f t="shared" si="96"/>
        <v/>
      </c>
      <c r="J65" s="101" t="str">
        <f t="shared" si="97"/>
        <v/>
      </c>
      <c r="K65" s="58" t="str">
        <f t="shared" si="154"/>
        <v/>
      </c>
      <c r="L65" s="141"/>
      <c r="M65" s="135"/>
      <c r="N65" s="10"/>
      <c r="O65" s="57" t="str">
        <f>IF(M64="","",VLOOKUP(DX65,General!U:V,2,FALSE))</f>
        <v/>
      </c>
      <c r="P65" s="102" t="str">
        <f t="shared" si="201"/>
        <v/>
      </c>
      <c r="Q65" s="103" t="str">
        <f t="shared" si="202"/>
        <v/>
      </c>
      <c r="R65" s="59" t="str">
        <f t="shared" si="203"/>
        <v/>
      </c>
      <c r="S65" s="59" t="str">
        <f t="shared" si="204"/>
        <v/>
      </c>
      <c r="T65" s="105" t="str">
        <f t="shared" si="281"/>
        <v/>
      </c>
      <c r="U65" s="59" t="str">
        <f>IF(M65="","",IF(T65="",SUM($T$5:$T65)+S65,SUM($T$5:$T65)))</f>
        <v/>
      </c>
      <c r="V65" s="126" t="str">
        <f t="shared" si="187"/>
        <v/>
      </c>
      <c r="W65" s="59" t="str" cm="1">
        <f t="array" aca="1" ref="W65" ca="1">IF(M64="","",INDIRECT(DX65&amp; DN65))</f>
        <v/>
      </c>
      <c r="X65" s="58" t="str">
        <f t="shared" si="205"/>
        <v/>
      </c>
      <c r="Y65" s="57" t="str">
        <f t="shared" si="206"/>
        <v/>
      </c>
      <c r="Z65" s="59" t="str">
        <f t="shared" si="207"/>
        <v/>
      </c>
      <c r="AA65" s="58" t="str">
        <f t="shared" si="208"/>
        <v/>
      </c>
      <c r="AB65" s="57" t="str">
        <f t="shared" si="209"/>
        <v/>
      </c>
      <c r="AC65" s="59" t="str">
        <f t="shared" si="210"/>
        <v/>
      </c>
      <c r="AD65" s="58" t="str">
        <f t="shared" si="211"/>
        <v/>
      </c>
      <c r="AE65" s="57" t="str">
        <f t="shared" si="212"/>
        <v/>
      </c>
      <c r="AF65" s="59" t="str">
        <f t="shared" si="213"/>
        <v/>
      </c>
      <c r="AG65" s="58" t="str">
        <f t="shared" si="214"/>
        <v/>
      </c>
      <c r="AH65" s="57" t="str">
        <f t="shared" si="215"/>
        <v/>
      </c>
      <c r="AI65" s="59" t="str">
        <f t="shared" si="216"/>
        <v/>
      </c>
      <c r="AJ65" s="58" t="str">
        <f t="shared" si="217"/>
        <v/>
      </c>
      <c r="AK65" s="57" t="str">
        <f t="shared" si="282"/>
        <v/>
      </c>
      <c r="AL65" s="59" t="str">
        <f t="shared" si="218"/>
        <v/>
      </c>
      <c r="AM65" s="58" t="str">
        <f t="shared" si="219"/>
        <v/>
      </c>
      <c r="AN65" s="57" t="str">
        <f t="shared" si="220"/>
        <v/>
      </c>
      <c r="AO65" s="59" t="str">
        <f t="shared" si="221"/>
        <v/>
      </c>
      <c r="AP65" s="58" t="str">
        <f t="shared" si="222"/>
        <v/>
      </c>
      <c r="AQ65" s="57" t="str">
        <f t="shared" si="223"/>
        <v/>
      </c>
      <c r="AR65" s="59" t="str">
        <f t="shared" si="224"/>
        <v/>
      </c>
      <c r="AS65" s="58" t="str">
        <f t="shared" si="225"/>
        <v/>
      </c>
      <c r="AT65" s="57" t="str">
        <f t="shared" si="100"/>
        <v/>
      </c>
      <c r="AU65" s="59" t="str">
        <f t="shared" si="226"/>
        <v/>
      </c>
      <c r="AV65" s="61" t="str">
        <f t="shared" si="227"/>
        <v/>
      </c>
      <c r="AW65" s="57" t="str">
        <f t="shared" si="101"/>
        <v/>
      </c>
      <c r="AX65" s="59" t="str">
        <f t="shared" si="39"/>
        <v/>
      </c>
      <c r="AY65" s="58" t="str">
        <f t="shared" si="102"/>
        <v/>
      </c>
      <c r="AZ65" s="57" t="str">
        <f t="shared" si="228"/>
        <v/>
      </c>
      <c r="BA65" s="59" t="str">
        <f t="shared" si="229"/>
        <v/>
      </c>
      <c r="BB65" s="58" t="str">
        <f t="shared" si="230"/>
        <v/>
      </c>
      <c r="BC65" s="57" t="str">
        <f t="shared" si="231"/>
        <v/>
      </c>
      <c r="BD65" s="59" t="str">
        <f t="shared" si="232"/>
        <v/>
      </c>
      <c r="BE65" s="58" t="str">
        <f t="shared" si="233"/>
        <v/>
      </c>
      <c r="BF65" s="57" t="str">
        <f t="shared" si="234"/>
        <v/>
      </c>
      <c r="BG65" s="59" t="str">
        <f t="shared" si="235"/>
        <v/>
      </c>
      <c r="BH65" s="58" t="str">
        <f t="shared" si="236"/>
        <v/>
      </c>
      <c r="BI65" s="57" t="str">
        <f t="shared" si="237"/>
        <v/>
      </c>
      <c r="BJ65" s="59" t="str">
        <f t="shared" si="238"/>
        <v/>
      </c>
      <c r="BK65" s="58" t="str">
        <f t="shared" si="239"/>
        <v/>
      </c>
      <c r="BL65" s="57" t="str">
        <f t="shared" si="240"/>
        <v/>
      </c>
      <c r="BM65" s="59" t="str">
        <f t="shared" si="241"/>
        <v/>
      </c>
      <c r="BN65" s="58" t="str">
        <f t="shared" si="242"/>
        <v/>
      </c>
      <c r="BO65" s="57" t="str">
        <f t="shared" si="243"/>
        <v/>
      </c>
      <c r="BP65" s="59" t="str">
        <f t="shared" si="244"/>
        <v/>
      </c>
      <c r="BQ65" s="58" t="str">
        <f t="shared" si="245"/>
        <v/>
      </c>
      <c r="BR65" s="57" t="str">
        <f t="shared" si="246"/>
        <v/>
      </c>
      <c r="BS65" s="59" t="str">
        <f t="shared" si="247"/>
        <v/>
      </c>
      <c r="BT65" s="58" t="str">
        <f t="shared" si="248"/>
        <v/>
      </c>
      <c r="BU65" s="57" t="str">
        <f t="shared" si="249"/>
        <v/>
      </c>
      <c r="BV65" s="59" t="str">
        <f t="shared" si="250"/>
        <v/>
      </c>
      <c r="BW65" s="58" t="str">
        <f t="shared" si="251"/>
        <v/>
      </c>
      <c r="BX65" s="57" t="str">
        <f t="shared" si="252"/>
        <v/>
      </c>
      <c r="BY65" s="59" t="str">
        <f t="shared" si="103"/>
        <v/>
      </c>
      <c r="BZ65" s="58" t="str">
        <f t="shared" si="253"/>
        <v/>
      </c>
      <c r="CA65" s="106">
        <f t="shared" si="104"/>
        <v>0</v>
      </c>
      <c r="CB65" s="107">
        <f t="shared" si="105"/>
        <v>0</v>
      </c>
      <c r="CC65" s="108" t="str">
        <f t="shared" si="106"/>
        <v/>
      </c>
      <c r="CD65" s="252" t="e">
        <f t="shared" ref="CD65:CE65" si="311">AVERAGE(CV62:CV65)</f>
        <v>#DIV/0!</v>
      </c>
      <c r="CE65" s="252" t="e">
        <f t="shared" si="311"/>
        <v>#DIV/0!</v>
      </c>
      <c r="CF65" s="252" t="e">
        <f t="shared" si="108"/>
        <v>#DIV/0!</v>
      </c>
      <c r="CG65" s="252" t="e">
        <f t="shared" si="109"/>
        <v>#DIV/0!</v>
      </c>
      <c r="CH65" s="252" t="e">
        <f t="shared" si="110"/>
        <v>#DIV/0!</v>
      </c>
      <c r="CI65" s="252" t="e">
        <f t="shared" si="111"/>
        <v>#DIV/0!</v>
      </c>
      <c r="CJ65" s="252" t="e">
        <f t="shared" si="112"/>
        <v>#DIV/0!</v>
      </c>
      <c r="CK65" s="252" t="e">
        <f t="shared" si="113"/>
        <v>#DIV/0!</v>
      </c>
      <c r="CL65" s="252" t="e">
        <f t="shared" si="114"/>
        <v>#DIV/0!</v>
      </c>
      <c r="CM65" s="252" t="e">
        <f t="shared" si="115"/>
        <v>#DIV/0!</v>
      </c>
      <c r="CN65" s="252" t="e">
        <f t="shared" si="116"/>
        <v>#DIV/0!</v>
      </c>
      <c r="CO65" s="252" t="e">
        <f t="shared" si="117"/>
        <v>#DIV/0!</v>
      </c>
      <c r="CP65" s="252" t="e">
        <f t="shared" si="118"/>
        <v>#DIV/0!</v>
      </c>
      <c r="CQ65" s="252" t="e">
        <f t="shared" si="119"/>
        <v>#DIV/0!</v>
      </c>
      <c r="CR65" s="252" t="e">
        <f t="shared" si="120"/>
        <v>#DIV/0!</v>
      </c>
      <c r="CS65" s="252" t="e">
        <f t="shared" si="121"/>
        <v>#DIV/0!</v>
      </c>
      <c r="CT65" s="252" t="e">
        <f t="shared" si="122"/>
        <v>#DIV/0!</v>
      </c>
      <c r="CU65" s="252" t="e">
        <f t="shared" si="123"/>
        <v>#DIV/0!</v>
      </c>
      <c r="CV65" s="156" t="str">
        <f t="shared" si="124"/>
        <v/>
      </c>
      <c r="CW65" s="157" t="str">
        <f t="shared" si="125"/>
        <v/>
      </c>
      <c r="CX65" s="157" t="str">
        <f t="shared" si="126"/>
        <v/>
      </c>
      <c r="CY65" s="157" t="str">
        <f t="shared" si="127"/>
        <v/>
      </c>
      <c r="CZ65" s="157" t="str">
        <f t="shared" si="128"/>
        <v/>
      </c>
      <c r="DA65" s="157" t="str">
        <f t="shared" si="129"/>
        <v/>
      </c>
      <c r="DB65" s="157" t="str">
        <f t="shared" si="130"/>
        <v/>
      </c>
      <c r="DC65" s="157" t="str">
        <f t="shared" si="131"/>
        <v/>
      </c>
      <c r="DD65" s="157" t="str">
        <f t="shared" si="132"/>
        <v/>
      </c>
      <c r="DE65" s="157" t="str">
        <f t="shared" si="133"/>
        <v/>
      </c>
      <c r="DF65" s="157" t="str">
        <f t="shared" si="134"/>
        <v/>
      </c>
      <c r="DG65" s="157" t="str">
        <f t="shared" si="135"/>
        <v/>
      </c>
      <c r="DH65" s="157" t="str">
        <f t="shared" si="136"/>
        <v/>
      </c>
      <c r="DI65" s="157" t="str">
        <f t="shared" si="137"/>
        <v/>
      </c>
      <c r="DJ65" s="157" t="str">
        <f t="shared" si="138"/>
        <v/>
      </c>
      <c r="DK65" s="157" t="str">
        <f t="shared" si="139"/>
        <v/>
      </c>
      <c r="DL65" s="157" t="str">
        <f t="shared" si="140"/>
        <v/>
      </c>
      <c r="DM65" s="158" t="str">
        <f t="shared" si="141"/>
        <v/>
      </c>
      <c r="DN65" s="78">
        <v>65</v>
      </c>
      <c r="DO65" s="79">
        <f t="shared" si="164"/>
        <v>60</v>
      </c>
      <c r="DP65" s="42" t="str" cm="1">
        <f t="array" ref="DP65">IFERROR(INDEX($CD$4:$CU$4,_xlfn.AGGREGATE(15,6,COLUMN($CD$4:$CU$4)-COLUMN($CC$1)/($CD$65:$CU$65=MAX($CD$65:$CU$65)),COLUMNS(CU$4:$CU4))),"")</f>
        <v/>
      </c>
      <c r="DQ65" s="65" t="str" cm="1">
        <f t="array" ref="DQ65">IFERROR(INDEX($CD$4:$CU$4,_xlfn.AGGREGATE(15,6,COLUMN($CD$4:$CU$4)-COLUMN($CC$1)/($CD$65:$CU$65=MAX($CD$65:$CU$65)),COLUMNS($CU$4:DN4))),"")</f>
        <v/>
      </c>
      <c r="DR65" s="65" t="str" cm="1">
        <f t="array" ref="DR65">IFERROR(INDEX($CD$4:$CU$4,_xlfn.AGGREGATE(15,6,COLUMN($CD$4:$CU$4)-COLUMN($CC$1)/($CD$65:$CU$65=MAX($CD$65:$CU$65)),COLUMNS($CU$4:DO4))),"")</f>
        <v/>
      </c>
      <c r="DS65" s="65" t="str" cm="1">
        <f t="array" ref="DS65">IFERROR(INDEX($CD$4:$CU$4,_xlfn.AGGREGATE(15,6,COLUMN($CD$4:$CU$4)-COLUMN($CC$1)/($CD$65:$CU$65=MAX($CD$65:$CU$65)),COLUMNS($CU$4:DP4))),"")</f>
        <v/>
      </c>
      <c r="DT65" s="65" t="str" cm="1">
        <f t="array" ref="DT65">IFERROR(INDEX($CD$4:$CU$4,_xlfn.AGGREGATE(15,6,COLUMN($CD$4:$CU$4)-COLUMN($CC$1)/($CD$65:$CU$65=MAX($CD$65:$CU$65)),COLUMNS($CU$4:DQ4))),"")</f>
        <v/>
      </c>
      <c r="DU65" s="66" t="str" cm="1">
        <f t="array" ref="DU65">IFERROR(INDEX($CD$4:$CU$4,_xlfn.AGGREGATE(15,6,COLUMN($CD$4:$CU$4)-COLUMN($CC$1)/($CD$65:$CU$65=MAX($CD$65:$CU$65)),COLUMNS($CU$4:DR4))),"")</f>
        <v/>
      </c>
      <c r="DV65" s="78" t="str">
        <f t="shared" ca="1" si="156"/>
        <v/>
      </c>
      <c r="DW65" s="65" t="str">
        <f t="shared" ca="1" si="157"/>
        <v>R</v>
      </c>
      <c r="DX65" s="65" t="str" cm="1">
        <f t="array" aca="1" ref="DX65" ca="1">IF(INDIRECT(VLOOKUP(DX64,General!R:T,3,FALSE)&amp;DN64)&gt;0,DX64,DV64)</f>
        <v>BU</v>
      </c>
      <c r="DY65" s="79">
        <f t="shared" ca="1" si="158"/>
        <v>3</v>
      </c>
      <c r="DZ65" s="42" t="str">
        <f>IFERROR(VLOOKUP(DP65,General!R:S,2,FALSE),"")</f>
        <v/>
      </c>
      <c r="EA65" s="65" t="str">
        <f>IFERROR(VLOOKUP(DQ65,General!R:S,2,FALSE),"")</f>
        <v/>
      </c>
      <c r="EB65" s="65" t="str">
        <f>IFERROR(VLOOKUP(DR65,General!R:S,2,FALSE),"")</f>
        <v/>
      </c>
      <c r="EC65" s="65" t="str">
        <f>IFERROR(VLOOKUP(DS65,General!R:S,2,FALSE),"")</f>
        <v/>
      </c>
      <c r="ED65" s="65" t="str">
        <f>IFERROR(VLOOKUP(DT65,General!R:S,2,FALSE),"")</f>
        <v/>
      </c>
      <c r="EE65" s="66" t="str">
        <f>IFERROR(VLOOKUP(DU65,General!R:S,2,FALSE),"")</f>
        <v/>
      </c>
      <c r="EF65" s="113">
        <f ca="1">IF(DP65="",-1,COUNTIF(INDIRECT(DZ65&amp;$DN$10):INDIRECT(DZ65&amp;DN65),"Y"))</f>
        <v>-1</v>
      </c>
      <c r="EG65" s="111">
        <f ca="1">IF(DQ65="",-1,COUNTIF(INDIRECT(EA65&amp;$DN$10):INDIRECT(EA65&amp;DN65),"Y"))</f>
        <v>-1</v>
      </c>
      <c r="EH65" s="111">
        <f ca="1">IF(DR65="",-1,COUNTIF(INDIRECT(EB65&amp;$DN$10):INDIRECT(EB65&amp;DN65),"Y"))</f>
        <v>-1</v>
      </c>
      <c r="EI65" s="110">
        <f ca="1">IF(DS65="",-1,COUNTIF(INDIRECT(EC65&amp;$DN$10):INDIRECT(EC65&amp;DN65),"Y"))</f>
        <v>-1</v>
      </c>
      <c r="EJ65" s="114">
        <f ca="1">IF(DT65="",-1,COUNTIF(INDIRECT(ED65&amp;$DN$10):INDIRECT(ED65&amp;DN65),"Y"))</f>
        <v>-1</v>
      </c>
      <c r="EK65" s="114">
        <f ca="1">IF(DU65="",-1,COUNTIF(INDIRECT(EE65&amp;$DN$10):INDIRECT(EE65&amp;DN65),"Y"))</f>
        <v>-1</v>
      </c>
      <c r="EL65" s="42" t="str" cm="1">
        <f t="array" aca="1" ref="EL65" ca="1">IFERROR(INDEX($DP$65:$DU$65,_xlfn.AGGREGATE(15,6,COLUMN($DP$65:$DU$65)-COLUMN($DO$65)/($EF$65:$EK$65=MAX($EF$65:$EK$65)),COLUMNS($DP$65:DP65))),"")</f>
        <v/>
      </c>
      <c r="EM65" s="65" t="str" cm="1">
        <f t="array" aca="1" ref="EM65" ca="1">IFERROR(INDEX($DP$65:$DU$65,_xlfn.AGGREGATE(15,6,COLUMN($DP$65:$DU$65)-COLUMN($DO$65)/($EF$65:$EK$65=MAX($EF$65:$EK$65)),COLUMNS($DP$65:DQ65))),"")</f>
        <v/>
      </c>
      <c r="EN65" s="65" t="str" cm="1">
        <f t="array" aca="1" ref="EN65" ca="1">IFERROR(INDEX($DP$65:$DU$65,_xlfn.AGGREGATE(15,6,COLUMN($DP$65:$DU$65)-COLUMN($DO$65)/($EF$65:$EK$65=MAX($EF$65:$EK$65)),COLUMNS($DP$65:DR65))),"")</f>
        <v/>
      </c>
      <c r="EO65" s="65" t="str" cm="1">
        <f t="array" aca="1" ref="EO65" ca="1">IFERROR(INDEX($DP$65:$DU$65,_xlfn.AGGREGATE(15,6,COLUMN($DP$65:$DU$65)-COLUMN($DO$65)/($EF$65:$EK$65=MAX($EF$65:$EK$65)),COLUMNS($DP$65:DS65))),"")</f>
        <v/>
      </c>
      <c r="EP65" s="65" t="str" cm="1">
        <f t="array" aca="1" ref="EP65" ca="1">IFERROR(INDEX($DP$65:$DU$65,_xlfn.AGGREGATE(15,6,COLUMN($DP$65:$DU$65)-COLUMN($DO$65)/($EF$65:$EK$65=MAX($EF$65:$EK$65)),COLUMNS($DP$65:DT65))),"")</f>
        <v/>
      </c>
      <c r="EQ65" s="66" t="str" cm="1">
        <f t="array" aca="1" ref="EQ65" ca="1">IFERROR(INDEX($DP$65:$DU$65,_xlfn.AGGREGATE(15,6,COLUMN($DP$65:$DU$65)-COLUMN($DO$65)/($EF$65:$EK$65=MAX($EF$65:$EK$65)),COLUMNS($DP$65:DU65))),"")</f>
        <v/>
      </c>
      <c r="ER65" s="9">
        <f t="shared" ca="1" si="144"/>
        <v>6</v>
      </c>
      <c r="ES65" s="79">
        <f t="shared" ca="1" si="159"/>
        <v>3</v>
      </c>
      <c r="ET65" s="112" t="str" cm="1">
        <f t="array" aca="1" ref="ET65" ca="1">INDEX(EL65:EQ65,1,ES65)</f>
        <v/>
      </c>
      <c r="EU65" s="42" t="str">
        <f t="shared" ca="1" si="7"/>
        <v>T</v>
      </c>
      <c r="EV65" s="65" t="str">
        <f t="shared" si="8"/>
        <v>T</v>
      </c>
      <c r="EW65" s="65" t="str">
        <f t="shared" ca="1" si="9"/>
        <v>B</v>
      </c>
      <c r="EX65" s="65" t="str">
        <f t="shared" si="193"/>
        <v/>
      </c>
      <c r="EY65" s="65" t="str">
        <f t="shared" si="194"/>
        <v/>
      </c>
      <c r="EZ65" s="65" t="str">
        <f t="shared" si="195"/>
        <v/>
      </c>
      <c r="FA65" s="9" t="str">
        <f t="shared" si="255"/>
        <v/>
      </c>
      <c r="FB65" s="9" t="str">
        <f t="shared" si="256"/>
        <v/>
      </c>
      <c r="FC65" s="9" t="str">
        <f t="shared" si="257"/>
        <v/>
      </c>
      <c r="FD65" s="9" t="str">
        <f t="shared" si="258"/>
        <v/>
      </c>
      <c r="FE65" s="9" t="str">
        <f t="shared" si="259"/>
        <v/>
      </c>
      <c r="FF65" s="9" t="str">
        <f t="shared" si="260"/>
        <v/>
      </c>
      <c r="FG65" s="9">
        <f t="shared" si="261"/>
        <v>0</v>
      </c>
      <c r="FH65" s="9">
        <f t="shared" si="262"/>
        <v>0</v>
      </c>
      <c r="FI65" s="42" t="str">
        <f t="shared" si="196"/>
        <v/>
      </c>
      <c r="FJ65" s="65">
        <f>IF(Z65="",0,IFERROR(VLOOKUP(Z60&amp;Z61&amp;Z62&amp;Z63&amp;Z64&amp;Z65,General!I:J,2,FALSE),0))</f>
        <v>0</v>
      </c>
      <c r="FK65" s="65">
        <f>IF(AC65="",0,IFERROR(VLOOKUP(AC60&amp;AC61&amp;AC62&amp;AC63&amp;AC64&amp;AC65,General!I:J,2,FALSE),0))</f>
        <v>0</v>
      </c>
      <c r="FL65" s="65">
        <f>IF(AF65="",0,IFERROR(VLOOKUP(AF60&amp;AF61&amp;AF62&amp;AF63&amp;AF64&amp;AF65,General!I:J,2,FALSE),0))</f>
        <v>0</v>
      </c>
      <c r="FM65" s="65">
        <f>IF(AI65="",0,IFERROR(VLOOKUP(AI60&amp;AI61&amp;AI62&amp;AI63&amp;AI64&amp;AI65,General!I:J,2,FALSE),0))</f>
        <v>0</v>
      </c>
      <c r="FN65" s="65">
        <f>IF(AL65="",0,IFERROR(VLOOKUP(AL60&amp;AL61&amp;AL62&amp;AL63&amp;AL64&amp;AL65,General!I:J,2,FALSE),0))</f>
        <v>0</v>
      </c>
      <c r="FO65" s="65">
        <f>IF(AO65="",0,IFERROR(VLOOKUP(AO60&amp;AO61&amp;AO62&amp;AO63&amp;AO64&amp;AO65,General!I:J,2,FALSE),0))</f>
        <v>0</v>
      </c>
      <c r="FP65" s="65">
        <f>IF(AR65="",0,IFERROR(VLOOKUP(AR60&amp;AR61&amp;AR62&amp;AR63&amp;AR64&amp;AR65,General!I:J,2,FALSE),0))</f>
        <v>0</v>
      </c>
      <c r="FQ65" s="65">
        <f>IF(AU65="",0,IFERROR(VLOOKUP(AU60&amp;AU61&amp;AU62&amp;AU63&amp;AU64&amp;AU65,General!I:J,2,FALSE),0))</f>
        <v>0</v>
      </c>
      <c r="FR65" s="65">
        <f>IF(AX65="",0,IFERROR(VLOOKUP(AX60&amp;AX61&amp;AX62&amp;AX63&amp;AX64&amp;AX65,General!I:J,2,FALSE),0))</f>
        <v>0</v>
      </c>
      <c r="FS65" s="65">
        <f>IF(BA65="",0,IFERROR(VLOOKUP(BA60&amp;BA61&amp;BA62&amp;BA63&amp;BA64&amp;BA65,General!I:J,2,FALSE),0))</f>
        <v>0</v>
      </c>
      <c r="FT65" s="65">
        <f>IF(BD65="",0,IFERROR(VLOOKUP(BD60&amp;BD61&amp;BD62&amp;BD63&amp;BD64&amp;BD65,General!I:J,2,FALSE),0))</f>
        <v>0</v>
      </c>
      <c r="FU65" s="65">
        <f>IF(BG65="",0,IFERROR(VLOOKUP(BG60&amp;BG61&amp;BG62&amp;BG63&amp;BG64&amp;BG65,General!I:J,2,FALSE),0))</f>
        <v>0</v>
      </c>
      <c r="FV65" s="65">
        <f>IF(BJ65="",0,IFERROR(VLOOKUP(BJ60&amp;BJ61&amp;BJ62&amp;BJ63&amp;BJ64&amp;BJ65,General!I:J,2,FALSE),0))</f>
        <v>0</v>
      </c>
      <c r="FW65" s="65">
        <f>IF(BM65="",0,IFERROR(VLOOKUP(BM60&amp;BM61&amp;BM62&amp;BM63&amp;BM64&amp;BM65,General!I:J,2,FALSE),0))</f>
        <v>0</v>
      </c>
      <c r="FX65" s="65">
        <f>IF(BP65="",0,IFERROR(VLOOKUP(BP60&amp;BP61&amp;BP62&amp;BP63&amp;BP64&amp;BP65,General!I:J,2,FALSE),0))</f>
        <v>0</v>
      </c>
      <c r="FY65" s="65">
        <f>IF(BS65="",0,IFERROR(VLOOKUP(BS60&amp;BS61&amp;BS62&amp;BS63&amp;BS64&amp;BS65,General!I:J,2,FALSE),0))</f>
        <v>0</v>
      </c>
      <c r="FZ65" s="66">
        <f>IF(BV65="",0,IFERROR(VLOOKUP(BV60&amp;BV61&amp;BV62&amp;BV63&amp;BV64&amp;BV65,General!I:J,2,FALSE),0))</f>
        <v>0</v>
      </c>
      <c r="GA65" s="66">
        <f>IF(BY65="",0,IFERROR(VLOOKUP(BY60&amp;BY61&amp;BY62&amp;BY63&amp;BY64&amp;BY65,General!I:J,2,FALSE),0))</f>
        <v>0</v>
      </c>
      <c r="GB65" s="66">
        <f>IF(R65="",0,IFERROR(VLOOKUP(R60&amp;R61&amp;R62&amp;R63&amp;R64&amp;R65,General!F:G,2,FALSE),0))</f>
        <v>0</v>
      </c>
      <c r="GC65" s="9" t="str">
        <f t="shared" si="284"/>
        <v/>
      </c>
      <c r="GD65" s="9" t="str">
        <f t="shared" si="263"/>
        <v>N</v>
      </c>
      <c r="GE65" s="9" t="str">
        <f t="shared" si="264"/>
        <v>N</v>
      </c>
      <c r="GF65" s="9" t="str">
        <f t="shared" si="265"/>
        <v>N</v>
      </c>
      <c r="GG65" s="9" t="str">
        <f t="shared" si="266"/>
        <v/>
      </c>
      <c r="GH65" s="10" t="str">
        <f t="shared" ca="1" si="267"/>
        <v/>
      </c>
      <c r="GI65" s="9" t="str">
        <f t="shared" ca="1" si="268"/>
        <v/>
      </c>
      <c r="GJ65" s="9" t="str">
        <f t="shared" ca="1" si="269"/>
        <v/>
      </c>
      <c r="GK65" s="9" t="str">
        <f t="shared" si="270"/>
        <v/>
      </c>
      <c r="GL65" s="9" t="str">
        <f t="shared" si="271"/>
        <v/>
      </c>
      <c r="GM65" s="9" t="str">
        <f t="shared" si="272"/>
        <v/>
      </c>
      <c r="GN65" s="9" t="str">
        <f t="shared" si="190"/>
        <v/>
      </c>
      <c r="GO65" s="9" t="str">
        <f t="shared" si="191"/>
        <v/>
      </c>
      <c r="GP65" s="9" t="str">
        <f t="shared" si="289"/>
        <v>00000</v>
      </c>
      <c r="GQ65" s="9" t="str">
        <f t="shared" si="290"/>
        <v>00000</v>
      </c>
      <c r="GR65" s="9" t="str">
        <f t="shared" si="291"/>
        <v>000000</v>
      </c>
      <c r="GS65" s="9" t="str">
        <f t="shared" si="292"/>
        <v>000000</v>
      </c>
      <c r="GT65" s="9" t="str">
        <f t="shared" si="293"/>
        <v>B</v>
      </c>
      <c r="GU65" s="9" t="str">
        <f t="shared" si="149"/>
        <v>B</v>
      </c>
      <c r="GV65" s="9" t="str">
        <f t="shared" si="273"/>
        <v/>
      </c>
      <c r="GW65" s="9">
        <f t="shared" ca="1" si="274"/>
        <v>0</v>
      </c>
      <c r="GX65" s="9" t="str">
        <f t="shared" si="275"/>
        <v/>
      </c>
      <c r="GY65" s="9">
        <f t="shared" ca="1" si="276"/>
        <v>0</v>
      </c>
      <c r="GZ65" s="9" t="str">
        <f t="shared" si="277"/>
        <v/>
      </c>
      <c r="HA65" s="9">
        <f t="shared" ca="1" si="278"/>
        <v>0</v>
      </c>
      <c r="HB65" s="9" t="str">
        <f t="shared" ca="1" si="150"/>
        <v>0</v>
      </c>
      <c r="HC65" s="9" t="str">
        <f t="shared" ca="1" si="151"/>
        <v>0</v>
      </c>
      <c r="HD65" s="9" t="str">
        <f t="shared" ca="1" si="152"/>
        <v>0</v>
      </c>
      <c r="HE65" s="9" t="str">
        <f t="shared" si="279"/>
        <v/>
      </c>
      <c r="HG65" s="9">
        <f>General!A63</f>
        <v>0</v>
      </c>
      <c r="HH65" s="9">
        <f>General!B63</f>
        <v>0</v>
      </c>
      <c r="HI65" s="9">
        <f>General!C63</f>
        <v>0</v>
      </c>
      <c r="HJ65" s="9">
        <f>General!D63</f>
        <v>0</v>
      </c>
      <c r="HK65" s="9">
        <v>1</v>
      </c>
      <c r="HL65" s="57">
        <f t="shared" ca="1" si="153"/>
        <v>1</v>
      </c>
      <c r="HM65" s="9" t="str">
        <f>General!F63</f>
        <v>LLLLLL</v>
      </c>
      <c r="HN65" s="9">
        <f>General!G63</f>
        <v>-6</v>
      </c>
    </row>
    <row r="66" spans="1:222" ht="13.5" thickBot="1">
      <c r="A66" s="9">
        <v>57</v>
      </c>
      <c r="B66" s="42" t="str">
        <f t="shared" si="199"/>
        <v/>
      </c>
      <c r="C66" s="115" t="str">
        <f t="shared" ca="1" si="280"/>
        <v/>
      </c>
      <c r="D66" s="116" t="str">
        <f t="shared" si="94"/>
        <v/>
      </c>
      <c r="E66" s="117" t="str">
        <f t="shared" si="95"/>
        <v/>
      </c>
      <c r="F66" s="66" t="str">
        <f t="shared" si="200"/>
        <v/>
      </c>
      <c r="G66" s="9">
        <v>57</v>
      </c>
      <c r="H66" s="118"/>
      <c r="I66" s="152" t="str">
        <f t="shared" si="96"/>
        <v/>
      </c>
      <c r="J66" s="115" t="str">
        <f t="shared" si="97"/>
        <v/>
      </c>
      <c r="K66" s="66" t="str">
        <f t="shared" si="154"/>
        <v/>
      </c>
      <c r="L66" s="141"/>
      <c r="M66" s="136"/>
      <c r="N66" s="10"/>
      <c r="O66" s="42" t="str">
        <f>IF(M65="","",VLOOKUP(DX66,General!U:V,2,FALSE))</f>
        <v/>
      </c>
      <c r="P66" s="116" t="str">
        <f t="shared" si="201"/>
        <v/>
      </c>
      <c r="Q66" s="117" t="str">
        <f t="shared" si="202"/>
        <v/>
      </c>
      <c r="R66" s="65" t="str">
        <f t="shared" si="203"/>
        <v/>
      </c>
      <c r="S66" s="65" t="str">
        <f t="shared" si="204"/>
        <v/>
      </c>
      <c r="T66" s="119" t="str">
        <f t="shared" si="281"/>
        <v/>
      </c>
      <c r="U66" s="65" t="str">
        <f>IF(M66="","",IF(T66="",SUM($T$5:$T66)+S66,SUM($T$5:$T66)))</f>
        <v/>
      </c>
      <c r="V66" s="125" t="str">
        <f t="shared" si="187"/>
        <v/>
      </c>
      <c r="W66" s="65" t="str" cm="1">
        <f t="array" aca="1" ref="W66" ca="1">IF(M65="","",INDIRECT(DX66&amp; DN66))</f>
        <v/>
      </c>
      <c r="X66" s="66" t="str">
        <f t="shared" si="205"/>
        <v/>
      </c>
      <c r="Y66" s="42" t="str">
        <f t="shared" si="206"/>
        <v/>
      </c>
      <c r="Z66" s="65" t="str">
        <f t="shared" si="207"/>
        <v/>
      </c>
      <c r="AA66" s="66" t="str">
        <f t="shared" si="208"/>
        <v/>
      </c>
      <c r="AB66" s="42" t="str">
        <f t="shared" si="209"/>
        <v/>
      </c>
      <c r="AC66" s="65" t="str">
        <f t="shared" si="210"/>
        <v/>
      </c>
      <c r="AD66" s="66" t="str">
        <f t="shared" si="211"/>
        <v/>
      </c>
      <c r="AE66" s="42" t="str">
        <f t="shared" si="212"/>
        <v/>
      </c>
      <c r="AF66" s="65" t="str">
        <f t="shared" si="213"/>
        <v/>
      </c>
      <c r="AG66" s="66" t="str">
        <f t="shared" si="214"/>
        <v/>
      </c>
      <c r="AH66" s="42" t="str">
        <f t="shared" si="215"/>
        <v/>
      </c>
      <c r="AI66" s="65" t="str">
        <f t="shared" si="216"/>
        <v/>
      </c>
      <c r="AJ66" s="66" t="str">
        <f t="shared" si="217"/>
        <v/>
      </c>
      <c r="AK66" s="42" t="str">
        <f t="shared" si="282"/>
        <v/>
      </c>
      <c r="AL66" s="65" t="str">
        <f t="shared" si="218"/>
        <v/>
      </c>
      <c r="AM66" s="66" t="str">
        <f t="shared" si="219"/>
        <v/>
      </c>
      <c r="AN66" s="42" t="str">
        <f t="shared" si="220"/>
        <v/>
      </c>
      <c r="AO66" s="65" t="str">
        <f t="shared" si="221"/>
        <v/>
      </c>
      <c r="AP66" s="66" t="str">
        <f t="shared" si="222"/>
        <v/>
      </c>
      <c r="AQ66" s="42" t="str">
        <f t="shared" si="223"/>
        <v/>
      </c>
      <c r="AR66" s="65" t="str">
        <f t="shared" si="224"/>
        <v/>
      </c>
      <c r="AS66" s="66" t="str">
        <f t="shared" si="225"/>
        <v/>
      </c>
      <c r="AT66" s="42" t="str">
        <f t="shared" si="100"/>
        <v/>
      </c>
      <c r="AU66" s="65" t="str">
        <f t="shared" si="226"/>
        <v/>
      </c>
      <c r="AV66" s="79" t="str">
        <f t="shared" si="227"/>
        <v/>
      </c>
      <c r="AW66" s="42" t="str">
        <f t="shared" si="101"/>
        <v/>
      </c>
      <c r="AX66" s="65" t="str">
        <f t="shared" si="39"/>
        <v/>
      </c>
      <c r="AY66" s="66" t="str">
        <f t="shared" si="102"/>
        <v/>
      </c>
      <c r="AZ66" s="42" t="str">
        <f t="shared" si="228"/>
        <v/>
      </c>
      <c r="BA66" s="65" t="str">
        <f t="shared" si="229"/>
        <v/>
      </c>
      <c r="BB66" s="66" t="str">
        <f t="shared" si="230"/>
        <v/>
      </c>
      <c r="BC66" s="42" t="str">
        <f t="shared" si="231"/>
        <v/>
      </c>
      <c r="BD66" s="65" t="str">
        <f t="shared" si="232"/>
        <v/>
      </c>
      <c r="BE66" s="66" t="str">
        <f t="shared" si="233"/>
        <v/>
      </c>
      <c r="BF66" s="42" t="str">
        <f t="shared" si="234"/>
        <v/>
      </c>
      <c r="BG66" s="65" t="str">
        <f t="shared" si="235"/>
        <v/>
      </c>
      <c r="BH66" s="66" t="str">
        <f t="shared" si="236"/>
        <v/>
      </c>
      <c r="BI66" s="42" t="str">
        <f t="shared" si="237"/>
        <v/>
      </c>
      <c r="BJ66" s="65" t="str">
        <f t="shared" si="238"/>
        <v/>
      </c>
      <c r="BK66" s="66" t="str">
        <f t="shared" si="239"/>
        <v/>
      </c>
      <c r="BL66" s="42" t="str">
        <f t="shared" si="240"/>
        <v/>
      </c>
      <c r="BM66" s="65" t="str">
        <f t="shared" si="241"/>
        <v/>
      </c>
      <c r="BN66" s="66" t="str">
        <f t="shared" si="242"/>
        <v/>
      </c>
      <c r="BO66" s="42" t="str">
        <f t="shared" si="243"/>
        <v/>
      </c>
      <c r="BP66" s="65" t="str">
        <f t="shared" si="244"/>
        <v/>
      </c>
      <c r="BQ66" s="66" t="str">
        <f t="shared" si="245"/>
        <v/>
      </c>
      <c r="BR66" s="42" t="str">
        <f t="shared" si="246"/>
        <v/>
      </c>
      <c r="BS66" s="65" t="str">
        <f t="shared" si="247"/>
        <v/>
      </c>
      <c r="BT66" s="66" t="str">
        <f t="shared" si="248"/>
        <v/>
      </c>
      <c r="BU66" s="42" t="str">
        <f t="shared" si="249"/>
        <v/>
      </c>
      <c r="BV66" s="65" t="str">
        <f t="shared" si="250"/>
        <v/>
      </c>
      <c r="BW66" s="66" t="str">
        <f t="shared" si="251"/>
        <v/>
      </c>
      <c r="BX66" s="42" t="str">
        <f t="shared" si="252"/>
        <v/>
      </c>
      <c r="BY66" s="65" t="str">
        <f t="shared" si="103"/>
        <v/>
      </c>
      <c r="BZ66" s="66" t="str">
        <f t="shared" si="253"/>
        <v/>
      </c>
      <c r="CA66" s="106">
        <f t="shared" si="104"/>
        <v>0</v>
      </c>
      <c r="CB66" s="107">
        <f t="shared" si="105"/>
        <v>0</v>
      </c>
      <c r="CC66" s="108" t="str">
        <f t="shared" si="106"/>
        <v/>
      </c>
      <c r="CD66" s="252" t="e">
        <f t="shared" ref="CD66:CE66" si="312">AVERAGE(CV63:CV66)</f>
        <v>#DIV/0!</v>
      </c>
      <c r="CE66" s="252" t="e">
        <f t="shared" si="312"/>
        <v>#DIV/0!</v>
      </c>
      <c r="CF66" s="252" t="e">
        <f t="shared" si="108"/>
        <v>#DIV/0!</v>
      </c>
      <c r="CG66" s="252" t="e">
        <f t="shared" si="109"/>
        <v>#DIV/0!</v>
      </c>
      <c r="CH66" s="252" t="e">
        <f t="shared" si="110"/>
        <v>#DIV/0!</v>
      </c>
      <c r="CI66" s="252" t="e">
        <f t="shared" si="111"/>
        <v>#DIV/0!</v>
      </c>
      <c r="CJ66" s="252" t="e">
        <f t="shared" si="112"/>
        <v>#DIV/0!</v>
      </c>
      <c r="CK66" s="252" t="e">
        <f t="shared" si="113"/>
        <v>#DIV/0!</v>
      </c>
      <c r="CL66" s="252" t="e">
        <f t="shared" si="114"/>
        <v>#DIV/0!</v>
      </c>
      <c r="CM66" s="252" t="e">
        <f t="shared" si="115"/>
        <v>#DIV/0!</v>
      </c>
      <c r="CN66" s="252" t="e">
        <f t="shared" si="116"/>
        <v>#DIV/0!</v>
      </c>
      <c r="CO66" s="252" t="e">
        <f t="shared" si="117"/>
        <v>#DIV/0!</v>
      </c>
      <c r="CP66" s="252" t="e">
        <f t="shared" si="118"/>
        <v>#DIV/0!</v>
      </c>
      <c r="CQ66" s="252" t="e">
        <f t="shared" si="119"/>
        <v>#DIV/0!</v>
      </c>
      <c r="CR66" s="252" t="e">
        <f t="shared" si="120"/>
        <v>#DIV/0!</v>
      </c>
      <c r="CS66" s="252" t="e">
        <f t="shared" si="121"/>
        <v>#DIV/0!</v>
      </c>
      <c r="CT66" s="252" t="e">
        <f t="shared" si="122"/>
        <v>#DIV/0!</v>
      </c>
      <c r="CU66" s="252" t="e">
        <f t="shared" si="123"/>
        <v>#DIV/0!</v>
      </c>
      <c r="CV66" s="156" t="str">
        <f t="shared" si="124"/>
        <v/>
      </c>
      <c r="CW66" s="157" t="str">
        <f t="shared" si="125"/>
        <v/>
      </c>
      <c r="CX66" s="157" t="str">
        <f t="shared" si="126"/>
        <v/>
      </c>
      <c r="CY66" s="157" t="str">
        <f t="shared" si="127"/>
        <v/>
      </c>
      <c r="CZ66" s="157" t="str">
        <f t="shared" si="128"/>
        <v/>
      </c>
      <c r="DA66" s="157" t="str">
        <f t="shared" si="129"/>
        <v/>
      </c>
      <c r="DB66" s="157" t="str">
        <f t="shared" si="130"/>
        <v/>
      </c>
      <c r="DC66" s="157" t="str">
        <f t="shared" si="131"/>
        <v/>
      </c>
      <c r="DD66" s="157" t="str">
        <f t="shared" si="132"/>
        <v/>
      </c>
      <c r="DE66" s="157" t="str">
        <f t="shared" si="133"/>
        <v/>
      </c>
      <c r="DF66" s="157" t="str">
        <f t="shared" si="134"/>
        <v/>
      </c>
      <c r="DG66" s="157" t="str">
        <f t="shared" si="135"/>
        <v/>
      </c>
      <c r="DH66" s="157" t="str">
        <f t="shared" si="136"/>
        <v/>
      </c>
      <c r="DI66" s="157" t="str">
        <f t="shared" si="137"/>
        <v/>
      </c>
      <c r="DJ66" s="157" t="str">
        <f t="shared" si="138"/>
        <v/>
      </c>
      <c r="DK66" s="157" t="str">
        <f t="shared" si="139"/>
        <v/>
      </c>
      <c r="DL66" s="157" t="str">
        <f t="shared" si="140"/>
        <v/>
      </c>
      <c r="DM66" s="158" t="str">
        <f t="shared" si="141"/>
        <v/>
      </c>
      <c r="DN66" s="78">
        <v>66</v>
      </c>
      <c r="DO66" s="79">
        <f t="shared" si="164"/>
        <v>61</v>
      </c>
      <c r="DP66" s="42" t="str" cm="1">
        <f t="array" ref="DP66">IFERROR(INDEX($CD$4:$CU$4,_xlfn.AGGREGATE(15,6,COLUMN($CD$4:$CU$4)-COLUMN($CC$1)/($CD$66:$CU$66=MAX($CD$66:$CU$66)),COLUMNS(CU$4:$CU4))),"")</f>
        <v/>
      </c>
      <c r="DQ66" s="65" t="str" cm="1">
        <f t="array" ref="DQ66">IFERROR(INDEX($CD$4:$CU$4,_xlfn.AGGREGATE(15,6,COLUMN($CD$4:$CU$4)-COLUMN($CC$1)/($CD$66:$CU$66=MAX($CD$66:$CU$66)),COLUMNS($CU$4:DN4))),"")</f>
        <v/>
      </c>
      <c r="DR66" s="65" t="str" cm="1">
        <f t="array" ref="DR66">IFERROR(INDEX($CD$4:$CU$4,_xlfn.AGGREGATE(15,6,COLUMN($CD$4:$CU$4)-COLUMN($CC$1)/($CD$66:$CU$66=MAX($CD$66:$CU$66)),COLUMNS($CU$4:DO4))),"")</f>
        <v/>
      </c>
      <c r="DS66" s="65" t="str" cm="1">
        <f t="array" ref="DS66">IFERROR(INDEX($CD$4:$CU$4,_xlfn.AGGREGATE(15,6,COLUMN($CD$4:$CU$4)-COLUMN($CC$1)/($CD$66:$CU$66=MAX($CD$66:$CU$66)),COLUMNS($CU$4:DP4))),"")</f>
        <v/>
      </c>
      <c r="DT66" s="65" t="str" cm="1">
        <f t="array" ref="DT66">IFERROR(INDEX($CD$4:$CU$4,_xlfn.AGGREGATE(15,6,COLUMN($CD$4:$CU$4)-COLUMN($CC$1)/($CD$66:$CU$66=MAX($CD$66:$CU$66)),COLUMNS($CU$4:DQ4))),"")</f>
        <v/>
      </c>
      <c r="DU66" s="66" t="str" cm="1">
        <f t="array" ref="DU66">IFERROR(INDEX($CD$4:$CU$4,_xlfn.AGGREGATE(15,6,COLUMN($CD$4:$CU$4)-COLUMN($CC$1)/($CD$66:$CU$66=MAX($CD$66:$CU$66)),COLUMNS($CU$4:DR4))),"")</f>
        <v/>
      </c>
      <c r="DV66" s="78" t="str">
        <f t="shared" ca="1" si="156"/>
        <v/>
      </c>
      <c r="DW66" s="65" t="str">
        <f t="shared" ca="1" si="157"/>
        <v>R</v>
      </c>
      <c r="DX66" s="65" t="str" cm="1">
        <f t="array" aca="1" ref="DX66" ca="1">IF(INDIRECT(VLOOKUP(DX65,General!R:T,3,FALSE)&amp;DN65)&gt;0,DX65,DV65)</f>
        <v>BU</v>
      </c>
      <c r="DY66" s="79">
        <f t="shared" ca="1" si="158"/>
        <v>4</v>
      </c>
      <c r="DZ66" s="42" t="str">
        <f>IFERROR(VLOOKUP(DP66,General!R:S,2,FALSE),"")</f>
        <v/>
      </c>
      <c r="EA66" s="65" t="str">
        <f>IFERROR(VLOOKUP(DQ66,General!R:S,2,FALSE),"")</f>
        <v/>
      </c>
      <c r="EB66" s="65" t="str">
        <f>IFERROR(VLOOKUP(DR66,General!R:S,2,FALSE),"")</f>
        <v/>
      </c>
      <c r="EC66" s="65" t="str">
        <f>IFERROR(VLOOKUP(DS66,General!R:S,2,FALSE),"")</f>
        <v/>
      </c>
      <c r="ED66" s="65" t="str">
        <f>IFERROR(VLOOKUP(DT66,General!R:S,2,FALSE),"")</f>
        <v/>
      </c>
      <c r="EE66" s="66" t="str">
        <f>IFERROR(VLOOKUP(DU66,General!R:S,2,FALSE),"")</f>
        <v/>
      </c>
      <c r="EF66" s="113">
        <f ca="1">IF(DP66="",-1,COUNTIF(INDIRECT(DZ66&amp;$DN$10):INDIRECT(DZ66&amp;DN66),"Y"))</f>
        <v>-1</v>
      </c>
      <c r="EG66" s="111">
        <f ca="1">IF(DQ66="",-1,COUNTIF(INDIRECT(EA66&amp;$DN$10):INDIRECT(EA66&amp;DN66),"Y"))</f>
        <v>-1</v>
      </c>
      <c r="EH66" s="111">
        <f ca="1">IF(DR66="",-1,COUNTIF(INDIRECT(EB66&amp;$DN$10):INDIRECT(EB66&amp;DN66),"Y"))</f>
        <v>-1</v>
      </c>
      <c r="EI66" s="110">
        <f ca="1">IF(DS66="",-1,COUNTIF(INDIRECT(EC66&amp;$DN$10):INDIRECT(EC66&amp;DN66),"Y"))</f>
        <v>-1</v>
      </c>
      <c r="EJ66" s="114">
        <f ca="1">IF(DT66="",-1,COUNTIF(INDIRECT(ED66&amp;$DN$10):INDIRECT(ED66&amp;DN66),"Y"))</f>
        <v>-1</v>
      </c>
      <c r="EK66" s="114">
        <f ca="1">IF(DU66="",-1,COUNTIF(INDIRECT(EE66&amp;$DN$10):INDIRECT(EE66&amp;DN66),"Y"))</f>
        <v>-1</v>
      </c>
      <c r="EL66" s="42" t="str" cm="1">
        <f t="array" aca="1" ref="EL66" ca="1">IFERROR(INDEX($DP$66:$DU$66,_xlfn.AGGREGATE(15,6,COLUMN($DP$66:$DU$66)-COLUMN($DO$66)/($EF$66:$EK$66=MAX($EF$66:$EK$66)),COLUMNS($DP$66:DP66))),"")</f>
        <v/>
      </c>
      <c r="EM66" s="65" t="str" cm="1">
        <f t="array" aca="1" ref="EM66" ca="1">IFERROR(INDEX($DP$66:$DU$66,_xlfn.AGGREGATE(15,6,COLUMN($DP$66:$DU$66)-COLUMN($DO$66)/($EF$66:$EK$66=MAX($EF$66:$EK$66)),COLUMNS($DP$66:DQ66))),"")</f>
        <v/>
      </c>
      <c r="EN66" s="65" t="str" cm="1">
        <f t="array" aca="1" ref="EN66" ca="1">IFERROR(INDEX($DP$66:$DU$66,_xlfn.AGGREGATE(15,6,COLUMN($DP$66:$DU$66)-COLUMN($DO$66)/($EF$66:$EK$66=MAX($EF$66:$EK$66)),COLUMNS($DP$66:DR66))),"")</f>
        <v/>
      </c>
      <c r="EO66" s="65" t="str" cm="1">
        <f t="array" aca="1" ref="EO66" ca="1">IFERROR(INDEX($DP$66:$DU$66,_xlfn.AGGREGATE(15,6,COLUMN($DP$66:$DU$66)-COLUMN($DO$66)/($EF$66:$EK$66=MAX($EF$66:$EK$66)),COLUMNS($DP$66:DS66))),"")</f>
        <v/>
      </c>
      <c r="EP66" s="65" t="str" cm="1">
        <f t="array" aca="1" ref="EP66" ca="1">IFERROR(INDEX($DP$66:$DU$66,_xlfn.AGGREGATE(15,6,COLUMN($DP$66:$DU$66)-COLUMN($DO$66)/($EF$66:$EK$66=MAX($EF$66:$EK$66)),COLUMNS($DP$66:DT66))),"")</f>
        <v/>
      </c>
      <c r="EQ66" s="66" t="str" cm="1">
        <f t="array" aca="1" ref="EQ66" ca="1">IFERROR(INDEX($DP$66:$DU$66,_xlfn.AGGREGATE(15,6,COLUMN($DP$66:$DU$66)-COLUMN($DO$66)/($EF$66:$EK$66=MAX($EF$66:$EK$66)),COLUMNS($DP$66:DU66))),"")</f>
        <v/>
      </c>
      <c r="ER66" s="9">
        <f t="shared" ca="1" si="144"/>
        <v>6</v>
      </c>
      <c r="ES66" s="79">
        <f t="shared" ca="1" si="159"/>
        <v>4</v>
      </c>
      <c r="ET66" s="112" t="str" cm="1">
        <f t="array" aca="1" ref="ET66" ca="1">INDEX(EL66:EQ66,1,ES66)</f>
        <v/>
      </c>
      <c r="EU66" s="42" t="str">
        <f t="shared" ca="1" si="7"/>
        <v>T</v>
      </c>
      <c r="EV66" s="65" t="str">
        <f t="shared" si="8"/>
        <v>T</v>
      </c>
      <c r="EW66" s="65" t="str">
        <f t="shared" ca="1" si="9"/>
        <v>B</v>
      </c>
      <c r="EX66" s="65" t="str">
        <f t="shared" si="193"/>
        <v/>
      </c>
      <c r="EY66" s="65" t="str">
        <f t="shared" si="194"/>
        <v/>
      </c>
      <c r="EZ66" s="65" t="str">
        <f t="shared" si="195"/>
        <v/>
      </c>
      <c r="FA66" s="9" t="str">
        <f t="shared" si="255"/>
        <v/>
      </c>
      <c r="FB66" s="9" t="str">
        <f t="shared" si="256"/>
        <v/>
      </c>
      <c r="FC66" s="9" t="str">
        <f t="shared" si="257"/>
        <v/>
      </c>
      <c r="FD66" s="9" t="str">
        <f t="shared" si="258"/>
        <v/>
      </c>
      <c r="FE66" s="9" t="str">
        <f t="shared" si="259"/>
        <v/>
      </c>
      <c r="FF66" s="9" t="str">
        <f t="shared" si="260"/>
        <v/>
      </c>
      <c r="FG66" s="9">
        <f t="shared" si="261"/>
        <v>0</v>
      </c>
      <c r="FH66" s="9">
        <f t="shared" si="262"/>
        <v>0</v>
      </c>
      <c r="FI66" s="42" t="str">
        <f t="shared" si="196"/>
        <v/>
      </c>
      <c r="FJ66" s="65">
        <f>IF(Z66="",0,IFERROR(VLOOKUP(Z61&amp;Z62&amp;Z63&amp;Z64&amp;Z65&amp;Z66,General!I:J,2,FALSE),0))</f>
        <v>0</v>
      </c>
      <c r="FK66" s="65">
        <f>IF(AC66="",0,IFERROR(VLOOKUP(AC61&amp;AC62&amp;AC63&amp;AC64&amp;AC65&amp;AC66,General!I:J,2,FALSE),0))</f>
        <v>0</v>
      </c>
      <c r="FL66" s="65">
        <f>IF(AF66="",0,IFERROR(VLOOKUP(AF61&amp;AF62&amp;AF63&amp;AF64&amp;AF65&amp;AF66,General!I:J,2,FALSE),0))</f>
        <v>0</v>
      </c>
      <c r="FM66" s="65">
        <f>IF(AI66="",0,IFERROR(VLOOKUP(AI61&amp;AI62&amp;AI63&amp;AI64&amp;AI65&amp;AI66,General!I:J,2,FALSE),0))</f>
        <v>0</v>
      </c>
      <c r="FN66" s="65">
        <f>IF(AL66="",0,IFERROR(VLOOKUP(AL61&amp;AL62&amp;AL63&amp;AL64&amp;AL65&amp;AL66,General!I:J,2,FALSE),0))</f>
        <v>0</v>
      </c>
      <c r="FO66" s="65">
        <f>IF(AO66="",0,IFERROR(VLOOKUP(AO61&amp;AO62&amp;AO63&amp;AO64&amp;AO65&amp;AO66,General!I:J,2,FALSE),0))</f>
        <v>0</v>
      </c>
      <c r="FP66" s="65">
        <f>IF(AR66="",0,IFERROR(VLOOKUP(AR61&amp;AR62&amp;AR63&amp;AR64&amp;AR65&amp;AR66,General!I:J,2,FALSE),0))</f>
        <v>0</v>
      </c>
      <c r="FQ66" s="65">
        <f>IF(AU66="",0,IFERROR(VLOOKUP(AU61&amp;AU62&amp;AU63&amp;AU64&amp;AU65&amp;AU66,General!I:J,2,FALSE),0))</f>
        <v>0</v>
      </c>
      <c r="FR66" s="65">
        <f>IF(AX66="",0,IFERROR(VLOOKUP(AX61&amp;AX62&amp;AX63&amp;AX64&amp;AX65&amp;AX66,General!I:J,2,FALSE),0))</f>
        <v>0</v>
      </c>
      <c r="FS66" s="65">
        <f>IF(BA66="",0,IFERROR(VLOOKUP(BA61&amp;BA62&amp;BA63&amp;BA64&amp;BA65&amp;BA66,General!I:J,2,FALSE),0))</f>
        <v>0</v>
      </c>
      <c r="FT66" s="65">
        <f>IF(BD66="",0,IFERROR(VLOOKUP(BD61&amp;BD62&amp;BD63&amp;BD64&amp;BD65&amp;BD66,General!I:J,2,FALSE),0))</f>
        <v>0</v>
      </c>
      <c r="FU66" s="65">
        <f>IF(BG66="",0,IFERROR(VLOOKUP(BG61&amp;BG62&amp;BG63&amp;BG64&amp;BG65&amp;BG66,General!I:J,2,FALSE),0))</f>
        <v>0</v>
      </c>
      <c r="FV66" s="65">
        <f>IF(BJ66="",0,IFERROR(VLOOKUP(BJ61&amp;BJ62&amp;BJ63&amp;BJ64&amp;BJ65&amp;BJ66,General!I:J,2,FALSE),0))</f>
        <v>0</v>
      </c>
      <c r="FW66" s="65">
        <f>IF(BM66="",0,IFERROR(VLOOKUP(BM61&amp;BM62&amp;BM63&amp;BM64&amp;BM65&amp;BM66,General!I:J,2,FALSE),0))</f>
        <v>0</v>
      </c>
      <c r="FX66" s="65">
        <f>IF(BP66="",0,IFERROR(VLOOKUP(BP61&amp;BP62&amp;BP63&amp;BP64&amp;BP65&amp;BP66,General!I:J,2,FALSE),0))</f>
        <v>0</v>
      </c>
      <c r="FY66" s="65">
        <f>IF(BS66="",0,IFERROR(VLOOKUP(BS61&amp;BS62&amp;BS63&amp;BS64&amp;BS65&amp;BS66,General!I:J,2,FALSE),0))</f>
        <v>0</v>
      </c>
      <c r="FZ66" s="66">
        <f>IF(BV66="",0,IFERROR(VLOOKUP(BV61&amp;BV62&amp;BV63&amp;BV64&amp;BV65&amp;BV66,General!I:J,2,FALSE),0))</f>
        <v>0</v>
      </c>
      <c r="GA66" s="66">
        <f>IF(BY66="",0,IFERROR(VLOOKUP(BY61&amp;BY62&amp;BY63&amp;BY64&amp;BY65&amp;BY66,General!I:J,2,FALSE),0))</f>
        <v>0</v>
      </c>
      <c r="GB66" s="66">
        <f>IF(R66="",0,IFERROR(VLOOKUP(R61&amp;R62&amp;R63&amp;R64&amp;R65&amp;R66,General!F:G,2,FALSE),0))</f>
        <v>0</v>
      </c>
      <c r="GC66" s="9" t="str">
        <f t="shared" si="284"/>
        <v/>
      </c>
      <c r="GD66" s="9" t="str">
        <f t="shared" si="263"/>
        <v>N</v>
      </c>
      <c r="GE66" s="9" t="str">
        <f t="shared" si="264"/>
        <v>N</v>
      </c>
      <c r="GF66" s="9" t="str">
        <f t="shared" si="265"/>
        <v>N</v>
      </c>
      <c r="GG66" s="9" t="str">
        <f t="shared" si="266"/>
        <v/>
      </c>
      <c r="GH66" s="10" t="str">
        <f t="shared" ca="1" si="267"/>
        <v/>
      </c>
      <c r="GI66" s="9" t="str">
        <f t="shared" ca="1" si="268"/>
        <v/>
      </c>
      <c r="GJ66" s="9" t="str">
        <f t="shared" ca="1" si="269"/>
        <v/>
      </c>
      <c r="GK66" s="9" t="str">
        <f t="shared" si="270"/>
        <v/>
      </c>
      <c r="GL66" s="9" t="str">
        <f t="shared" si="271"/>
        <v/>
      </c>
      <c r="GM66" s="9" t="str">
        <f t="shared" si="272"/>
        <v/>
      </c>
      <c r="GN66" s="9" t="str">
        <f t="shared" si="190"/>
        <v/>
      </c>
      <c r="GO66" s="9" t="str">
        <f t="shared" si="191"/>
        <v/>
      </c>
      <c r="GP66" s="9" t="str">
        <f t="shared" si="289"/>
        <v>00000</v>
      </c>
      <c r="GQ66" s="9" t="str">
        <f t="shared" si="290"/>
        <v>00000</v>
      </c>
      <c r="GR66" s="9" t="str">
        <f t="shared" si="291"/>
        <v>000000</v>
      </c>
      <c r="GS66" s="9" t="str">
        <f t="shared" si="292"/>
        <v>000000</v>
      </c>
      <c r="GT66" s="9" t="str">
        <f t="shared" si="293"/>
        <v>B</v>
      </c>
      <c r="GU66" s="9" t="str">
        <f t="shared" si="149"/>
        <v>B</v>
      </c>
      <c r="GV66" s="9" t="str">
        <f t="shared" si="273"/>
        <v/>
      </c>
      <c r="GW66" s="9">
        <f t="shared" ca="1" si="274"/>
        <v>0</v>
      </c>
      <c r="GX66" s="9" t="str">
        <f t="shared" si="275"/>
        <v/>
      </c>
      <c r="GY66" s="9">
        <f t="shared" ca="1" si="276"/>
        <v>0</v>
      </c>
      <c r="GZ66" s="9" t="str">
        <f t="shared" si="277"/>
        <v/>
      </c>
      <c r="HA66" s="9">
        <f t="shared" ca="1" si="278"/>
        <v>0</v>
      </c>
      <c r="HB66" s="9" t="str">
        <f t="shared" ca="1" si="150"/>
        <v>0</v>
      </c>
      <c r="HC66" s="9" t="str">
        <f t="shared" ca="1" si="151"/>
        <v>0</v>
      </c>
      <c r="HD66" s="9" t="str">
        <f t="shared" ca="1" si="152"/>
        <v>0</v>
      </c>
      <c r="HE66" s="9" t="str">
        <f t="shared" si="279"/>
        <v/>
      </c>
      <c r="HG66" s="9">
        <f>General!A64</f>
        <v>0</v>
      </c>
      <c r="HH66" s="9">
        <f>General!B64</f>
        <v>0</v>
      </c>
      <c r="HI66" s="9">
        <f>General!C64</f>
        <v>0</v>
      </c>
      <c r="HJ66" s="9">
        <f>General!D64</f>
        <v>0</v>
      </c>
      <c r="HK66" s="9">
        <v>2</v>
      </c>
      <c r="HL66" s="57">
        <f t="shared" ca="1" si="153"/>
        <v>1</v>
      </c>
      <c r="HM66" s="9" t="str">
        <f>General!F64</f>
        <v>LLLLLW</v>
      </c>
      <c r="HN66" s="9">
        <f>General!G64</f>
        <v>1</v>
      </c>
    </row>
    <row r="67" spans="1:222" ht="13.5" thickBot="1">
      <c r="A67" s="9">
        <v>58</v>
      </c>
      <c r="B67" s="42" t="str">
        <f t="shared" si="199"/>
        <v/>
      </c>
      <c r="C67" s="115" t="str">
        <f t="shared" ca="1" si="280"/>
        <v/>
      </c>
      <c r="D67" s="116" t="str">
        <f t="shared" si="94"/>
        <v/>
      </c>
      <c r="E67" s="117" t="str">
        <f t="shared" si="95"/>
        <v/>
      </c>
      <c r="F67" s="66" t="str">
        <f t="shared" si="200"/>
        <v/>
      </c>
      <c r="G67" s="9">
        <v>58</v>
      </c>
      <c r="H67" s="118"/>
      <c r="I67" s="152" t="str">
        <f t="shared" si="96"/>
        <v/>
      </c>
      <c r="J67" s="115" t="str">
        <f t="shared" si="97"/>
        <v/>
      </c>
      <c r="K67" s="66" t="str">
        <f t="shared" si="154"/>
        <v/>
      </c>
      <c r="L67" s="141"/>
      <c r="M67" s="136"/>
      <c r="N67" s="10"/>
      <c r="O67" s="42" t="str">
        <f>IF(M66="","",VLOOKUP(DX67,General!U:V,2,FALSE))</f>
        <v/>
      </c>
      <c r="P67" s="116" t="str">
        <f t="shared" si="201"/>
        <v/>
      </c>
      <c r="Q67" s="117" t="str">
        <f t="shared" si="202"/>
        <v/>
      </c>
      <c r="R67" s="65" t="str">
        <f t="shared" si="203"/>
        <v/>
      </c>
      <c r="S67" s="65" t="str">
        <f t="shared" si="204"/>
        <v/>
      </c>
      <c r="T67" s="119" t="str">
        <f t="shared" si="281"/>
        <v/>
      </c>
      <c r="U67" s="65" t="str">
        <f>IF(M67="","",IF(T67="",SUM($T$5:$T67)+S67,SUM($T$5:$T67)))</f>
        <v/>
      </c>
      <c r="V67" s="125" t="str">
        <f t="shared" si="187"/>
        <v/>
      </c>
      <c r="W67" s="65" t="str" cm="1">
        <f t="array" aca="1" ref="W67" ca="1">IF(M66="","",INDIRECT(DX67&amp; DN67))</f>
        <v/>
      </c>
      <c r="X67" s="66" t="str">
        <f t="shared" si="205"/>
        <v/>
      </c>
      <c r="Y67" s="42" t="str">
        <f t="shared" si="206"/>
        <v/>
      </c>
      <c r="Z67" s="65" t="str">
        <f t="shared" si="207"/>
        <v/>
      </c>
      <c r="AA67" s="66" t="str">
        <f t="shared" si="208"/>
        <v/>
      </c>
      <c r="AB67" s="42" t="str">
        <f t="shared" si="209"/>
        <v/>
      </c>
      <c r="AC67" s="65" t="str">
        <f t="shared" si="210"/>
        <v/>
      </c>
      <c r="AD67" s="66" t="str">
        <f t="shared" si="211"/>
        <v/>
      </c>
      <c r="AE67" s="42" t="str">
        <f t="shared" si="212"/>
        <v/>
      </c>
      <c r="AF67" s="65" t="str">
        <f t="shared" si="213"/>
        <v/>
      </c>
      <c r="AG67" s="66" t="str">
        <f t="shared" si="214"/>
        <v/>
      </c>
      <c r="AH67" s="42" t="str">
        <f t="shared" si="215"/>
        <v/>
      </c>
      <c r="AI67" s="65" t="str">
        <f t="shared" si="216"/>
        <v/>
      </c>
      <c r="AJ67" s="66" t="str">
        <f t="shared" si="217"/>
        <v/>
      </c>
      <c r="AK67" s="42" t="str">
        <f t="shared" si="282"/>
        <v/>
      </c>
      <c r="AL67" s="65" t="str">
        <f t="shared" si="218"/>
        <v/>
      </c>
      <c r="AM67" s="66" t="str">
        <f t="shared" si="219"/>
        <v/>
      </c>
      <c r="AN67" s="42" t="str">
        <f t="shared" si="220"/>
        <v/>
      </c>
      <c r="AO67" s="65" t="str">
        <f t="shared" si="221"/>
        <v/>
      </c>
      <c r="AP67" s="66" t="str">
        <f t="shared" si="222"/>
        <v/>
      </c>
      <c r="AQ67" s="42" t="str">
        <f t="shared" si="223"/>
        <v/>
      </c>
      <c r="AR67" s="65" t="str">
        <f t="shared" si="224"/>
        <v/>
      </c>
      <c r="AS67" s="66" t="str">
        <f t="shared" si="225"/>
        <v/>
      </c>
      <c r="AT67" s="42" t="str">
        <f t="shared" si="100"/>
        <v/>
      </c>
      <c r="AU67" s="65" t="str">
        <f t="shared" si="226"/>
        <v/>
      </c>
      <c r="AV67" s="79" t="str">
        <f t="shared" si="227"/>
        <v/>
      </c>
      <c r="AW67" s="42" t="str">
        <f t="shared" si="101"/>
        <v/>
      </c>
      <c r="AX67" s="65" t="str">
        <f t="shared" si="39"/>
        <v/>
      </c>
      <c r="AY67" s="66" t="str">
        <f t="shared" si="102"/>
        <v/>
      </c>
      <c r="AZ67" s="42" t="str">
        <f t="shared" si="228"/>
        <v/>
      </c>
      <c r="BA67" s="65" t="str">
        <f t="shared" si="229"/>
        <v/>
      </c>
      <c r="BB67" s="66" t="str">
        <f t="shared" si="230"/>
        <v/>
      </c>
      <c r="BC67" s="42" t="str">
        <f t="shared" si="231"/>
        <v/>
      </c>
      <c r="BD67" s="65" t="str">
        <f t="shared" si="232"/>
        <v/>
      </c>
      <c r="BE67" s="66" t="str">
        <f t="shared" si="233"/>
        <v/>
      </c>
      <c r="BF67" s="42" t="str">
        <f t="shared" si="234"/>
        <v/>
      </c>
      <c r="BG67" s="65" t="str">
        <f t="shared" si="235"/>
        <v/>
      </c>
      <c r="BH67" s="66" t="str">
        <f t="shared" si="236"/>
        <v/>
      </c>
      <c r="BI67" s="42" t="str">
        <f t="shared" si="237"/>
        <v/>
      </c>
      <c r="BJ67" s="65" t="str">
        <f t="shared" si="238"/>
        <v/>
      </c>
      <c r="BK67" s="66" t="str">
        <f t="shared" si="239"/>
        <v/>
      </c>
      <c r="BL67" s="42" t="str">
        <f t="shared" si="240"/>
        <v/>
      </c>
      <c r="BM67" s="65" t="str">
        <f t="shared" si="241"/>
        <v/>
      </c>
      <c r="BN67" s="66" t="str">
        <f t="shared" si="242"/>
        <v/>
      </c>
      <c r="BO67" s="42" t="str">
        <f t="shared" si="243"/>
        <v/>
      </c>
      <c r="BP67" s="65" t="str">
        <f t="shared" si="244"/>
        <v/>
      </c>
      <c r="BQ67" s="66" t="str">
        <f t="shared" si="245"/>
        <v/>
      </c>
      <c r="BR67" s="42" t="str">
        <f t="shared" si="246"/>
        <v/>
      </c>
      <c r="BS67" s="65" t="str">
        <f t="shared" si="247"/>
        <v/>
      </c>
      <c r="BT67" s="66" t="str">
        <f t="shared" si="248"/>
        <v/>
      </c>
      <c r="BU67" s="42" t="str">
        <f t="shared" si="249"/>
        <v/>
      </c>
      <c r="BV67" s="65" t="str">
        <f t="shared" si="250"/>
        <v/>
      </c>
      <c r="BW67" s="66" t="str">
        <f t="shared" si="251"/>
        <v/>
      </c>
      <c r="BX67" s="42" t="str">
        <f t="shared" si="252"/>
        <v/>
      </c>
      <c r="BY67" s="65" t="str">
        <f t="shared" si="103"/>
        <v/>
      </c>
      <c r="BZ67" s="66" t="str">
        <f t="shared" si="253"/>
        <v/>
      </c>
      <c r="CA67" s="106">
        <f t="shared" si="104"/>
        <v>0</v>
      </c>
      <c r="CB67" s="107">
        <f t="shared" si="105"/>
        <v>0</v>
      </c>
      <c r="CC67" s="108" t="str">
        <f t="shared" si="106"/>
        <v/>
      </c>
      <c r="CD67" s="252" t="e">
        <f t="shared" ref="CD67:CE67" si="313">AVERAGE(CV64:CV67)</f>
        <v>#DIV/0!</v>
      </c>
      <c r="CE67" s="252" t="e">
        <f t="shared" si="313"/>
        <v>#DIV/0!</v>
      </c>
      <c r="CF67" s="252" t="e">
        <f t="shared" si="108"/>
        <v>#DIV/0!</v>
      </c>
      <c r="CG67" s="252" t="e">
        <f t="shared" si="109"/>
        <v>#DIV/0!</v>
      </c>
      <c r="CH67" s="252" t="e">
        <f t="shared" si="110"/>
        <v>#DIV/0!</v>
      </c>
      <c r="CI67" s="252" t="e">
        <f t="shared" si="111"/>
        <v>#DIV/0!</v>
      </c>
      <c r="CJ67" s="252" t="e">
        <f t="shared" si="112"/>
        <v>#DIV/0!</v>
      </c>
      <c r="CK67" s="252" t="e">
        <f t="shared" si="113"/>
        <v>#DIV/0!</v>
      </c>
      <c r="CL67" s="252" t="e">
        <f t="shared" si="114"/>
        <v>#DIV/0!</v>
      </c>
      <c r="CM67" s="252" t="e">
        <f t="shared" si="115"/>
        <v>#DIV/0!</v>
      </c>
      <c r="CN67" s="252" t="e">
        <f t="shared" si="116"/>
        <v>#DIV/0!</v>
      </c>
      <c r="CO67" s="252" t="e">
        <f t="shared" si="117"/>
        <v>#DIV/0!</v>
      </c>
      <c r="CP67" s="252" t="e">
        <f t="shared" si="118"/>
        <v>#DIV/0!</v>
      </c>
      <c r="CQ67" s="252" t="e">
        <f t="shared" si="119"/>
        <v>#DIV/0!</v>
      </c>
      <c r="CR67" s="252" t="e">
        <f t="shared" si="120"/>
        <v>#DIV/0!</v>
      </c>
      <c r="CS67" s="252" t="e">
        <f t="shared" si="121"/>
        <v>#DIV/0!</v>
      </c>
      <c r="CT67" s="252" t="e">
        <f t="shared" si="122"/>
        <v>#DIV/0!</v>
      </c>
      <c r="CU67" s="252" t="e">
        <f t="shared" si="123"/>
        <v>#DIV/0!</v>
      </c>
      <c r="CV67" s="156" t="str">
        <f t="shared" si="124"/>
        <v/>
      </c>
      <c r="CW67" s="157" t="str">
        <f t="shared" si="125"/>
        <v/>
      </c>
      <c r="CX67" s="157" t="str">
        <f t="shared" si="126"/>
        <v/>
      </c>
      <c r="CY67" s="157" t="str">
        <f t="shared" si="127"/>
        <v/>
      </c>
      <c r="CZ67" s="157" t="str">
        <f t="shared" si="128"/>
        <v/>
      </c>
      <c r="DA67" s="157" t="str">
        <f t="shared" si="129"/>
        <v/>
      </c>
      <c r="DB67" s="157" t="str">
        <f t="shared" si="130"/>
        <v/>
      </c>
      <c r="DC67" s="157" t="str">
        <f t="shared" si="131"/>
        <v/>
      </c>
      <c r="DD67" s="157" t="str">
        <f t="shared" si="132"/>
        <v/>
      </c>
      <c r="DE67" s="157" t="str">
        <f t="shared" si="133"/>
        <v/>
      </c>
      <c r="DF67" s="157" t="str">
        <f t="shared" si="134"/>
        <v/>
      </c>
      <c r="DG67" s="157" t="str">
        <f t="shared" si="135"/>
        <v/>
      </c>
      <c r="DH67" s="157" t="str">
        <f t="shared" si="136"/>
        <v/>
      </c>
      <c r="DI67" s="157" t="str">
        <f t="shared" si="137"/>
        <v/>
      </c>
      <c r="DJ67" s="157" t="str">
        <f t="shared" si="138"/>
        <v/>
      </c>
      <c r="DK67" s="157" t="str">
        <f t="shared" si="139"/>
        <v/>
      </c>
      <c r="DL67" s="157" t="str">
        <f t="shared" si="140"/>
        <v/>
      </c>
      <c r="DM67" s="158" t="str">
        <f t="shared" si="141"/>
        <v/>
      </c>
      <c r="DN67" s="78">
        <v>67</v>
      </c>
      <c r="DO67" s="79">
        <f t="shared" si="164"/>
        <v>62</v>
      </c>
      <c r="DP67" s="42" t="str" cm="1">
        <f t="array" ref="DP67">IFERROR(INDEX($CD$4:$CU$4,_xlfn.AGGREGATE(15,6,COLUMN($CD$4:$CU$4)-COLUMN($CC$1)/($CD$67:$CU$67=MAX($CD$67:$CU$67)),COLUMNS(CU$4:$CU4))),"")</f>
        <v/>
      </c>
      <c r="DQ67" s="65" t="str" cm="1">
        <f t="array" ref="DQ67">IFERROR(INDEX($CD$4:$CU$4,_xlfn.AGGREGATE(15,6,COLUMN($CD$4:$CU$4)-COLUMN($CC$1)/($CD$67:$CU$67=MAX($CD$67:$CU$67)),COLUMNS($CU$4:DN4))),"")</f>
        <v/>
      </c>
      <c r="DR67" s="65" t="str" cm="1">
        <f t="array" ref="DR67">IFERROR(INDEX($CD$4:$CU$4,_xlfn.AGGREGATE(15,6,COLUMN($CD$4:$CU$4)-COLUMN($CC$1)/($CD$67:$CU$67=MAX($CD$67:$CU$67)),COLUMNS($CU$4:DO4))),"")</f>
        <v/>
      </c>
      <c r="DS67" s="65" t="str" cm="1">
        <f t="array" ref="DS67">IFERROR(INDEX($CD$4:$CU$4,_xlfn.AGGREGATE(15,6,COLUMN($CD$4:$CU$4)-COLUMN($CC$1)/($CD$67:$CU$67=MAX($CD$67:$CU$67)),COLUMNS($CU$4:DP4))),"")</f>
        <v/>
      </c>
      <c r="DT67" s="65" t="str" cm="1">
        <f t="array" ref="DT67">IFERROR(INDEX($CD$4:$CU$4,_xlfn.AGGREGATE(15,6,COLUMN($CD$4:$CU$4)-COLUMN($CC$1)/($CD$67:$CU$67=MAX($CD$67:$CU$67)),COLUMNS($CU$4:DQ4))),"")</f>
        <v/>
      </c>
      <c r="DU67" s="66" t="str" cm="1">
        <f t="array" ref="DU67">IFERROR(INDEX($CD$4:$CU$4,_xlfn.AGGREGATE(15,6,COLUMN($CD$4:$CU$4)-COLUMN($CC$1)/($CD$67:$CU$67=MAX($CD$67:$CU$67)),COLUMNS($CU$4:DR4))),"")</f>
        <v/>
      </c>
      <c r="DV67" s="78" t="str">
        <f t="shared" ca="1" si="156"/>
        <v/>
      </c>
      <c r="DW67" s="65" t="str">
        <f t="shared" ca="1" si="157"/>
        <v>R</v>
      </c>
      <c r="DX67" s="65" t="str" cm="1">
        <f t="array" aca="1" ref="DX67" ca="1">IF(INDIRECT(VLOOKUP(DX66,General!R:T,3,FALSE)&amp;DN66)&gt;0,DX66,DV66)</f>
        <v>BU</v>
      </c>
      <c r="DY67" s="79">
        <f t="shared" ca="1" si="158"/>
        <v>5</v>
      </c>
      <c r="DZ67" s="42" t="str">
        <f>IFERROR(VLOOKUP(DP67,General!R:S,2,FALSE),"")</f>
        <v/>
      </c>
      <c r="EA67" s="65" t="str">
        <f>IFERROR(VLOOKUP(DQ67,General!R:S,2,FALSE),"")</f>
        <v/>
      </c>
      <c r="EB67" s="65" t="str">
        <f>IFERROR(VLOOKUP(DR67,General!R:S,2,FALSE),"")</f>
        <v/>
      </c>
      <c r="EC67" s="65" t="str">
        <f>IFERROR(VLOOKUP(DS67,General!R:S,2,FALSE),"")</f>
        <v/>
      </c>
      <c r="ED67" s="65" t="str">
        <f>IFERROR(VLOOKUP(DT67,General!R:S,2,FALSE),"")</f>
        <v/>
      </c>
      <c r="EE67" s="66" t="str">
        <f>IFERROR(VLOOKUP(DU67,General!R:S,2,FALSE),"")</f>
        <v/>
      </c>
      <c r="EF67" s="113">
        <f ca="1">IF(DP67="",-1,COUNTIF(INDIRECT(DZ67&amp;$DN$10):INDIRECT(DZ67&amp;DN67),"Y"))</f>
        <v>-1</v>
      </c>
      <c r="EG67" s="111">
        <f ca="1">IF(DQ67="",-1,COUNTIF(INDIRECT(EA67&amp;$DN$10):INDIRECT(EA67&amp;DN67),"Y"))</f>
        <v>-1</v>
      </c>
      <c r="EH67" s="111">
        <f ca="1">IF(DR67="",-1,COUNTIF(INDIRECT(EB67&amp;$DN$10):INDIRECT(EB67&amp;DN67),"Y"))</f>
        <v>-1</v>
      </c>
      <c r="EI67" s="110">
        <f ca="1">IF(DS67="",-1,COUNTIF(INDIRECT(EC67&amp;$DN$10):INDIRECT(EC67&amp;DN67),"Y"))</f>
        <v>-1</v>
      </c>
      <c r="EJ67" s="114">
        <f ca="1">IF(DT67="",-1,COUNTIF(INDIRECT(ED67&amp;$DN$10):INDIRECT(ED67&amp;DN67),"Y"))</f>
        <v>-1</v>
      </c>
      <c r="EK67" s="114">
        <f ca="1">IF(DU67="",-1,COUNTIF(INDIRECT(EE67&amp;$DN$10):INDIRECT(EE67&amp;DN67),"Y"))</f>
        <v>-1</v>
      </c>
      <c r="EL67" s="42" t="str" cm="1">
        <f t="array" aca="1" ref="EL67" ca="1">IFERROR(INDEX($DP$67:$DU$67,_xlfn.AGGREGATE(15,6,COLUMN($DP$67:$DU$67)-COLUMN($DO$67)/($EF$67:$EK$67=MAX($EF$67:$EK$67)),COLUMNS($DP$67:DP67))),"")</f>
        <v/>
      </c>
      <c r="EM67" s="65" t="str" cm="1">
        <f t="array" aca="1" ref="EM67" ca="1">IFERROR(INDEX($DP$67:$DU$67,_xlfn.AGGREGATE(15,6,COLUMN($DP$67:$DU$67)-COLUMN($DO$67)/($EF$67:$EK$67=MAX($EF$67:$EK$67)),COLUMNS($DP$67:DQ67))),"")</f>
        <v/>
      </c>
      <c r="EN67" s="65" t="str" cm="1">
        <f t="array" aca="1" ref="EN67" ca="1">IFERROR(INDEX($DP$67:$DU$67,_xlfn.AGGREGATE(15,6,COLUMN($DP$67:$DU$67)-COLUMN($DO$67)/($EF$67:$EK$67=MAX($EF$67:$EK$67)),COLUMNS($DP$67:DR67))),"")</f>
        <v/>
      </c>
      <c r="EO67" s="65" t="str" cm="1">
        <f t="array" aca="1" ref="EO67" ca="1">IFERROR(INDEX($DP$67:$DU$67,_xlfn.AGGREGATE(15,6,COLUMN($DP$67:$DU$67)-COLUMN($DO$67)/($EF$67:$EK$67=MAX($EF$67:$EK$67)),COLUMNS($DP$67:DS67))),"")</f>
        <v/>
      </c>
      <c r="EP67" s="65" t="str" cm="1">
        <f t="array" aca="1" ref="EP67" ca="1">IFERROR(INDEX($DP$67:$DU$67,_xlfn.AGGREGATE(15,6,COLUMN($DP$67:$DU$67)-COLUMN($DO$67)/($EF$67:$EK$67=MAX($EF$67:$EK$67)),COLUMNS($DP$67:DT67))),"")</f>
        <v/>
      </c>
      <c r="EQ67" s="66" t="str" cm="1">
        <f t="array" aca="1" ref="EQ67" ca="1">IFERROR(INDEX($DP$67:$DU$67,_xlfn.AGGREGATE(15,6,COLUMN($DP$67:$DU$67)-COLUMN($DO$67)/($EF$67:$EK$67=MAX($EF$67:$EK$67)),COLUMNS($DP$67:DU67))),"")</f>
        <v/>
      </c>
      <c r="ER67" s="9">
        <f t="shared" ca="1" si="144"/>
        <v>6</v>
      </c>
      <c r="ES67" s="79">
        <f t="shared" ca="1" si="159"/>
        <v>5</v>
      </c>
      <c r="ET67" s="112" t="str" cm="1">
        <f t="array" aca="1" ref="ET67" ca="1">INDEX(EL67:EQ67,1,ES67)</f>
        <v/>
      </c>
      <c r="EU67" s="42" t="str">
        <f t="shared" ca="1" si="7"/>
        <v>T</v>
      </c>
      <c r="EV67" s="65" t="str">
        <f t="shared" si="8"/>
        <v>T</v>
      </c>
      <c r="EW67" s="65" t="str">
        <f t="shared" ca="1" si="9"/>
        <v>B</v>
      </c>
      <c r="EX67" s="65" t="str">
        <f t="shared" si="193"/>
        <v/>
      </c>
      <c r="EY67" s="65" t="str">
        <f t="shared" si="194"/>
        <v/>
      </c>
      <c r="EZ67" s="65" t="str">
        <f t="shared" si="195"/>
        <v/>
      </c>
      <c r="FA67" s="9" t="str">
        <f t="shared" si="255"/>
        <v/>
      </c>
      <c r="FB67" s="9" t="str">
        <f t="shared" si="256"/>
        <v/>
      </c>
      <c r="FC67" s="9" t="str">
        <f t="shared" si="257"/>
        <v/>
      </c>
      <c r="FD67" s="9" t="str">
        <f t="shared" si="258"/>
        <v/>
      </c>
      <c r="FE67" s="9" t="str">
        <f t="shared" si="259"/>
        <v/>
      </c>
      <c r="FF67" s="9" t="str">
        <f t="shared" si="260"/>
        <v/>
      </c>
      <c r="FG67" s="9">
        <f t="shared" si="261"/>
        <v>0</v>
      </c>
      <c r="FH67" s="9">
        <f t="shared" si="262"/>
        <v>0</v>
      </c>
      <c r="FI67" s="42" t="str">
        <f t="shared" si="196"/>
        <v/>
      </c>
      <c r="FJ67" s="65">
        <f>IF(Z67="",0,IFERROR(VLOOKUP(Z62&amp;Z63&amp;Z64&amp;Z65&amp;Z66&amp;Z67,General!I:J,2,FALSE),0))</f>
        <v>0</v>
      </c>
      <c r="FK67" s="65">
        <f>IF(AC67="",0,IFERROR(VLOOKUP(AC62&amp;AC63&amp;AC64&amp;AC65&amp;AC66&amp;AC67,General!I:J,2,FALSE),0))</f>
        <v>0</v>
      </c>
      <c r="FL67" s="65">
        <f>IF(AF67="",0,IFERROR(VLOOKUP(AF62&amp;AF63&amp;AF64&amp;AF65&amp;AF66&amp;AF67,General!I:J,2,FALSE),0))</f>
        <v>0</v>
      </c>
      <c r="FM67" s="65">
        <f>IF(AI67="",0,IFERROR(VLOOKUP(AI62&amp;AI63&amp;AI64&amp;AI65&amp;AI66&amp;AI67,General!I:J,2,FALSE),0))</f>
        <v>0</v>
      </c>
      <c r="FN67" s="65">
        <f>IF(AL67="",0,IFERROR(VLOOKUP(AL62&amp;AL63&amp;AL64&amp;AL65&amp;AL66&amp;AL67,General!I:J,2,FALSE),0))</f>
        <v>0</v>
      </c>
      <c r="FO67" s="65">
        <f>IF(AO67="",0,IFERROR(VLOOKUP(AO62&amp;AO63&amp;AO64&amp;AO65&amp;AO66&amp;AO67,General!I:J,2,FALSE),0))</f>
        <v>0</v>
      </c>
      <c r="FP67" s="65">
        <f>IF(AR67="",0,IFERROR(VLOOKUP(AR62&amp;AR63&amp;AR64&amp;AR65&amp;AR66&amp;AR67,General!I:J,2,FALSE),0))</f>
        <v>0</v>
      </c>
      <c r="FQ67" s="65">
        <f>IF(AU67="",0,IFERROR(VLOOKUP(AU62&amp;AU63&amp;AU64&amp;AU65&amp;AU66&amp;AU67,General!I:J,2,FALSE),0))</f>
        <v>0</v>
      </c>
      <c r="FR67" s="65">
        <f>IF(AX67="",0,IFERROR(VLOOKUP(AX62&amp;AX63&amp;AX64&amp;AX65&amp;AX66&amp;AX67,General!I:J,2,FALSE),0))</f>
        <v>0</v>
      </c>
      <c r="FS67" s="65">
        <f>IF(BA67="",0,IFERROR(VLOOKUP(BA62&amp;BA63&amp;BA64&amp;BA65&amp;BA66&amp;BA67,General!I:J,2,FALSE),0))</f>
        <v>0</v>
      </c>
      <c r="FT67" s="65">
        <f>IF(BD67="",0,IFERROR(VLOOKUP(BD62&amp;BD63&amp;BD64&amp;BD65&amp;BD66&amp;BD67,General!I:J,2,FALSE),0))</f>
        <v>0</v>
      </c>
      <c r="FU67" s="65">
        <f>IF(BG67="",0,IFERROR(VLOOKUP(BG62&amp;BG63&amp;BG64&amp;BG65&amp;BG66&amp;BG67,General!I:J,2,FALSE),0))</f>
        <v>0</v>
      </c>
      <c r="FV67" s="65">
        <f>IF(BJ67="",0,IFERROR(VLOOKUP(BJ62&amp;BJ63&amp;BJ64&amp;BJ65&amp;BJ66&amp;BJ67,General!I:J,2,FALSE),0))</f>
        <v>0</v>
      </c>
      <c r="FW67" s="65">
        <f>IF(BM67="",0,IFERROR(VLOOKUP(BM62&amp;BM63&amp;BM64&amp;BM65&amp;BM66&amp;BM67,General!I:J,2,FALSE),0))</f>
        <v>0</v>
      </c>
      <c r="FX67" s="65">
        <f>IF(BP67="",0,IFERROR(VLOOKUP(BP62&amp;BP63&amp;BP64&amp;BP65&amp;BP66&amp;BP67,General!I:J,2,FALSE),0))</f>
        <v>0</v>
      </c>
      <c r="FY67" s="65">
        <f>IF(BS67="",0,IFERROR(VLOOKUP(BS62&amp;BS63&amp;BS64&amp;BS65&amp;BS66&amp;BS67,General!I:J,2,FALSE),0))</f>
        <v>0</v>
      </c>
      <c r="FZ67" s="66">
        <f>IF(BV67="",0,IFERROR(VLOOKUP(BV62&amp;BV63&amp;BV64&amp;BV65&amp;BV66&amp;BV67,General!I:J,2,FALSE),0))</f>
        <v>0</v>
      </c>
      <c r="GA67" s="66">
        <f>IF(BY67="",0,IFERROR(VLOOKUP(BY62&amp;BY63&amp;BY64&amp;BY65&amp;BY66&amp;BY67,General!I:J,2,FALSE),0))</f>
        <v>0</v>
      </c>
      <c r="GB67" s="66">
        <f>IF(R67="",0,IFERROR(VLOOKUP(R62&amp;R63&amp;R64&amp;R65&amp;R66&amp;R67,General!F:G,2,FALSE),0))</f>
        <v>0</v>
      </c>
      <c r="GC67" s="9" t="str">
        <f t="shared" si="284"/>
        <v/>
      </c>
      <c r="GD67" s="9" t="str">
        <f t="shared" si="263"/>
        <v>N</v>
      </c>
      <c r="GE67" s="9" t="str">
        <f t="shared" si="264"/>
        <v>N</v>
      </c>
      <c r="GF67" s="9" t="str">
        <f t="shared" si="265"/>
        <v>N</v>
      </c>
      <c r="GG67" s="9" t="str">
        <f t="shared" si="266"/>
        <v/>
      </c>
      <c r="GH67" s="10" t="str">
        <f t="shared" ca="1" si="267"/>
        <v/>
      </c>
      <c r="GI67" s="9" t="str">
        <f t="shared" ca="1" si="268"/>
        <v/>
      </c>
      <c r="GJ67" s="9" t="str">
        <f t="shared" ca="1" si="269"/>
        <v/>
      </c>
      <c r="GK67" s="9" t="str">
        <f t="shared" si="270"/>
        <v/>
      </c>
      <c r="GL67" s="9" t="str">
        <f t="shared" si="271"/>
        <v/>
      </c>
      <c r="GM67" s="9" t="str">
        <f t="shared" si="272"/>
        <v/>
      </c>
      <c r="GN67" s="9" t="str">
        <f t="shared" si="190"/>
        <v/>
      </c>
      <c r="GO67" s="9" t="str">
        <f t="shared" si="191"/>
        <v/>
      </c>
      <c r="GP67" s="9" t="str">
        <f t="shared" si="289"/>
        <v>00000</v>
      </c>
      <c r="GQ67" s="9" t="str">
        <f t="shared" si="290"/>
        <v>00000</v>
      </c>
      <c r="GR67" s="9" t="str">
        <f t="shared" si="291"/>
        <v>000000</v>
      </c>
      <c r="GS67" s="9" t="str">
        <f t="shared" si="292"/>
        <v>000000</v>
      </c>
      <c r="GT67" s="9" t="str">
        <f t="shared" si="293"/>
        <v>B</v>
      </c>
      <c r="GU67" s="9" t="str">
        <f t="shared" si="149"/>
        <v>B</v>
      </c>
      <c r="GV67" s="9" t="str">
        <f t="shared" si="273"/>
        <v/>
      </c>
      <c r="GW67" s="9">
        <f t="shared" ca="1" si="274"/>
        <v>0</v>
      </c>
      <c r="GX67" s="9" t="str">
        <f t="shared" si="275"/>
        <v/>
      </c>
      <c r="GY67" s="9">
        <f t="shared" ca="1" si="276"/>
        <v>0</v>
      </c>
      <c r="GZ67" s="9" t="str">
        <f t="shared" si="277"/>
        <v/>
      </c>
      <c r="HA67" s="9">
        <f t="shared" ca="1" si="278"/>
        <v>0</v>
      </c>
      <c r="HB67" s="9" t="str">
        <f t="shared" ca="1" si="150"/>
        <v>0</v>
      </c>
      <c r="HC67" s="9" t="str">
        <f t="shared" ca="1" si="151"/>
        <v>0</v>
      </c>
      <c r="HD67" s="9" t="str">
        <f t="shared" ca="1" si="152"/>
        <v>0</v>
      </c>
      <c r="HE67" s="9" t="str">
        <f t="shared" si="279"/>
        <v/>
      </c>
      <c r="HG67" s="9">
        <f>General!A65</f>
        <v>0</v>
      </c>
      <c r="HH67" s="9">
        <f>General!B65</f>
        <v>0</v>
      </c>
      <c r="HI67" s="9">
        <f>General!C65</f>
        <v>0</v>
      </c>
      <c r="HJ67" s="9">
        <f>General!D65</f>
        <v>0</v>
      </c>
      <c r="HK67" s="9">
        <v>1</v>
      </c>
      <c r="HL67" s="57">
        <f t="shared" ca="1" si="153"/>
        <v>2</v>
      </c>
      <c r="HM67" s="9" t="str">
        <f>General!F65</f>
        <v>LLLLWL</v>
      </c>
      <c r="HN67" s="9">
        <f>General!G65</f>
        <v>-1</v>
      </c>
    </row>
    <row r="68" spans="1:222" ht="13.5" thickBot="1">
      <c r="A68" s="9">
        <v>59</v>
      </c>
      <c r="B68" s="42" t="str">
        <f t="shared" si="199"/>
        <v/>
      </c>
      <c r="C68" s="115" t="str">
        <f t="shared" ca="1" si="280"/>
        <v/>
      </c>
      <c r="D68" s="116" t="str">
        <f t="shared" si="94"/>
        <v/>
      </c>
      <c r="E68" s="117" t="str">
        <f t="shared" si="95"/>
        <v/>
      </c>
      <c r="F68" s="66" t="str">
        <f t="shared" si="200"/>
        <v/>
      </c>
      <c r="G68" s="9">
        <v>59</v>
      </c>
      <c r="H68" s="118"/>
      <c r="I68" s="152" t="str">
        <f t="shared" si="96"/>
        <v/>
      </c>
      <c r="J68" s="115" t="str">
        <f t="shared" si="97"/>
        <v/>
      </c>
      <c r="K68" s="66" t="str">
        <f t="shared" si="154"/>
        <v/>
      </c>
      <c r="L68" s="141"/>
      <c r="M68" s="136"/>
      <c r="N68" s="10"/>
      <c r="O68" s="42" t="str">
        <f>IF(M67="","",VLOOKUP(DX68,General!U:V,2,FALSE))</f>
        <v/>
      </c>
      <c r="P68" s="116" t="str">
        <f t="shared" si="201"/>
        <v/>
      </c>
      <c r="Q68" s="117" t="str">
        <f t="shared" si="202"/>
        <v/>
      </c>
      <c r="R68" s="65" t="str">
        <f t="shared" si="203"/>
        <v/>
      </c>
      <c r="S68" s="65" t="str">
        <f t="shared" si="204"/>
        <v/>
      </c>
      <c r="T68" s="119" t="str">
        <f t="shared" si="281"/>
        <v/>
      </c>
      <c r="U68" s="65" t="str">
        <f>IF(M68="","",IF(T68="",SUM($T$5:$T68)+S68,SUM($T$5:$T68)))</f>
        <v/>
      </c>
      <c r="V68" s="125" t="str">
        <f t="shared" si="187"/>
        <v/>
      </c>
      <c r="W68" s="65" t="str" cm="1">
        <f t="array" aca="1" ref="W68" ca="1">IF(M67="","",INDIRECT(DX68&amp; DN68))</f>
        <v/>
      </c>
      <c r="X68" s="66" t="str">
        <f t="shared" si="205"/>
        <v/>
      </c>
      <c r="Y68" s="42" t="str">
        <f t="shared" si="206"/>
        <v/>
      </c>
      <c r="Z68" s="65" t="str">
        <f t="shared" si="207"/>
        <v/>
      </c>
      <c r="AA68" s="66" t="str">
        <f t="shared" si="208"/>
        <v/>
      </c>
      <c r="AB68" s="42" t="str">
        <f t="shared" si="209"/>
        <v/>
      </c>
      <c r="AC68" s="65" t="str">
        <f t="shared" si="210"/>
        <v/>
      </c>
      <c r="AD68" s="66" t="str">
        <f t="shared" si="211"/>
        <v/>
      </c>
      <c r="AE68" s="42" t="str">
        <f t="shared" si="212"/>
        <v/>
      </c>
      <c r="AF68" s="65" t="str">
        <f t="shared" si="213"/>
        <v/>
      </c>
      <c r="AG68" s="66" t="str">
        <f t="shared" si="214"/>
        <v/>
      </c>
      <c r="AH68" s="42" t="str">
        <f t="shared" si="215"/>
        <v/>
      </c>
      <c r="AI68" s="65" t="str">
        <f t="shared" si="216"/>
        <v/>
      </c>
      <c r="AJ68" s="66" t="str">
        <f t="shared" si="217"/>
        <v/>
      </c>
      <c r="AK68" s="42" t="str">
        <f t="shared" si="282"/>
        <v/>
      </c>
      <c r="AL68" s="65" t="str">
        <f t="shared" si="218"/>
        <v/>
      </c>
      <c r="AM68" s="66" t="str">
        <f t="shared" si="219"/>
        <v/>
      </c>
      <c r="AN68" s="42" t="str">
        <f t="shared" si="220"/>
        <v/>
      </c>
      <c r="AO68" s="65" t="str">
        <f t="shared" si="221"/>
        <v/>
      </c>
      <c r="AP68" s="66" t="str">
        <f t="shared" si="222"/>
        <v/>
      </c>
      <c r="AQ68" s="42" t="str">
        <f t="shared" si="223"/>
        <v/>
      </c>
      <c r="AR68" s="65" t="str">
        <f t="shared" si="224"/>
        <v/>
      </c>
      <c r="AS68" s="66" t="str">
        <f t="shared" si="225"/>
        <v/>
      </c>
      <c r="AT68" s="42" t="str">
        <f t="shared" si="100"/>
        <v/>
      </c>
      <c r="AU68" s="65" t="str">
        <f t="shared" si="226"/>
        <v/>
      </c>
      <c r="AV68" s="79" t="str">
        <f t="shared" si="227"/>
        <v/>
      </c>
      <c r="AW68" s="42" t="str">
        <f t="shared" si="101"/>
        <v/>
      </c>
      <c r="AX68" s="65" t="str">
        <f t="shared" si="39"/>
        <v/>
      </c>
      <c r="AY68" s="66" t="str">
        <f t="shared" si="102"/>
        <v/>
      </c>
      <c r="AZ68" s="42" t="str">
        <f t="shared" si="228"/>
        <v/>
      </c>
      <c r="BA68" s="65" t="str">
        <f t="shared" si="229"/>
        <v/>
      </c>
      <c r="BB68" s="66" t="str">
        <f t="shared" si="230"/>
        <v/>
      </c>
      <c r="BC68" s="42" t="str">
        <f t="shared" si="231"/>
        <v/>
      </c>
      <c r="BD68" s="65" t="str">
        <f t="shared" si="232"/>
        <v/>
      </c>
      <c r="BE68" s="66" t="str">
        <f t="shared" si="233"/>
        <v/>
      </c>
      <c r="BF68" s="42" t="str">
        <f t="shared" si="234"/>
        <v/>
      </c>
      <c r="BG68" s="65" t="str">
        <f t="shared" si="235"/>
        <v/>
      </c>
      <c r="BH68" s="66" t="str">
        <f t="shared" si="236"/>
        <v/>
      </c>
      <c r="BI68" s="42" t="str">
        <f t="shared" si="237"/>
        <v/>
      </c>
      <c r="BJ68" s="65" t="str">
        <f t="shared" si="238"/>
        <v/>
      </c>
      <c r="BK68" s="66" t="str">
        <f t="shared" si="239"/>
        <v/>
      </c>
      <c r="BL68" s="42" t="str">
        <f t="shared" si="240"/>
        <v/>
      </c>
      <c r="BM68" s="65" t="str">
        <f t="shared" si="241"/>
        <v/>
      </c>
      <c r="BN68" s="66" t="str">
        <f t="shared" si="242"/>
        <v/>
      </c>
      <c r="BO68" s="42" t="str">
        <f t="shared" si="243"/>
        <v/>
      </c>
      <c r="BP68" s="65" t="str">
        <f t="shared" si="244"/>
        <v/>
      </c>
      <c r="BQ68" s="66" t="str">
        <f t="shared" si="245"/>
        <v/>
      </c>
      <c r="BR68" s="42" t="str">
        <f t="shared" si="246"/>
        <v/>
      </c>
      <c r="BS68" s="65" t="str">
        <f t="shared" si="247"/>
        <v/>
      </c>
      <c r="BT68" s="66" t="str">
        <f t="shared" si="248"/>
        <v/>
      </c>
      <c r="BU68" s="42" t="str">
        <f t="shared" si="249"/>
        <v/>
      </c>
      <c r="BV68" s="65" t="str">
        <f t="shared" si="250"/>
        <v/>
      </c>
      <c r="BW68" s="66" t="str">
        <f t="shared" si="251"/>
        <v/>
      </c>
      <c r="BX68" s="42" t="str">
        <f t="shared" si="252"/>
        <v/>
      </c>
      <c r="BY68" s="65" t="str">
        <f t="shared" si="103"/>
        <v/>
      </c>
      <c r="BZ68" s="66" t="str">
        <f t="shared" si="253"/>
        <v/>
      </c>
      <c r="CA68" s="106">
        <f t="shared" si="104"/>
        <v>0</v>
      </c>
      <c r="CB68" s="107">
        <f t="shared" si="105"/>
        <v>0</v>
      </c>
      <c r="CC68" s="108" t="str">
        <f t="shared" si="106"/>
        <v/>
      </c>
      <c r="CD68" s="252" t="e">
        <f t="shared" ref="CD68:CE68" si="314">AVERAGE(CV65:CV68)</f>
        <v>#DIV/0!</v>
      </c>
      <c r="CE68" s="252" t="e">
        <f t="shared" si="314"/>
        <v>#DIV/0!</v>
      </c>
      <c r="CF68" s="252" t="e">
        <f t="shared" si="108"/>
        <v>#DIV/0!</v>
      </c>
      <c r="CG68" s="252" t="e">
        <f t="shared" si="109"/>
        <v>#DIV/0!</v>
      </c>
      <c r="CH68" s="252" t="e">
        <f t="shared" si="110"/>
        <v>#DIV/0!</v>
      </c>
      <c r="CI68" s="252" t="e">
        <f t="shared" si="111"/>
        <v>#DIV/0!</v>
      </c>
      <c r="CJ68" s="252" t="e">
        <f t="shared" si="112"/>
        <v>#DIV/0!</v>
      </c>
      <c r="CK68" s="252" t="e">
        <f t="shared" si="113"/>
        <v>#DIV/0!</v>
      </c>
      <c r="CL68" s="252" t="e">
        <f t="shared" si="114"/>
        <v>#DIV/0!</v>
      </c>
      <c r="CM68" s="252" t="e">
        <f t="shared" si="115"/>
        <v>#DIV/0!</v>
      </c>
      <c r="CN68" s="252" t="e">
        <f t="shared" si="116"/>
        <v>#DIV/0!</v>
      </c>
      <c r="CO68" s="252" t="e">
        <f t="shared" si="117"/>
        <v>#DIV/0!</v>
      </c>
      <c r="CP68" s="252" t="e">
        <f t="shared" si="118"/>
        <v>#DIV/0!</v>
      </c>
      <c r="CQ68" s="252" t="e">
        <f t="shared" si="119"/>
        <v>#DIV/0!</v>
      </c>
      <c r="CR68" s="252" t="e">
        <f t="shared" si="120"/>
        <v>#DIV/0!</v>
      </c>
      <c r="CS68" s="252" t="e">
        <f t="shared" si="121"/>
        <v>#DIV/0!</v>
      </c>
      <c r="CT68" s="252" t="e">
        <f t="shared" si="122"/>
        <v>#DIV/0!</v>
      </c>
      <c r="CU68" s="252" t="e">
        <f t="shared" si="123"/>
        <v>#DIV/0!</v>
      </c>
      <c r="CV68" s="156" t="str">
        <f t="shared" si="124"/>
        <v/>
      </c>
      <c r="CW68" s="157" t="str">
        <f t="shared" si="125"/>
        <v/>
      </c>
      <c r="CX68" s="157" t="str">
        <f t="shared" si="126"/>
        <v/>
      </c>
      <c r="CY68" s="157" t="str">
        <f t="shared" si="127"/>
        <v/>
      </c>
      <c r="CZ68" s="157" t="str">
        <f t="shared" si="128"/>
        <v/>
      </c>
      <c r="DA68" s="157" t="str">
        <f t="shared" si="129"/>
        <v/>
      </c>
      <c r="DB68" s="157" t="str">
        <f t="shared" si="130"/>
        <v/>
      </c>
      <c r="DC68" s="157" t="str">
        <f t="shared" si="131"/>
        <v/>
      </c>
      <c r="DD68" s="157" t="str">
        <f t="shared" si="132"/>
        <v/>
      </c>
      <c r="DE68" s="157" t="str">
        <f t="shared" si="133"/>
        <v/>
      </c>
      <c r="DF68" s="157" t="str">
        <f t="shared" si="134"/>
        <v/>
      </c>
      <c r="DG68" s="157" t="str">
        <f t="shared" si="135"/>
        <v/>
      </c>
      <c r="DH68" s="157" t="str">
        <f t="shared" si="136"/>
        <v/>
      </c>
      <c r="DI68" s="157" t="str">
        <f t="shared" si="137"/>
        <v/>
      </c>
      <c r="DJ68" s="157" t="str">
        <f t="shared" si="138"/>
        <v/>
      </c>
      <c r="DK68" s="157" t="str">
        <f t="shared" si="139"/>
        <v/>
      </c>
      <c r="DL68" s="157" t="str">
        <f t="shared" si="140"/>
        <v/>
      </c>
      <c r="DM68" s="158" t="str">
        <f t="shared" si="141"/>
        <v/>
      </c>
      <c r="DN68" s="78">
        <v>68</v>
      </c>
      <c r="DO68" s="79">
        <f t="shared" si="164"/>
        <v>63</v>
      </c>
      <c r="DP68" s="42" t="str" cm="1">
        <f t="array" ref="DP68">IFERROR(INDEX($CD$4:$CU$4,_xlfn.AGGREGATE(15,6,COLUMN($CD$4:$CU$4)-COLUMN($CC$1)/($CD$68:$CU$68=MAX($CD$68:$CU$68)),COLUMNS(CU$4:$CU4))),"")</f>
        <v/>
      </c>
      <c r="DQ68" s="65" t="str" cm="1">
        <f t="array" ref="DQ68">IFERROR(INDEX($CD$4:$CU$4,_xlfn.AGGREGATE(15,6,COLUMN($CD$4:$CU$4)-COLUMN($CC$1)/($CD$68:$CU$68=MAX($CD$68:$CU$68)),COLUMNS($CU$4:DN4))),"")</f>
        <v/>
      </c>
      <c r="DR68" s="65" t="str" cm="1">
        <f t="array" ref="DR68">IFERROR(INDEX($CD$4:$CU$4,_xlfn.AGGREGATE(15,6,COLUMN($CD$4:$CU$4)-COLUMN($CC$1)/($CD$68:$CU$68=MAX($CD$68:$CU$68)),COLUMNS($CU$4:DO4))),"")</f>
        <v/>
      </c>
      <c r="DS68" s="65" t="str" cm="1">
        <f t="array" ref="DS68">IFERROR(INDEX($CD$4:$CU$4,_xlfn.AGGREGATE(15,6,COLUMN($CD$4:$CU$4)-COLUMN($CC$1)/($CD$68:$CU$68=MAX($CD$68:$CU$68)),COLUMNS($CU$4:DP4))),"")</f>
        <v/>
      </c>
      <c r="DT68" s="65" t="str" cm="1">
        <f t="array" ref="DT68">IFERROR(INDEX($CD$4:$CU$4,_xlfn.AGGREGATE(15,6,COLUMN($CD$4:$CU$4)-COLUMN($CC$1)/($CD$68:$CU$68=MAX($CD$68:$CU$68)),COLUMNS($CU$4:DQ4))),"")</f>
        <v/>
      </c>
      <c r="DU68" s="66" t="str" cm="1">
        <f t="array" ref="DU68">IFERROR(INDEX($CD$4:$CU$4,_xlfn.AGGREGATE(15,6,COLUMN($CD$4:$CU$4)-COLUMN($CC$1)/($CD$68:$CU$68=MAX($CD$68:$CU$68)),COLUMNS($CU$4:DR4))),"")</f>
        <v/>
      </c>
      <c r="DV68" s="78" t="str">
        <f t="shared" ca="1" si="156"/>
        <v/>
      </c>
      <c r="DW68" s="65" t="str">
        <f t="shared" ca="1" si="157"/>
        <v>R</v>
      </c>
      <c r="DX68" s="65" t="str" cm="1">
        <f t="array" aca="1" ref="DX68" ca="1">IF(INDIRECT(VLOOKUP(DX67,General!R:T,3,FALSE)&amp;DN67)&gt;0,DX67,DV67)</f>
        <v>BU</v>
      </c>
      <c r="DY68" s="79">
        <f t="shared" ca="1" si="158"/>
        <v>6</v>
      </c>
      <c r="DZ68" s="42" t="str">
        <f>IFERROR(VLOOKUP(DP68,General!R:S,2,FALSE),"")</f>
        <v/>
      </c>
      <c r="EA68" s="65" t="str">
        <f>IFERROR(VLOOKUP(DQ68,General!R:S,2,FALSE),"")</f>
        <v/>
      </c>
      <c r="EB68" s="65" t="str">
        <f>IFERROR(VLOOKUP(DR68,General!R:S,2,FALSE),"")</f>
        <v/>
      </c>
      <c r="EC68" s="65" t="str">
        <f>IFERROR(VLOOKUP(DS68,General!R:S,2,FALSE),"")</f>
        <v/>
      </c>
      <c r="ED68" s="65" t="str">
        <f>IFERROR(VLOOKUP(DT68,General!R:S,2,FALSE),"")</f>
        <v/>
      </c>
      <c r="EE68" s="66" t="str">
        <f>IFERROR(VLOOKUP(DU68,General!R:S,2,FALSE),"")</f>
        <v/>
      </c>
      <c r="EF68" s="113">
        <f ca="1">IF(DP68="",-1,COUNTIF(INDIRECT(DZ68&amp;$DN$10):INDIRECT(DZ68&amp;DN68),"Y"))</f>
        <v>-1</v>
      </c>
      <c r="EG68" s="111">
        <f ca="1">IF(DQ68="",-1,COUNTIF(INDIRECT(EA68&amp;$DN$10):INDIRECT(EA68&amp;DN68),"Y"))</f>
        <v>-1</v>
      </c>
      <c r="EH68" s="111">
        <f ca="1">IF(DR68="",-1,COUNTIF(INDIRECT(EB68&amp;$DN$10):INDIRECT(EB68&amp;DN68),"Y"))</f>
        <v>-1</v>
      </c>
      <c r="EI68" s="110">
        <f ca="1">IF(DS68="",-1,COUNTIF(INDIRECT(EC68&amp;$DN$10):INDIRECT(EC68&amp;DN68),"Y"))</f>
        <v>-1</v>
      </c>
      <c r="EJ68" s="114">
        <f ca="1">IF(DT68="",-1,COUNTIF(INDIRECT(ED68&amp;$DN$10):INDIRECT(ED68&amp;DN68),"Y"))</f>
        <v>-1</v>
      </c>
      <c r="EK68" s="114">
        <f ca="1">IF(DU68="",-1,COUNTIF(INDIRECT(EE68&amp;$DN$10):INDIRECT(EE68&amp;DN68),"Y"))</f>
        <v>-1</v>
      </c>
      <c r="EL68" s="42" t="str" cm="1">
        <f t="array" aca="1" ref="EL68" ca="1">IFERROR(INDEX($DP$68:$DU$68,_xlfn.AGGREGATE(15,6,COLUMN($DP$68:$DU$68)-COLUMN($DO$68)/($EF$68:$EK$68=MAX($EF$68:$EK$68)),COLUMNS($DP$68:DP68))),"")</f>
        <v/>
      </c>
      <c r="EM68" s="65" t="str" cm="1">
        <f t="array" aca="1" ref="EM68" ca="1">IFERROR(INDEX($DP$68:$DU$68,_xlfn.AGGREGATE(15,6,COLUMN($DP$68:$DU$68)-COLUMN($DO$68)/($EF$68:$EK$68=MAX($EF$68:$EK$68)),COLUMNS($DP$68:DQ68))),"")</f>
        <v/>
      </c>
      <c r="EN68" s="65" t="str" cm="1">
        <f t="array" aca="1" ref="EN68" ca="1">IFERROR(INDEX($DP$68:$DU$68,_xlfn.AGGREGATE(15,6,COLUMN($DP$68:$DU$68)-COLUMN($DO$68)/($EF$68:$EK$68=MAX($EF$68:$EK$68)),COLUMNS($DP$68:DR68))),"")</f>
        <v/>
      </c>
      <c r="EO68" s="65" t="str" cm="1">
        <f t="array" aca="1" ref="EO68" ca="1">IFERROR(INDEX($DP$68:$DU$68,_xlfn.AGGREGATE(15,6,COLUMN($DP$68:$DU$68)-COLUMN($DO$68)/($EF$68:$EK$68=MAX($EF$68:$EK$68)),COLUMNS($DP$68:DS68))),"")</f>
        <v/>
      </c>
      <c r="EP68" s="65" t="str" cm="1">
        <f t="array" aca="1" ref="EP68" ca="1">IFERROR(INDEX($DP$68:$DU$68,_xlfn.AGGREGATE(15,6,COLUMN($DP$68:$DU$68)-COLUMN($DO$68)/($EF$68:$EK$68=MAX($EF$68:$EK$68)),COLUMNS($DP$68:DT68))),"")</f>
        <v/>
      </c>
      <c r="EQ68" s="66" t="str" cm="1">
        <f t="array" aca="1" ref="EQ68" ca="1">IFERROR(INDEX($DP$68:$DU$68,_xlfn.AGGREGATE(15,6,COLUMN($DP$68:$DU$68)-COLUMN($DO$68)/($EF$68:$EK$68=MAX($EF$68:$EK$68)),COLUMNS($DP$68:DU68))),"")</f>
        <v/>
      </c>
      <c r="ER68" s="9">
        <f t="shared" ca="1" si="144"/>
        <v>6</v>
      </c>
      <c r="ES68" s="79">
        <f t="shared" ca="1" si="159"/>
        <v>6</v>
      </c>
      <c r="ET68" s="112" t="str" cm="1">
        <f t="array" aca="1" ref="ET68" ca="1">INDEX(EL68:EQ68,1,ES68)</f>
        <v/>
      </c>
      <c r="EU68" s="42" t="str">
        <f t="shared" ca="1" si="7"/>
        <v>T</v>
      </c>
      <c r="EV68" s="65" t="str">
        <f t="shared" si="8"/>
        <v>T</v>
      </c>
      <c r="EW68" s="65" t="str">
        <f t="shared" ca="1" si="9"/>
        <v>B</v>
      </c>
      <c r="EX68" s="65" t="str">
        <f t="shared" si="193"/>
        <v/>
      </c>
      <c r="EY68" s="65" t="str">
        <f t="shared" si="194"/>
        <v/>
      </c>
      <c r="EZ68" s="65" t="str">
        <f t="shared" si="195"/>
        <v/>
      </c>
      <c r="FA68" s="9" t="str">
        <f t="shared" si="255"/>
        <v/>
      </c>
      <c r="FB68" s="9" t="str">
        <f t="shared" si="256"/>
        <v/>
      </c>
      <c r="FC68" s="9" t="str">
        <f t="shared" si="257"/>
        <v/>
      </c>
      <c r="FD68" s="9" t="str">
        <f t="shared" si="258"/>
        <v/>
      </c>
      <c r="FE68" s="9" t="str">
        <f t="shared" si="259"/>
        <v/>
      </c>
      <c r="FF68" s="9" t="str">
        <f t="shared" si="260"/>
        <v/>
      </c>
      <c r="FG68" s="9">
        <f t="shared" si="261"/>
        <v>0</v>
      </c>
      <c r="FH68" s="9">
        <f t="shared" si="262"/>
        <v>0</v>
      </c>
      <c r="FI68" s="42" t="str">
        <f t="shared" si="196"/>
        <v/>
      </c>
      <c r="FJ68" s="65">
        <f>IF(Z68="",0,IFERROR(VLOOKUP(Z63&amp;Z64&amp;Z65&amp;Z66&amp;Z67&amp;Z68,General!I:J,2,FALSE),0))</f>
        <v>0</v>
      </c>
      <c r="FK68" s="65">
        <f>IF(AC68="",0,IFERROR(VLOOKUP(AC63&amp;AC64&amp;AC65&amp;AC66&amp;AC67&amp;AC68,General!I:J,2,FALSE),0))</f>
        <v>0</v>
      </c>
      <c r="FL68" s="65">
        <f>IF(AF68="",0,IFERROR(VLOOKUP(AF63&amp;AF64&amp;AF65&amp;AF66&amp;AF67&amp;AF68,General!I:J,2,FALSE),0))</f>
        <v>0</v>
      </c>
      <c r="FM68" s="65">
        <f>IF(AI68="",0,IFERROR(VLOOKUP(AI63&amp;AI64&amp;AI65&amp;AI66&amp;AI67&amp;AI68,General!I:J,2,FALSE),0))</f>
        <v>0</v>
      </c>
      <c r="FN68" s="65">
        <f>IF(AL68="",0,IFERROR(VLOOKUP(AL63&amp;AL64&amp;AL65&amp;AL66&amp;AL67&amp;AL68,General!I:J,2,FALSE),0))</f>
        <v>0</v>
      </c>
      <c r="FO68" s="65">
        <f>IF(AO68="",0,IFERROR(VLOOKUP(AO63&amp;AO64&amp;AO65&amp;AO66&amp;AO67&amp;AO68,General!I:J,2,FALSE),0))</f>
        <v>0</v>
      </c>
      <c r="FP68" s="65">
        <f>IF(AR68="",0,IFERROR(VLOOKUP(AR63&amp;AR64&amp;AR65&amp;AR66&amp;AR67&amp;AR68,General!I:J,2,FALSE),0))</f>
        <v>0</v>
      </c>
      <c r="FQ68" s="65">
        <f>IF(AU68="",0,IFERROR(VLOOKUP(AU63&amp;AU64&amp;AU65&amp;AU66&amp;AU67&amp;AU68,General!I:J,2,FALSE),0))</f>
        <v>0</v>
      </c>
      <c r="FR68" s="65">
        <f>IF(AX68="",0,IFERROR(VLOOKUP(AX63&amp;AX64&amp;AX65&amp;AX66&amp;AX67&amp;AX68,General!I:J,2,FALSE),0))</f>
        <v>0</v>
      </c>
      <c r="FS68" s="65">
        <f>IF(BA68="",0,IFERROR(VLOOKUP(BA63&amp;BA64&amp;BA65&amp;BA66&amp;BA67&amp;BA68,General!I:J,2,FALSE),0))</f>
        <v>0</v>
      </c>
      <c r="FT68" s="65">
        <f>IF(BD68="",0,IFERROR(VLOOKUP(BD63&amp;BD64&amp;BD65&amp;BD66&amp;BD67&amp;BD68,General!I:J,2,FALSE),0))</f>
        <v>0</v>
      </c>
      <c r="FU68" s="65">
        <f>IF(BG68="",0,IFERROR(VLOOKUP(BG63&amp;BG64&amp;BG65&amp;BG66&amp;BG67&amp;BG68,General!I:J,2,FALSE),0))</f>
        <v>0</v>
      </c>
      <c r="FV68" s="65">
        <f>IF(BJ68="",0,IFERROR(VLOOKUP(BJ63&amp;BJ64&amp;BJ65&amp;BJ66&amp;BJ67&amp;BJ68,General!I:J,2,FALSE),0))</f>
        <v>0</v>
      </c>
      <c r="FW68" s="65">
        <f>IF(BM68="",0,IFERROR(VLOOKUP(BM63&amp;BM64&amp;BM65&amp;BM66&amp;BM67&amp;BM68,General!I:J,2,FALSE),0))</f>
        <v>0</v>
      </c>
      <c r="FX68" s="65">
        <f>IF(BP68="",0,IFERROR(VLOOKUP(BP63&amp;BP64&amp;BP65&amp;BP66&amp;BP67&amp;BP68,General!I:J,2,FALSE),0))</f>
        <v>0</v>
      </c>
      <c r="FY68" s="65">
        <f>IF(BS68="",0,IFERROR(VLOOKUP(BS63&amp;BS64&amp;BS65&amp;BS66&amp;BS67&amp;BS68,General!I:J,2,FALSE),0))</f>
        <v>0</v>
      </c>
      <c r="FZ68" s="66">
        <f>IF(BV68="",0,IFERROR(VLOOKUP(BV63&amp;BV64&amp;BV65&amp;BV66&amp;BV67&amp;BV68,General!I:J,2,FALSE),0))</f>
        <v>0</v>
      </c>
      <c r="GA68" s="66">
        <f>IF(BY68="",0,IFERROR(VLOOKUP(BY63&amp;BY64&amp;BY65&amp;BY66&amp;BY67&amp;BY68,General!I:J,2,FALSE),0))</f>
        <v>0</v>
      </c>
      <c r="GB68" s="66">
        <f>IF(R68="",0,IFERROR(VLOOKUP(R63&amp;R64&amp;R65&amp;R66&amp;R67&amp;R68,General!F:G,2,FALSE),0))</f>
        <v>0</v>
      </c>
      <c r="GC68" s="9" t="str">
        <f t="shared" si="284"/>
        <v/>
      </c>
      <c r="GD68" s="9" t="str">
        <f t="shared" si="263"/>
        <v>N</v>
      </c>
      <c r="GE68" s="9" t="str">
        <f t="shared" si="264"/>
        <v>N</v>
      </c>
      <c r="GF68" s="9" t="str">
        <f t="shared" si="265"/>
        <v>N</v>
      </c>
      <c r="GG68" s="9" t="str">
        <f t="shared" si="266"/>
        <v/>
      </c>
      <c r="GH68" s="10" t="str">
        <f t="shared" ca="1" si="267"/>
        <v/>
      </c>
      <c r="GI68" s="9" t="str">
        <f t="shared" ca="1" si="268"/>
        <v/>
      </c>
      <c r="GJ68" s="9" t="str">
        <f t="shared" ca="1" si="269"/>
        <v/>
      </c>
      <c r="GK68" s="9" t="str">
        <f t="shared" si="270"/>
        <v/>
      </c>
      <c r="GL68" s="9" t="str">
        <f t="shared" si="271"/>
        <v/>
      </c>
      <c r="GM68" s="9" t="str">
        <f t="shared" si="272"/>
        <v/>
      </c>
      <c r="GN68" s="9" t="str">
        <f t="shared" si="190"/>
        <v/>
      </c>
      <c r="GO68" s="9" t="str">
        <f t="shared" si="191"/>
        <v/>
      </c>
      <c r="GP68" s="9" t="str">
        <f t="shared" si="289"/>
        <v>00000</v>
      </c>
      <c r="GQ68" s="9" t="str">
        <f t="shared" si="290"/>
        <v>00000</v>
      </c>
      <c r="GR68" s="9" t="str">
        <f t="shared" si="291"/>
        <v>000000</v>
      </c>
      <c r="GS68" s="9" t="str">
        <f t="shared" si="292"/>
        <v>000000</v>
      </c>
      <c r="GT68" s="9" t="str">
        <f t="shared" si="293"/>
        <v>B</v>
      </c>
      <c r="GU68" s="9" t="str">
        <f t="shared" si="149"/>
        <v>B</v>
      </c>
      <c r="GV68" s="9" t="str">
        <f t="shared" si="273"/>
        <v/>
      </c>
      <c r="GW68" s="9">
        <f t="shared" ca="1" si="274"/>
        <v>0</v>
      </c>
      <c r="GX68" s="9" t="str">
        <f t="shared" si="275"/>
        <v/>
      </c>
      <c r="GY68" s="9">
        <f t="shared" ca="1" si="276"/>
        <v>0</v>
      </c>
      <c r="GZ68" s="9" t="str">
        <f t="shared" si="277"/>
        <v/>
      </c>
      <c r="HA68" s="9">
        <f t="shared" ca="1" si="278"/>
        <v>0</v>
      </c>
      <c r="HB68" s="9" t="str">
        <f t="shared" ca="1" si="150"/>
        <v>0</v>
      </c>
      <c r="HC68" s="9" t="str">
        <f t="shared" ca="1" si="151"/>
        <v>0</v>
      </c>
      <c r="HD68" s="9" t="str">
        <f t="shared" ca="1" si="152"/>
        <v>0</v>
      </c>
      <c r="HE68" s="9" t="str">
        <f t="shared" si="279"/>
        <v/>
      </c>
      <c r="HG68" s="9">
        <f>General!A66</f>
        <v>0</v>
      </c>
      <c r="HH68" s="9">
        <f>General!B66</f>
        <v>0</v>
      </c>
      <c r="HI68" s="9">
        <f>General!C66</f>
        <v>0</v>
      </c>
      <c r="HJ68" s="9">
        <f>General!D66</f>
        <v>0</v>
      </c>
      <c r="HK68" s="9">
        <v>1</v>
      </c>
      <c r="HL68" s="57">
        <f t="shared" ca="1" si="153"/>
        <v>2</v>
      </c>
      <c r="HM68" s="9" t="str">
        <f>General!F66</f>
        <v>LLLLWW</v>
      </c>
      <c r="HN68" s="9">
        <f>General!G66</f>
        <v>3</v>
      </c>
    </row>
    <row r="69" spans="1:222" ht="13.5" thickBot="1">
      <c r="A69" s="9">
        <v>60</v>
      </c>
      <c r="B69" s="91" t="str">
        <f t="shared" si="199"/>
        <v/>
      </c>
      <c r="C69" s="120" t="str">
        <f t="shared" ca="1" si="280"/>
        <v/>
      </c>
      <c r="D69" s="121" t="str">
        <f t="shared" si="94"/>
        <v/>
      </c>
      <c r="E69" s="122" t="str">
        <f t="shared" si="95"/>
        <v/>
      </c>
      <c r="F69" s="92" t="str">
        <f t="shared" si="200"/>
        <v/>
      </c>
      <c r="G69" s="9">
        <v>60</v>
      </c>
      <c r="H69" s="123"/>
      <c r="I69" s="153" t="str">
        <f t="shared" si="96"/>
        <v/>
      </c>
      <c r="J69" s="120" t="str">
        <f t="shared" si="97"/>
        <v/>
      </c>
      <c r="K69" s="92" t="str">
        <f t="shared" si="154"/>
        <v/>
      </c>
      <c r="L69" s="141"/>
      <c r="M69" s="137"/>
      <c r="N69" s="10"/>
      <c r="O69" s="91" t="str">
        <f>IF(M68="","",VLOOKUP(DX69,General!U:V,2,FALSE))</f>
        <v/>
      </c>
      <c r="P69" s="121" t="str">
        <f t="shared" si="201"/>
        <v/>
      </c>
      <c r="Q69" s="122" t="str">
        <f t="shared" si="202"/>
        <v/>
      </c>
      <c r="R69" s="93" t="str">
        <f t="shared" si="203"/>
        <v/>
      </c>
      <c r="S69" s="93" t="str">
        <f t="shared" si="204"/>
        <v/>
      </c>
      <c r="T69" s="124" t="str">
        <f t="shared" si="281"/>
        <v/>
      </c>
      <c r="U69" s="93" t="str">
        <f>IF(M69="","",IF(T69="",SUM($T$5:$T69)+S69,SUM($T$5:$T69)))</f>
        <v/>
      </c>
      <c r="V69" s="127" t="str">
        <f t="shared" ref="V69:V100" si="315">IF(GK69="R","Rabbit","")</f>
        <v/>
      </c>
      <c r="W69" s="93" t="str" cm="1">
        <f t="array" aca="1" ref="W69" ca="1">IF(M68="","",INDIRECT(DX69&amp; DN69))</f>
        <v/>
      </c>
      <c r="X69" s="92" t="str">
        <f t="shared" si="205"/>
        <v/>
      </c>
      <c r="Y69" s="91" t="str">
        <f t="shared" si="206"/>
        <v/>
      </c>
      <c r="Z69" s="93" t="str">
        <f t="shared" si="207"/>
        <v/>
      </c>
      <c r="AA69" s="92" t="str">
        <f t="shared" si="208"/>
        <v/>
      </c>
      <c r="AB69" s="91" t="str">
        <f t="shared" si="209"/>
        <v/>
      </c>
      <c r="AC69" s="93" t="str">
        <f t="shared" si="210"/>
        <v/>
      </c>
      <c r="AD69" s="92" t="str">
        <f t="shared" si="211"/>
        <v/>
      </c>
      <c r="AE69" s="91" t="str">
        <f t="shared" si="212"/>
        <v/>
      </c>
      <c r="AF69" s="93" t="str">
        <f t="shared" si="213"/>
        <v/>
      </c>
      <c r="AG69" s="92" t="str">
        <f t="shared" si="214"/>
        <v/>
      </c>
      <c r="AH69" s="91" t="str">
        <f t="shared" si="215"/>
        <v/>
      </c>
      <c r="AI69" s="93" t="str">
        <f t="shared" si="216"/>
        <v/>
      </c>
      <c r="AJ69" s="92" t="str">
        <f t="shared" si="217"/>
        <v/>
      </c>
      <c r="AK69" s="91" t="str">
        <f t="shared" si="282"/>
        <v/>
      </c>
      <c r="AL69" s="93" t="str">
        <f t="shared" si="218"/>
        <v/>
      </c>
      <c r="AM69" s="92" t="str">
        <f t="shared" si="219"/>
        <v/>
      </c>
      <c r="AN69" s="91" t="str">
        <f t="shared" si="220"/>
        <v/>
      </c>
      <c r="AO69" s="93" t="str">
        <f t="shared" si="221"/>
        <v/>
      </c>
      <c r="AP69" s="92" t="str">
        <f t="shared" si="222"/>
        <v/>
      </c>
      <c r="AQ69" s="91" t="str">
        <f t="shared" si="223"/>
        <v/>
      </c>
      <c r="AR69" s="93" t="str">
        <f t="shared" si="224"/>
        <v/>
      </c>
      <c r="AS69" s="92" t="str">
        <f t="shared" si="225"/>
        <v/>
      </c>
      <c r="AT69" s="91" t="str">
        <f t="shared" si="100"/>
        <v/>
      </c>
      <c r="AU69" s="93" t="str">
        <f t="shared" si="226"/>
        <v/>
      </c>
      <c r="AV69" s="95" t="str">
        <f t="shared" si="227"/>
        <v/>
      </c>
      <c r="AW69" s="91" t="str">
        <f t="shared" si="101"/>
        <v/>
      </c>
      <c r="AX69" s="93" t="str">
        <f t="shared" si="39"/>
        <v/>
      </c>
      <c r="AY69" s="92" t="str">
        <f t="shared" si="102"/>
        <v/>
      </c>
      <c r="AZ69" s="91" t="str">
        <f t="shared" si="228"/>
        <v/>
      </c>
      <c r="BA69" s="93" t="str">
        <f t="shared" si="229"/>
        <v/>
      </c>
      <c r="BB69" s="92" t="str">
        <f t="shared" si="230"/>
        <v/>
      </c>
      <c r="BC69" s="91" t="str">
        <f t="shared" si="231"/>
        <v/>
      </c>
      <c r="BD69" s="93" t="str">
        <f t="shared" si="232"/>
        <v/>
      </c>
      <c r="BE69" s="92" t="str">
        <f t="shared" si="233"/>
        <v/>
      </c>
      <c r="BF69" s="91" t="str">
        <f t="shared" si="234"/>
        <v/>
      </c>
      <c r="BG69" s="93" t="str">
        <f t="shared" si="235"/>
        <v/>
      </c>
      <c r="BH69" s="92" t="str">
        <f t="shared" si="236"/>
        <v/>
      </c>
      <c r="BI69" s="91" t="str">
        <f t="shared" si="237"/>
        <v/>
      </c>
      <c r="BJ69" s="93" t="str">
        <f t="shared" si="238"/>
        <v/>
      </c>
      <c r="BK69" s="92" t="str">
        <f t="shared" si="239"/>
        <v/>
      </c>
      <c r="BL69" s="91" t="str">
        <f t="shared" si="240"/>
        <v/>
      </c>
      <c r="BM69" s="93" t="str">
        <f t="shared" si="241"/>
        <v/>
      </c>
      <c r="BN69" s="92" t="str">
        <f t="shared" si="242"/>
        <v/>
      </c>
      <c r="BO69" s="91" t="str">
        <f t="shared" si="243"/>
        <v/>
      </c>
      <c r="BP69" s="93" t="str">
        <f t="shared" si="244"/>
        <v/>
      </c>
      <c r="BQ69" s="92" t="str">
        <f t="shared" si="245"/>
        <v/>
      </c>
      <c r="BR69" s="91" t="str">
        <f t="shared" si="246"/>
        <v/>
      </c>
      <c r="BS69" s="93" t="str">
        <f t="shared" si="247"/>
        <v/>
      </c>
      <c r="BT69" s="92" t="str">
        <f t="shared" si="248"/>
        <v/>
      </c>
      <c r="BU69" s="91" t="str">
        <f t="shared" si="249"/>
        <v/>
      </c>
      <c r="BV69" s="93" t="str">
        <f t="shared" si="250"/>
        <v/>
      </c>
      <c r="BW69" s="92" t="str">
        <f t="shared" si="251"/>
        <v/>
      </c>
      <c r="BX69" s="91" t="str">
        <f t="shared" si="252"/>
        <v/>
      </c>
      <c r="BY69" s="93" t="str">
        <f t="shared" si="103"/>
        <v/>
      </c>
      <c r="BZ69" s="92" t="str">
        <f t="shared" si="253"/>
        <v/>
      </c>
      <c r="CA69" s="106">
        <f t="shared" si="104"/>
        <v>0</v>
      </c>
      <c r="CB69" s="107">
        <f t="shared" si="105"/>
        <v>0</v>
      </c>
      <c r="CC69" s="108" t="str">
        <f t="shared" si="106"/>
        <v/>
      </c>
      <c r="CD69" s="252" t="e">
        <f t="shared" ref="CD69:CE69" si="316">AVERAGE(CV66:CV69)</f>
        <v>#DIV/0!</v>
      </c>
      <c r="CE69" s="252" t="e">
        <f t="shared" si="316"/>
        <v>#DIV/0!</v>
      </c>
      <c r="CF69" s="252" t="e">
        <f t="shared" si="108"/>
        <v>#DIV/0!</v>
      </c>
      <c r="CG69" s="252" t="e">
        <f t="shared" si="109"/>
        <v>#DIV/0!</v>
      </c>
      <c r="CH69" s="252" t="e">
        <f t="shared" si="110"/>
        <v>#DIV/0!</v>
      </c>
      <c r="CI69" s="252" t="e">
        <f t="shared" si="111"/>
        <v>#DIV/0!</v>
      </c>
      <c r="CJ69" s="252" t="e">
        <f t="shared" si="112"/>
        <v>#DIV/0!</v>
      </c>
      <c r="CK69" s="252" t="e">
        <f t="shared" si="113"/>
        <v>#DIV/0!</v>
      </c>
      <c r="CL69" s="252" t="e">
        <f t="shared" si="114"/>
        <v>#DIV/0!</v>
      </c>
      <c r="CM69" s="252" t="e">
        <f t="shared" si="115"/>
        <v>#DIV/0!</v>
      </c>
      <c r="CN69" s="252" t="e">
        <f t="shared" si="116"/>
        <v>#DIV/0!</v>
      </c>
      <c r="CO69" s="252" t="e">
        <f t="shared" si="117"/>
        <v>#DIV/0!</v>
      </c>
      <c r="CP69" s="252" t="e">
        <f t="shared" si="118"/>
        <v>#DIV/0!</v>
      </c>
      <c r="CQ69" s="252" t="e">
        <f t="shared" si="119"/>
        <v>#DIV/0!</v>
      </c>
      <c r="CR69" s="252" t="e">
        <f t="shared" si="120"/>
        <v>#DIV/0!</v>
      </c>
      <c r="CS69" s="252" t="e">
        <f t="shared" si="121"/>
        <v>#DIV/0!</v>
      </c>
      <c r="CT69" s="252" t="e">
        <f t="shared" si="122"/>
        <v>#DIV/0!</v>
      </c>
      <c r="CU69" s="252" t="e">
        <f t="shared" si="123"/>
        <v>#DIV/0!</v>
      </c>
      <c r="CV69" s="156" t="str">
        <f t="shared" si="124"/>
        <v/>
      </c>
      <c r="CW69" s="157" t="str">
        <f t="shared" si="125"/>
        <v/>
      </c>
      <c r="CX69" s="157" t="str">
        <f t="shared" si="126"/>
        <v/>
      </c>
      <c r="CY69" s="157" t="str">
        <f t="shared" si="127"/>
        <v/>
      </c>
      <c r="CZ69" s="157" t="str">
        <f t="shared" si="128"/>
        <v/>
      </c>
      <c r="DA69" s="157" t="str">
        <f t="shared" si="129"/>
        <v/>
      </c>
      <c r="DB69" s="157" t="str">
        <f t="shared" si="130"/>
        <v/>
      </c>
      <c r="DC69" s="157" t="str">
        <f t="shared" si="131"/>
        <v/>
      </c>
      <c r="DD69" s="157" t="str">
        <f t="shared" si="132"/>
        <v/>
      </c>
      <c r="DE69" s="157" t="str">
        <f t="shared" si="133"/>
        <v/>
      </c>
      <c r="DF69" s="157" t="str">
        <f t="shared" si="134"/>
        <v/>
      </c>
      <c r="DG69" s="157" t="str">
        <f t="shared" si="135"/>
        <v/>
      </c>
      <c r="DH69" s="157" t="str">
        <f t="shared" si="136"/>
        <v/>
      </c>
      <c r="DI69" s="157" t="str">
        <f t="shared" si="137"/>
        <v/>
      </c>
      <c r="DJ69" s="157" t="str">
        <f t="shared" si="138"/>
        <v/>
      </c>
      <c r="DK69" s="157" t="str">
        <f t="shared" si="139"/>
        <v/>
      </c>
      <c r="DL69" s="157" t="str">
        <f t="shared" si="140"/>
        <v/>
      </c>
      <c r="DM69" s="158" t="str">
        <f t="shared" si="141"/>
        <v/>
      </c>
      <c r="DN69" s="78">
        <v>69</v>
      </c>
      <c r="DO69" s="79">
        <f t="shared" si="164"/>
        <v>64</v>
      </c>
      <c r="DP69" s="42" t="str" cm="1">
        <f t="array" ref="DP69">IFERROR(INDEX($CD$4:$CU$4,_xlfn.AGGREGATE(15,6,COLUMN($CD$4:$CU$4)-COLUMN($CC$1)/($CD$69:$CU$69=MAX($CD$69:$CU$69)),COLUMNS(CU$4:$CU4))),"")</f>
        <v/>
      </c>
      <c r="DQ69" s="65" t="str" cm="1">
        <f t="array" ref="DQ69">IFERROR(INDEX($CD$4:$CU$4,_xlfn.AGGREGATE(15,6,COLUMN($CD$4:$CU$4)-COLUMN($CC$1)/($CD$69:$CU$69=MAX($CD$69:$CU$69)),COLUMNS($CU$4:DN4))),"")</f>
        <v/>
      </c>
      <c r="DR69" s="65" t="str" cm="1">
        <f t="array" ref="DR69">IFERROR(INDEX($CD$4:$CU$4,_xlfn.AGGREGATE(15,6,COLUMN($CD$4:$CU$4)-COLUMN($CC$1)/($CD$69:$CU$69=MAX($CD$69:$CU$69)),COLUMNS($CU$4:DO4))),"")</f>
        <v/>
      </c>
      <c r="DS69" s="65" t="str" cm="1">
        <f t="array" ref="DS69">IFERROR(INDEX($CD$4:$CU$4,_xlfn.AGGREGATE(15,6,COLUMN($CD$4:$CU$4)-COLUMN($CC$1)/($CD$69:$CU$69=MAX($CD$69:$CU$69)),COLUMNS($CU$4:DP4))),"")</f>
        <v/>
      </c>
      <c r="DT69" s="65" t="str" cm="1">
        <f t="array" ref="DT69">IFERROR(INDEX($CD$4:$CU$4,_xlfn.AGGREGATE(15,6,COLUMN($CD$4:$CU$4)-COLUMN($CC$1)/($CD$69:$CU$69=MAX($CD$69:$CU$69)),COLUMNS($CU$4:DQ4))),"")</f>
        <v/>
      </c>
      <c r="DU69" s="66" t="str" cm="1">
        <f t="array" ref="DU69">IFERROR(INDEX($CD$4:$CU$4,_xlfn.AGGREGATE(15,6,COLUMN($CD$4:$CU$4)-COLUMN($CC$1)/($CD$69:$CU$69=MAX($CD$69:$CU$69)),COLUMNS($CU$4:DR4))),"")</f>
        <v/>
      </c>
      <c r="DV69" s="78" t="str">
        <f t="shared" ca="1" si="156"/>
        <v/>
      </c>
      <c r="DW69" s="65" t="str">
        <f t="shared" ca="1" si="157"/>
        <v>R</v>
      </c>
      <c r="DX69" s="65" t="str" cm="1">
        <f t="array" aca="1" ref="DX69" ca="1">IF(INDIRECT(VLOOKUP(DX68,General!R:T,3,FALSE)&amp;DN68)&gt;0,DX68,DV68)</f>
        <v>BU</v>
      </c>
      <c r="DY69" s="79">
        <f t="shared" ca="1" si="158"/>
        <v>1</v>
      </c>
      <c r="DZ69" s="42" t="str">
        <f>IFERROR(VLOOKUP(DP69,General!R:S,2,FALSE),"")</f>
        <v/>
      </c>
      <c r="EA69" s="65" t="str">
        <f>IFERROR(VLOOKUP(DQ69,General!R:S,2,FALSE),"")</f>
        <v/>
      </c>
      <c r="EB69" s="65" t="str">
        <f>IFERROR(VLOOKUP(DR69,General!R:S,2,FALSE),"")</f>
        <v/>
      </c>
      <c r="EC69" s="65" t="str">
        <f>IFERROR(VLOOKUP(DS69,General!R:S,2,FALSE),"")</f>
        <v/>
      </c>
      <c r="ED69" s="65" t="str">
        <f>IFERROR(VLOOKUP(DT69,General!R:S,2,FALSE),"")</f>
        <v/>
      </c>
      <c r="EE69" s="66" t="str">
        <f>IFERROR(VLOOKUP(DU69,General!R:S,2,FALSE),"")</f>
        <v/>
      </c>
      <c r="EF69" s="113">
        <f ca="1">IF(DP69="",-1,COUNTIF(INDIRECT(DZ69&amp;$DN$10):INDIRECT(DZ69&amp;DN69),"Y"))</f>
        <v>-1</v>
      </c>
      <c r="EG69" s="111">
        <f ca="1">IF(DQ69="",-1,COUNTIF(INDIRECT(EA69&amp;$DN$10):INDIRECT(EA69&amp;DN69),"Y"))</f>
        <v>-1</v>
      </c>
      <c r="EH69" s="111">
        <f ca="1">IF(DR69="",-1,COUNTIF(INDIRECT(EB69&amp;$DN$10):INDIRECT(EB69&amp;DN69),"Y"))</f>
        <v>-1</v>
      </c>
      <c r="EI69" s="110">
        <f ca="1">IF(DS69="",-1,COUNTIF(INDIRECT(EC69&amp;$DN$10):INDIRECT(EC69&amp;DN69),"Y"))</f>
        <v>-1</v>
      </c>
      <c r="EJ69" s="114">
        <f ca="1">IF(DT69="",-1,COUNTIF(INDIRECT(ED69&amp;$DN$10):INDIRECT(ED69&amp;DN69),"Y"))</f>
        <v>-1</v>
      </c>
      <c r="EK69" s="114">
        <f ca="1">IF(DU69="",-1,COUNTIF(INDIRECT(EE69&amp;$DN$10):INDIRECT(EE69&amp;DN69),"Y"))</f>
        <v>-1</v>
      </c>
      <c r="EL69" s="42" t="str" cm="1">
        <f t="array" aca="1" ref="EL69" ca="1">IFERROR(INDEX($DP$69:$DU$69,_xlfn.AGGREGATE(15,6,COLUMN($DP$69:$DU$69)-COLUMN($DO$69)/($EF$69:$EK$69=MAX($EF$69:$EK$69)),COLUMNS($DP$69:DP69))),"")</f>
        <v/>
      </c>
      <c r="EM69" s="65" t="str" cm="1">
        <f t="array" aca="1" ref="EM69" ca="1">IFERROR(INDEX($DP$69:$DU$69,_xlfn.AGGREGATE(15,6,COLUMN($DP$69:$DU$69)-COLUMN($DO$69)/($EF$69:$EK$69=MAX($EF$69:$EK$69)),COLUMNS($DP$69:DQ69))),"")</f>
        <v/>
      </c>
      <c r="EN69" s="65" t="str" cm="1">
        <f t="array" aca="1" ref="EN69" ca="1">IFERROR(INDEX($DP$69:$DU$69,_xlfn.AGGREGATE(15,6,COLUMN($DP$69:$DU$69)-COLUMN($DO$69)/($EF$69:$EK$69=MAX($EF$69:$EK$69)),COLUMNS($DP$69:DR69))),"")</f>
        <v/>
      </c>
      <c r="EO69" s="65" t="str" cm="1">
        <f t="array" aca="1" ref="EO69" ca="1">IFERROR(INDEX($DP$69:$DU$69,_xlfn.AGGREGATE(15,6,COLUMN($DP$69:$DU$69)-COLUMN($DO$69)/($EF$69:$EK$69=MAX($EF$69:$EK$69)),COLUMNS($DP$69:DS69))),"")</f>
        <v/>
      </c>
      <c r="EP69" s="65" t="str" cm="1">
        <f t="array" aca="1" ref="EP69" ca="1">IFERROR(INDEX($DP$69:$DU$69,_xlfn.AGGREGATE(15,6,COLUMN($DP$69:$DU$69)-COLUMN($DO$69)/($EF$69:$EK$69=MAX($EF$69:$EK$69)),COLUMNS($DP$69:DT69))),"")</f>
        <v/>
      </c>
      <c r="EQ69" s="66" t="str" cm="1">
        <f t="array" aca="1" ref="EQ69" ca="1">IFERROR(INDEX($DP$69:$DU$69,_xlfn.AGGREGATE(15,6,COLUMN($DP$69:$DU$69)-COLUMN($DO$69)/($EF$69:$EK$69=MAX($EF$69:$EK$69)),COLUMNS($DP$69:DU69))),"")</f>
        <v/>
      </c>
      <c r="ER69" s="9">
        <f t="shared" ca="1" si="144"/>
        <v>6</v>
      </c>
      <c r="ES69" s="79">
        <f t="shared" ca="1" si="159"/>
        <v>1</v>
      </c>
      <c r="ET69" s="112" t="str" cm="1">
        <f t="array" aca="1" ref="ET69" ca="1">INDEX(EL69:EQ69,1,ES69)</f>
        <v/>
      </c>
      <c r="EU69" s="42" t="str">
        <f t="shared" ca="1" si="7"/>
        <v>T</v>
      </c>
      <c r="EV69" s="65" t="str">
        <f t="shared" si="8"/>
        <v>T</v>
      </c>
      <c r="EW69" s="65" t="str">
        <f t="shared" ca="1" si="9"/>
        <v>B</v>
      </c>
      <c r="EX69" s="65" t="str">
        <f t="shared" si="193"/>
        <v/>
      </c>
      <c r="EY69" s="65" t="str">
        <f t="shared" si="194"/>
        <v/>
      </c>
      <c r="EZ69" s="65" t="str">
        <f t="shared" si="195"/>
        <v/>
      </c>
      <c r="FA69" s="9" t="str">
        <f t="shared" si="255"/>
        <v/>
      </c>
      <c r="FB69" s="9" t="str">
        <f t="shared" si="256"/>
        <v/>
      </c>
      <c r="FC69" s="9" t="str">
        <f t="shared" si="257"/>
        <v/>
      </c>
      <c r="FD69" s="9" t="str">
        <f t="shared" si="258"/>
        <v/>
      </c>
      <c r="FE69" s="9" t="str">
        <f t="shared" si="259"/>
        <v/>
      </c>
      <c r="FF69" s="9" t="str">
        <f t="shared" si="260"/>
        <v/>
      </c>
      <c r="FG69" s="9">
        <f t="shared" si="261"/>
        <v>0</v>
      </c>
      <c r="FH69" s="9">
        <f t="shared" si="262"/>
        <v>0</v>
      </c>
      <c r="FI69" s="42" t="str">
        <f t="shared" si="196"/>
        <v/>
      </c>
      <c r="FJ69" s="65">
        <f>IF(Z69="",0,IFERROR(VLOOKUP(Z64&amp;Z65&amp;Z66&amp;Z67&amp;Z68&amp;Z69,General!I:J,2,FALSE),0))</f>
        <v>0</v>
      </c>
      <c r="FK69" s="65">
        <f>IF(AC69="",0,IFERROR(VLOOKUP(AC64&amp;AC65&amp;AC66&amp;AC67&amp;AC68&amp;AC69,General!I:J,2,FALSE),0))</f>
        <v>0</v>
      </c>
      <c r="FL69" s="65">
        <f>IF(AF69="",0,IFERROR(VLOOKUP(AF64&amp;AF65&amp;AF66&amp;AF67&amp;AF68&amp;AF69,General!I:J,2,FALSE),0))</f>
        <v>0</v>
      </c>
      <c r="FM69" s="65">
        <f>IF(AI69="",0,IFERROR(VLOOKUP(AI64&amp;AI65&amp;AI66&amp;AI67&amp;AI68&amp;AI69,General!I:J,2,FALSE),0))</f>
        <v>0</v>
      </c>
      <c r="FN69" s="65">
        <f>IF(AL69="",0,IFERROR(VLOOKUP(AL64&amp;AL65&amp;AL66&amp;AL67&amp;AL68&amp;AL69,General!I:J,2,FALSE),0))</f>
        <v>0</v>
      </c>
      <c r="FO69" s="65">
        <f>IF(AO69="",0,IFERROR(VLOOKUP(AO64&amp;AO65&amp;AO66&amp;AO67&amp;AO68&amp;AO69,General!I:J,2,FALSE),0))</f>
        <v>0</v>
      </c>
      <c r="FP69" s="65">
        <f>IF(AR69="",0,IFERROR(VLOOKUP(AR64&amp;AR65&amp;AR66&amp;AR67&amp;AR68&amp;AR69,General!I:J,2,FALSE),0))</f>
        <v>0</v>
      </c>
      <c r="FQ69" s="65">
        <f>IF(AU69="",0,IFERROR(VLOOKUP(AU64&amp;AU65&amp;AU66&amp;AU67&amp;AU68&amp;AU69,General!I:J,2,FALSE),0))</f>
        <v>0</v>
      </c>
      <c r="FR69" s="65">
        <f>IF(AX69="",0,IFERROR(VLOOKUP(AX64&amp;AX65&amp;AX66&amp;AX67&amp;AX68&amp;AX69,General!I:J,2,FALSE),0))</f>
        <v>0</v>
      </c>
      <c r="FS69" s="65">
        <f>IF(BA69="",0,IFERROR(VLOOKUP(BA64&amp;BA65&amp;BA66&amp;BA67&amp;BA68&amp;BA69,General!I:J,2,FALSE),0))</f>
        <v>0</v>
      </c>
      <c r="FT69" s="65">
        <f>IF(BD69="",0,IFERROR(VLOOKUP(BD64&amp;BD65&amp;BD66&amp;BD67&amp;BD68&amp;BD69,General!I:J,2,FALSE),0))</f>
        <v>0</v>
      </c>
      <c r="FU69" s="65">
        <f>IF(BG69="",0,IFERROR(VLOOKUP(BG64&amp;BG65&amp;BG66&amp;BG67&amp;BG68&amp;BG69,General!I:J,2,FALSE),0))</f>
        <v>0</v>
      </c>
      <c r="FV69" s="65">
        <f>IF(BJ69="",0,IFERROR(VLOOKUP(BJ64&amp;BJ65&amp;BJ66&amp;BJ67&amp;BJ68&amp;BJ69,General!I:J,2,FALSE),0))</f>
        <v>0</v>
      </c>
      <c r="FW69" s="65">
        <f>IF(BM69="",0,IFERROR(VLOOKUP(BM64&amp;BM65&amp;BM66&amp;BM67&amp;BM68&amp;BM69,General!I:J,2,FALSE),0))</f>
        <v>0</v>
      </c>
      <c r="FX69" s="65">
        <f>IF(BP69="",0,IFERROR(VLOOKUP(BP64&amp;BP65&amp;BP66&amp;BP67&amp;BP68&amp;BP69,General!I:J,2,FALSE),0))</f>
        <v>0</v>
      </c>
      <c r="FY69" s="65">
        <f>IF(BS69="",0,IFERROR(VLOOKUP(BS64&amp;BS65&amp;BS66&amp;BS67&amp;BS68&amp;BS69,General!I:J,2,FALSE),0))</f>
        <v>0</v>
      </c>
      <c r="FZ69" s="66">
        <f>IF(BV69="",0,IFERROR(VLOOKUP(BV64&amp;BV65&amp;BV66&amp;BV67&amp;BV68&amp;BV69,General!I:J,2,FALSE),0))</f>
        <v>0</v>
      </c>
      <c r="GA69" s="66">
        <f>IF(BY69="",0,IFERROR(VLOOKUP(BY64&amp;BY65&amp;BY66&amp;BY67&amp;BY68&amp;BY69,General!I:J,2,FALSE),0))</f>
        <v>0</v>
      </c>
      <c r="GB69" s="66">
        <f>IF(R69="",0,IFERROR(VLOOKUP(R64&amp;R65&amp;R66&amp;R67&amp;R68&amp;R69,General!F:G,2,FALSE),0))</f>
        <v>0</v>
      </c>
      <c r="GC69" s="9" t="str">
        <f t="shared" si="284"/>
        <v/>
      </c>
      <c r="GD69" s="9" t="str">
        <f t="shared" si="263"/>
        <v>N</v>
      </c>
      <c r="GE69" s="9" t="str">
        <f t="shared" si="264"/>
        <v>N</v>
      </c>
      <c r="GF69" s="9" t="str">
        <f t="shared" si="265"/>
        <v>N</v>
      </c>
      <c r="GG69" s="9" t="str">
        <f t="shared" si="266"/>
        <v/>
      </c>
      <c r="GH69" s="10" t="str">
        <f t="shared" ca="1" si="267"/>
        <v/>
      </c>
      <c r="GI69" s="9" t="str">
        <f t="shared" ca="1" si="268"/>
        <v/>
      </c>
      <c r="GJ69" s="9" t="str">
        <f t="shared" ca="1" si="269"/>
        <v/>
      </c>
      <c r="GK69" s="9" t="str">
        <f t="shared" si="270"/>
        <v/>
      </c>
      <c r="GL69" s="9" t="str">
        <f t="shared" si="271"/>
        <v/>
      </c>
      <c r="GM69" s="9" t="str">
        <f t="shared" si="272"/>
        <v/>
      </c>
      <c r="GN69" s="9" t="str">
        <f t="shared" si="190"/>
        <v/>
      </c>
      <c r="GO69" s="9" t="str">
        <f t="shared" si="191"/>
        <v/>
      </c>
      <c r="GP69" s="9" t="str">
        <f t="shared" si="289"/>
        <v>00000</v>
      </c>
      <c r="GQ69" s="9" t="str">
        <f t="shared" si="290"/>
        <v>00000</v>
      </c>
      <c r="GR69" s="9" t="str">
        <f t="shared" si="291"/>
        <v>000000</v>
      </c>
      <c r="GS69" s="9" t="str">
        <f t="shared" si="292"/>
        <v>000000</v>
      </c>
      <c r="GT69" s="9" t="str">
        <f t="shared" si="293"/>
        <v>B</v>
      </c>
      <c r="GU69" s="9" t="str">
        <f t="shared" si="149"/>
        <v>B</v>
      </c>
      <c r="GV69" s="9" t="str">
        <f t="shared" si="273"/>
        <v/>
      </c>
      <c r="GW69" s="9">
        <f t="shared" ca="1" si="274"/>
        <v>0</v>
      </c>
      <c r="GX69" s="9" t="str">
        <f t="shared" si="275"/>
        <v/>
      </c>
      <c r="GY69" s="9">
        <f t="shared" ca="1" si="276"/>
        <v>0</v>
      </c>
      <c r="GZ69" s="9" t="str">
        <f t="shared" si="277"/>
        <v/>
      </c>
      <c r="HA69" s="9">
        <f t="shared" ca="1" si="278"/>
        <v>0</v>
      </c>
      <c r="HB69" s="9" t="str">
        <f t="shared" ca="1" si="150"/>
        <v>0</v>
      </c>
      <c r="HC69" s="9" t="str">
        <f t="shared" ca="1" si="151"/>
        <v>0</v>
      </c>
      <c r="HD69" s="9" t="str">
        <f t="shared" ca="1" si="152"/>
        <v>0</v>
      </c>
      <c r="HE69" s="9" t="str">
        <f t="shared" si="279"/>
        <v/>
      </c>
      <c r="HG69" s="9">
        <f>General!A67</f>
        <v>0</v>
      </c>
      <c r="HH69" s="9">
        <f>General!B67</f>
        <v>0</v>
      </c>
      <c r="HI69" s="9">
        <f>General!C67</f>
        <v>0</v>
      </c>
      <c r="HJ69" s="9">
        <f>General!D67</f>
        <v>0</v>
      </c>
      <c r="HK69" s="9">
        <v>2</v>
      </c>
      <c r="HL69" s="57">
        <f t="shared" ca="1" si="153"/>
        <v>2</v>
      </c>
      <c r="HM69" s="9" t="str">
        <f>General!F67</f>
        <v>LLLWLL</v>
      </c>
      <c r="HN69" s="9">
        <f>General!G67</f>
        <v>-3</v>
      </c>
    </row>
    <row r="70" spans="1:222" ht="13.5" thickBot="1">
      <c r="A70" s="9">
        <v>61</v>
      </c>
      <c r="B70" s="57" t="str">
        <f t="shared" si="199"/>
        <v/>
      </c>
      <c r="C70" s="101" t="str">
        <f t="shared" ca="1" si="280"/>
        <v/>
      </c>
      <c r="D70" s="102" t="str">
        <f t="shared" si="94"/>
        <v/>
      </c>
      <c r="E70" s="103" t="str">
        <f t="shared" si="95"/>
        <v/>
      </c>
      <c r="F70" s="58" t="str">
        <f t="shared" si="200"/>
        <v/>
      </c>
      <c r="G70" s="9">
        <v>61</v>
      </c>
      <c r="H70" s="104"/>
      <c r="I70" s="151" t="str">
        <f t="shared" si="96"/>
        <v/>
      </c>
      <c r="J70" s="101" t="str">
        <f t="shared" si="97"/>
        <v/>
      </c>
      <c r="K70" s="58" t="str">
        <f t="shared" si="154"/>
        <v/>
      </c>
      <c r="L70" s="141"/>
      <c r="M70" s="135"/>
      <c r="N70" s="10"/>
      <c r="O70" s="57" t="str">
        <f>IF(M69="","",VLOOKUP(DX70,General!U:V,2,FALSE))</f>
        <v/>
      </c>
      <c r="P70" s="102" t="str">
        <f t="shared" si="201"/>
        <v/>
      </c>
      <c r="Q70" s="103" t="str">
        <f t="shared" si="202"/>
        <v/>
      </c>
      <c r="R70" s="59" t="str">
        <f t="shared" si="203"/>
        <v/>
      </c>
      <c r="S70" s="59" t="str">
        <f t="shared" si="204"/>
        <v/>
      </c>
      <c r="T70" s="105" t="str">
        <f t="shared" si="281"/>
        <v/>
      </c>
      <c r="U70" s="59" t="str">
        <f>IF(M70="","",IF(T70="",SUM($T$5:$T70)+S70,SUM($T$5:$T70)))</f>
        <v/>
      </c>
      <c r="V70" s="126" t="str">
        <f t="shared" si="315"/>
        <v/>
      </c>
      <c r="W70" s="59" t="str" cm="1">
        <f t="array" aca="1" ref="W70" ca="1">IF(M69="","",INDIRECT(DX70&amp; DN70))</f>
        <v/>
      </c>
      <c r="X70" s="58" t="str">
        <f t="shared" si="205"/>
        <v/>
      </c>
      <c r="Y70" s="57" t="str">
        <f t="shared" si="206"/>
        <v/>
      </c>
      <c r="Z70" s="59" t="str">
        <f t="shared" si="207"/>
        <v/>
      </c>
      <c r="AA70" s="58" t="str">
        <f t="shared" si="208"/>
        <v/>
      </c>
      <c r="AB70" s="57" t="str">
        <f t="shared" si="209"/>
        <v/>
      </c>
      <c r="AC70" s="59" t="str">
        <f t="shared" si="210"/>
        <v/>
      </c>
      <c r="AD70" s="58" t="str">
        <f t="shared" si="211"/>
        <v/>
      </c>
      <c r="AE70" s="57" t="str">
        <f t="shared" si="212"/>
        <v/>
      </c>
      <c r="AF70" s="59" t="str">
        <f t="shared" si="213"/>
        <v/>
      </c>
      <c r="AG70" s="58" t="str">
        <f t="shared" si="214"/>
        <v/>
      </c>
      <c r="AH70" s="57" t="str">
        <f t="shared" si="215"/>
        <v/>
      </c>
      <c r="AI70" s="59" t="str">
        <f t="shared" si="216"/>
        <v/>
      </c>
      <c r="AJ70" s="58" t="str">
        <f t="shared" si="217"/>
        <v/>
      </c>
      <c r="AK70" s="57" t="str">
        <f t="shared" si="282"/>
        <v/>
      </c>
      <c r="AL70" s="59" t="str">
        <f t="shared" si="218"/>
        <v/>
      </c>
      <c r="AM70" s="58" t="str">
        <f t="shared" si="219"/>
        <v/>
      </c>
      <c r="AN70" s="57" t="str">
        <f t="shared" si="220"/>
        <v/>
      </c>
      <c r="AO70" s="59" t="str">
        <f t="shared" si="221"/>
        <v/>
      </c>
      <c r="AP70" s="58" t="str">
        <f t="shared" si="222"/>
        <v/>
      </c>
      <c r="AQ70" s="57" t="str">
        <f t="shared" si="223"/>
        <v/>
      </c>
      <c r="AR70" s="59" t="str">
        <f t="shared" si="224"/>
        <v/>
      </c>
      <c r="AS70" s="58" t="str">
        <f t="shared" si="225"/>
        <v/>
      </c>
      <c r="AT70" s="57" t="str">
        <f t="shared" si="100"/>
        <v/>
      </c>
      <c r="AU70" s="59" t="str">
        <f t="shared" si="226"/>
        <v/>
      </c>
      <c r="AV70" s="61" t="str">
        <f t="shared" si="227"/>
        <v/>
      </c>
      <c r="AW70" s="57" t="str">
        <f t="shared" si="101"/>
        <v/>
      </c>
      <c r="AX70" s="59" t="str">
        <f t="shared" si="39"/>
        <v/>
      </c>
      <c r="AY70" s="58" t="str">
        <f t="shared" si="102"/>
        <v/>
      </c>
      <c r="AZ70" s="57" t="str">
        <f t="shared" si="228"/>
        <v/>
      </c>
      <c r="BA70" s="59" t="str">
        <f t="shared" si="229"/>
        <v/>
      </c>
      <c r="BB70" s="58" t="str">
        <f t="shared" si="230"/>
        <v/>
      </c>
      <c r="BC70" s="57" t="str">
        <f t="shared" si="231"/>
        <v/>
      </c>
      <c r="BD70" s="59" t="str">
        <f t="shared" si="232"/>
        <v/>
      </c>
      <c r="BE70" s="58" t="str">
        <f t="shared" si="233"/>
        <v/>
      </c>
      <c r="BF70" s="57" t="str">
        <f t="shared" si="234"/>
        <v/>
      </c>
      <c r="BG70" s="59" t="str">
        <f t="shared" si="235"/>
        <v/>
      </c>
      <c r="BH70" s="58" t="str">
        <f t="shared" si="236"/>
        <v/>
      </c>
      <c r="BI70" s="57" t="str">
        <f t="shared" si="237"/>
        <v/>
      </c>
      <c r="BJ70" s="59" t="str">
        <f t="shared" si="238"/>
        <v/>
      </c>
      <c r="BK70" s="58" t="str">
        <f t="shared" si="239"/>
        <v/>
      </c>
      <c r="BL70" s="57" t="str">
        <f t="shared" si="240"/>
        <v/>
      </c>
      <c r="BM70" s="59" t="str">
        <f t="shared" si="241"/>
        <v/>
      </c>
      <c r="BN70" s="58" t="str">
        <f t="shared" si="242"/>
        <v/>
      </c>
      <c r="BO70" s="57" t="str">
        <f t="shared" si="243"/>
        <v/>
      </c>
      <c r="BP70" s="59" t="str">
        <f t="shared" si="244"/>
        <v/>
      </c>
      <c r="BQ70" s="58" t="str">
        <f t="shared" si="245"/>
        <v/>
      </c>
      <c r="BR70" s="57" t="str">
        <f t="shared" si="246"/>
        <v/>
      </c>
      <c r="BS70" s="59" t="str">
        <f t="shared" si="247"/>
        <v/>
      </c>
      <c r="BT70" s="58" t="str">
        <f t="shared" si="248"/>
        <v/>
      </c>
      <c r="BU70" s="57" t="str">
        <f t="shared" si="249"/>
        <v/>
      </c>
      <c r="BV70" s="59" t="str">
        <f t="shared" si="250"/>
        <v/>
      </c>
      <c r="BW70" s="58" t="str">
        <f t="shared" si="251"/>
        <v/>
      </c>
      <c r="BX70" s="57" t="str">
        <f t="shared" si="252"/>
        <v/>
      </c>
      <c r="BY70" s="59" t="str">
        <f t="shared" si="103"/>
        <v/>
      </c>
      <c r="BZ70" s="58" t="str">
        <f t="shared" si="253"/>
        <v/>
      </c>
      <c r="CA70" s="106">
        <f t="shared" si="104"/>
        <v>0</v>
      </c>
      <c r="CB70" s="107">
        <f t="shared" si="105"/>
        <v>0</v>
      </c>
      <c r="CC70" s="108" t="str">
        <f t="shared" si="106"/>
        <v/>
      </c>
      <c r="CD70" s="252" t="e">
        <f t="shared" ref="CD70:CE70" si="317">AVERAGE(CV67:CV70)</f>
        <v>#DIV/0!</v>
      </c>
      <c r="CE70" s="252" t="e">
        <f t="shared" si="317"/>
        <v>#DIV/0!</v>
      </c>
      <c r="CF70" s="252" t="e">
        <f t="shared" si="108"/>
        <v>#DIV/0!</v>
      </c>
      <c r="CG70" s="252" t="e">
        <f t="shared" si="109"/>
        <v>#DIV/0!</v>
      </c>
      <c r="CH70" s="252" t="e">
        <f t="shared" si="110"/>
        <v>#DIV/0!</v>
      </c>
      <c r="CI70" s="252" t="e">
        <f t="shared" si="111"/>
        <v>#DIV/0!</v>
      </c>
      <c r="CJ70" s="252" t="e">
        <f t="shared" si="112"/>
        <v>#DIV/0!</v>
      </c>
      <c r="CK70" s="252" t="e">
        <f t="shared" si="113"/>
        <v>#DIV/0!</v>
      </c>
      <c r="CL70" s="252" t="e">
        <f t="shared" si="114"/>
        <v>#DIV/0!</v>
      </c>
      <c r="CM70" s="252" t="e">
        <f t="shared" si="115"/>
        <v>#DIV/0!</v>
      </c>
      <c r="CN70" s="252" t="e">
        <f t="shared" si="116"/>
        <v>#DIV/0!</v>
      </c>
      <c r="CO70" s="252" t="e">
        <f t="shared" si="117"/>
        <v>#DIV/0!</v>
      </c>
      <c r="CP70" s="252" t="e">
        <f t="shared" si="118"/>
        <v>#DIV/0!</v>
      </c>
      <c r="CQ70" s="252" t="e">
        <f t="shared" si="119"/>
        <v>#DIV/0!</v>
      </c>
      <c r="CR70" s="252" t="e">
        <f t="shared" si="120"/>
        <v>#DIV/0!</v>
      </c>
      <c r="CS70" s="252" t="e">
        <f t="shared" si="121"/>
        <v>#DIV/0!</v>
      </c>
      <c r="CT70" s="252" t="e">
        <f t="shared" si="122"/>
        <v>#DIV/0!</v>
      </c>
      <c r="CU70" s="252" t="e">
        <f t="shared" si="123"/>
        <v>#DIV/0!</v>
      </c>
      <c r="CV70" s="156" t="str">
        <f t="shared" si="124"/>
        <v/>
      </c>
      <c r="CW70" s="157" t="str">
        <f t="shared" si="125"/>
        <v/>
      </c>
      <c r="CX70" s="157" t="str">
        <f t="shared" si="126"/>
        <v/>
      </c>
      <c r="CY70" s="157" t="str">
        <f t="shared" si="127"/>
        <v/>
      </c>
      <c r="CZ70" s="157" t="str">
        <f t="shared" si="128"/>
        <v/>
      </c>
      <c r="DA70" s="157" t="str">
        <f t="shared" si="129"/>
        <v/>
      </c>
      <c r="DB70" s="157" t="str">
        <f t="shared" si="130"/>
        <v/>
      </c>
      <c r="DC70" s="157" t="str">
        <f t="shared" si="131"/>
        <v/>
      </c>
      <c r="DD70" s="157" t="str">
        <f t="shared" si="132"/>
        <v/>
      </c>
      <c r="DE70" s="157" t="str">
        <f t="shared" si="133"/>
        <v/>
      </c>
      <c r="DF70" s="157" t="str">
        <f t="shared" si="134"/>
        <v/>
      </c>
      <c r="DG70" s="157" t="str">
        <f t="shared" si="135"/>
        <v/>
      </c>
      <c r="DH70" s="157" t="str">
        <f t="shared" si="136"/>
        <v/>
      </c>
      <c r="DI70" s="157" t="str">
        <f t="shared" si="137"/>
        <v/>
      </c>
      <c r="DJ70" s="157" t="str">
        <f t="shared" si="138"/>
        <v/>
      </c>
      <c r="DK70" s="157" t="str">
        <f t="shared" si="139"/>
        <v/>
      </c>
      <c r="DL70" s="157" t="str">
        <f t="shared" si="140"/>
        <v/>
      </c>
      <c r="DM70" s="158" t="str">
        <f t="shared" si="141"/>
        <v/>
      </c>
      <c r="DN70" s="78">
        <v>70</v>
      </c>
      <c r="DO70" s="79">
        <f t="shared" si="164"/>
        <v>65</v>
      </c>
      <c r="DP70" s="42" t="str" cm="1">
        <f t="array" ref="DP70">IFERROR(INDEX($CD$4:$CU$4,_xlfn.AGGREGATE(15,6,COLUMN($CD$4:$CU$4)-COLUMN($CC$1)/($CD$70:$CU$70=MAX($CD$70:$CU$70)),COLUMNS(CU$4:$CU4))),"")</f>
        <v/>
      </c>
      <c r="DQ70" s="65" t="str" cm="1">
        <f t="array" ref="DQ70">IFERROR(INDEX($CD$4:$CU$4,_xlfn.AGGREGATE(15,6,COLUMN($CD$4:$CU$4)-COLUMN($CC$1)/($CD$70:$CU$70=MAX($CD$70:$CU$70)),COLUMNS($CU$4:DN4))),"")</f>
        <v/>
      </c>
      <c r="DR70" s="65" t="str" cm="1">
        <f t="array" ref="DR70">IFERROR(INDEX($CD$4:$CU$4,_xlfn.AGGREGATE(15,6,COLUMN($CD$4:$CU$4)-COLUMN($CC$1)/($CD$70:$CU$70=MAX($CD$70:$CU$70)),COLUMNS($CU$4:DO4))),"")</f>
        <v/>
      </c>
      <c r="DS70" s="65" t="str" cm="1">
        <f t="array" ref="DS70">IFERROR(INDEX($CD$4:$CU$4,_xlfn.AGGREGATE(15,6,COLUMN($CD$4:$CU$4)-COLUMN($CC$1)/($CD$70:$CU$70=MAX($CD$70:$CU$70)),COLUMNS($CU$4:DP4))),"")</f>
        <v/>
      </c>
      <c r="DT70" s="65" t="str" cm="1">
        <f t="array" ref="DT70">IFERROR(INDEX($CD$4:$CU$4,_xlfn.AGGREGATE(15,6,COLUMN($CD$4:$CU$4)-COLUMN($CC$1)/($CD$70:$CU$70=MAX($CD$70:$CU$70)),COLUMNS($CU$4:DQ4))),"")</f>
        <v/>
      </c>
      <c r="DU70" s="66" t="str" cm="1">
        <f t="array" ref="DU70">IFERROR(INDEX($CD$4:$CU$4,_xlfn.AGGREGATE(15,6,COLUMN($CD$4:$CU$4)-COLUMN($CC$1)/($CD$70:$CU$70=MAX($CD$70:$CU$70)),COLUMNS($CU$4:DR4))),"")</f>
        <v/>
      </c>
      <c r="DV70" s="78" t="str">
        <f t="shared" ca="1" si="156"/>
        <v/>
      </c>
      <c r="DW70" s="65" t="str">
        <f t="shared" ca="1" si="157"/>
        <v>R</v>
      </c>
      <c r="DX70" s="65" t="str" cm="1">
        <f t="array" aca="1" ref="DX70" ca="1">IF(INDIRECT(VLOOKUP(DX69,General!R:T,3,FALSE)&amp;DN69)&gt;0,DX69,DV69)</f>
        <v>BU</v>
      </c>
      <c r="DY70" s="79">
        <f t="shared" ca="1" si="158"/>
        <v>2</v>
      </c>
      <c r="DZ70" s="42" t="str">
        <f>IFERROR(VLOOKUP(DP70,General!R:S,2,FALSE),"")</f>
        <v/>
      </c>
      <c r="EA70" s="65" t="str">
        <f>IFERROR(VLOOKUP(DQ70,General!R:S,2,FALSE),"")</f>
        <v/>
      </c>
      <c r="EB70" s="65" t="str">
        <f>IFERROR(VLOOKUP(DR70,General!R:S,2,FALSE),"")</f>
        <v/>
      </c>
      <c r="EC70" s="65" t="str">
        <f>IFERROR(VLOOKUP(DS70,General!R:S,2,FALSE),"")</f>
        <v/>
      </c>
      <c r="ED70" s="65" t="str">
        <f>IFERROR(VLOOKUP(DT70,General!R:S,2,FALSE),"")</f>
        <v/>
      </c>
      <c r="EE70" s="66" t="str">
        <f>IFERROR(VLOOKUP(DU70,General!R:S,2,FALSE),"")</f>
        <v/>
      </c>
      <c r="EF70" s="113">
        <f ca="1">IF(DP70="",-1,COUNTIF(INDIRECT(DZ70&amp;$DN$10):INDIRECT(DZ70&amp;DN70),"Y"))</f>
        <v>-1</v>
      </c>
      <c r="EG70" s="111">
        <f ca="1">IF(DQ70="",-1,COUNTIF(INDIRECT(EA70&amp;$DN$10):INDIRECT(EA70&amp;DN70),"Y"))</f>
        <v>-1</v>
      </c>
      <c r="EH70" s="111">
        <f ca="1">IF(DR70="",-1,COUNTIF(INDIRECT(EB70&amp;$DN$10):INDIRECT(EB70&amp;DN70),"Y"))</f>
        <v>-1</v>
      </c>
      <c r="EI70" s="110">
        <f ca="1">IF(DS70="",-1,COUNTIF(INDIRECT(EC70&amp;$DN$10):INDIRECT(EC70&amp;DN70),"Y"))</f>
        <v>-1</v>
      </c>
      <c r="EJ70" s="114">
        <f ca="1">IF(DT70="",-1,COUNTIF(INDIRECT(ED70&amp;$DN$10):INDIRECT(ED70&amp;DN70),"Y"))</f>
        <v>-1</v>
      </c>
      <c r="EK70" s="114">
        <f ca="1">IF(DU70="",-1,COUNTIF(INDIRECT(EE70&amp;$DN$10):INDIRECT(EE70&amp;DN70),"Y"))</f>
        <v>-1</v>
      </c>
      <c r="EL70" s="42" t="str" cm="1">
        <f t="array" aca="1" ref="EL70" ca="1">IFERROR(INDEX($DP$70:$DU$70,_xlfn.AGGREGATE(15,6,COLUMN($DP$70:$DU$70)-COLUMN($DO$70)/($EF$70:$EK$70=MAX($EF$70:$EK$70)),COLUMNS($DP$70:DP70))),"")</f>
        <v/>
      </c>
      <c r="EM70" s="65" t="str" cm="1">
        <f t="array" aca="1" ref="EM70" ca="1">IFERROR(INDEX($DP$70:$DU$70,_xlfn.AGGREGATE(15,6,COLUMN($DP$70:$DU$70)-COLUMN($DO$70)/($EF$70:$EK$70=MAX($EF$70:$EK$70)),COLUMNS($DP$70:DQ70))),"")</f>
        <v/>
      </c>
      <c r="EN70" s="65" t="str" cm="1">
        <f t="array" aca="1" ref="EN70" ca="1">IFERROR(INDEX($DP$70:$DU$70,_xlfn.AGGREGATE(15,6,COLUMN($DP$70:$DU$70)-COLUMN($DO$70)/($EF$70:$EK$70=MAX($EF$70:$EK$70)),COLUMNS($DP$70:DR70))),"")</f>
        <v/>
      </c>
      <c r="EO70" s="65" t="str" cm="1">
        <f t="array" aca="1" ref="EO70" ca="1">IFERROR(INDEX($DP$70:$DU$70,_xlfn.AGGREGATE(15,6,COLUMN($DP$70:$DU$70)-COLUMN($DO$70)/($EF$70:$EK$70=MAX($EF$70:$EK$70)),COLUMNS($DP$70:DS70))),"")</f>
        <v/>
      </c>
      <c r="EP70" s="65" t="str" cm="1">
        <f t="array" aca="1" ref="EP70" ca="1">IFERROR(INDEX($DP$70:$DU$70,_xlfn.AGGREGATE(15,6,COLUMN($DP$70:$DU$70)-COLUMN($DO$70)/($EF$70:$EK$70=MAX($EF$70:$EK$70)),COLUMNS($DP$70:DT70))),"")</f>
        <v/>
      </c>
      <c r="EQ70" s="66" t="str" cm="1">
        <f t="array" aca="1" ref="EQ70" ca="1">IFERROR(INDEX($DP$70:$DU$70,_xlfn.AGGREGATE(15,6,COLUMN($DP$70:$DU$70)-COLUMN($DO$70)/($EF$70:$EK$70=MAX($EF$70:$EK$70)),COLUMNS($DP$70:DU70))),"")</f>
        <v/>
      </c>
      <c r="ER70" s="9">
        <f t="shared" ca="1" si="144"/>
        <v>6</v>
      </c>
      <c r="ES70" s="79">
        <f t="shared" ca="1" si="159"/>
        <v>2</v>
      </c>
      <c r="ET70" s="112" t="str" cm="1">
        <f t="array" aca="1" ref="ET70" ca="1">INDEX(EL70:EQ70,1,ES70)</f>
        <v/>
      </c>
      <c r="EU70" s="42" t="str">
        <f t="shared" ca="1" si="7"/>
        <v>T</v>
      </c>
      <c r="EV70" s="65" t="str">
        <f t="shared" si="8"/>
        <v>T</v>
      </c>
      <c r="EW70" s="65" t="str">
        <f t="shared" ca="1" si="9"/>
        <v>B</v>
      </c>
      <c r="EX70" s="65" t="str">
        <f t="shared" si="193"/>
        <v/>
      </c>
      <c r="EY70" s="65" t="str">
        <f t="shared" si="194"/>
        <v/>
      </c>
      <c r="EZ70" s="65" t="str">
        <f t="shared" si="195"/>
        <v/>
      </c>
      <c r="FA70" s="9" t="str">
        <f t="shared" si="255"/>
        <v/>
      </c>
      <c r="FB70" s="9" t="str">
        <f t="shared" si="256"/>
        <v/>
      </c>
      <c r="FC70" s="9" t="str">
        <f t="shared" si="257"/>
        <v/>
      </c>
      <c r="FD70" s="9" t="str">
        <f t="shared" si="258"/>
        <v/>
      </c>
      <c r="FE70" s="9" t="str">
        <f t="shared" si="259"/>
        <v/>
      </c>
      <c r="FF70" s="9" t="str">
        <f t="shared" si="260"/>
        <v/>
      </c>
      <c r="FG70" s="9">
        <f t="shared" si="261"/>
        <v>0</v>
      </c>
      <c r="FH70" s="9">
        <f t="shared" si="262"/>
        <v>0</v>
      </c>
      <c r="FI70" s="42" t="str">
        <f t="shared" si="196"/>
        <v/>
      </c>
      <c r="FJ70" s="65">
        <f>IF(Z70="",0,IFERROR(VLOOKUP(Z65&amp;Z66&amp;Z67&amp;Z68&amp;Z69&amp;Z70,General!I:J,2,FALSE),0))</f>
        <v>0</v>
      </c>
      <c r="FK70" s="65">
        <f>IF(AC70="",0,IFERROR(VLOOKUP(AC65&amp;AC66&amp;AC67&amp;AC68&amp;AC69&amp;AC70,General!I:J,2,FALSE),0))</f>
        <v>0</v>
      </c>
      <c r="FL70" s="65">
        <f>IF(AF70="",0,IFERROR(VLOOKUP(AF65&amp;AF66&amp;AF67&amp;AF68&amp;AF69&amp;AF70,General!I:J,2,FALSE),0))</f>
        <v>0</v>
      </c>
      <c r="FM70" s="65">
        <f>IF(AI70="",0,IFERROR(VLOOKUP(AI65&amp;AI66&amp;AI67&amp;AI68&amp;AI69&amp;AI70,General!I:J,2,FALSE),0))</f>
        <v>0</v>
      </c>
      <c r="FN70" s="65">
        <f>IF(AL70="",0,IFERROR(VLOOKUP(AL65&amp;AL66&amp;AL67&amp;AL68&amp;AL69&amp;AL70,General!I:J,2,FALSE),0))</f>
        <v>0</v>
      </c>
      <c r="FO70" s="65">
        <f>IF(AO70="",0,IFERROR(VLOOKUP(AO65&amp;AO66&amp;AO67&amp;AO68&amp;AO69&amp;AO70,General!I:J,2,FALSE),0))</f>
        <v>0</v>
      </c>
      <c r="FP70" s="65">
        <f>IF(AR70="",0,IFERROR(VLOOKUP(AR65&amp;AR66&amp;AR67&amp;AR68&amp;AR69&amp;AR70,General!I:J,2,FALSE),0))</f>
        <v>0</v>
      </c>
      <c r="FQ70" s="65">
        <f>IF(AU70="",0,IFERROR(VLOOKUP(AU65&amp;AU66&amp;AU67&amp;AU68&amp;AU69&amp;AU70,General!I:J,2,FALSE),0))</f>
        <v>0</v>
      </c>
      <c r="FR70" s="65">
        <f>IF(AX70="",0,IFERROR(VLOOKUP(AX65&amp;AX66&amp;AX67&amp;AX68&amp;AX69&amp;AX70,General!I:J,2,FALSE),0))</f>
        <v>0</v>
      </c>
      <c r="FS70" s="65">
        <f>IF(BA70="",0,IFERROR(VLOOKUP(BA65&amp;BA66&amp;BA67&amp;BA68&amp;BA69&amp;BA70,General!I:J,2,FALSE),0))</f>
        <v>0</v>
      </c>
      <c r="FT70" s="65">
        <f>IF(BD70="",0,IFERROR(VLOOKUP(BD65&amp;BD66&amp;BD67&amp;BD68&amp;BD69&amp;BD70,General!I:J,2,FALSE),0))</f>
        <v>0</v>
      </c>
      <c r="FU70" s="65">
        <f>IF(BG70="",0,IFERROR(VLOOKUP(BG65&amp;BG66&amp;BG67&amp;BG68&amp;BG69&amp;BG70,General!I:J,2,FALSE),0))</f>
        <v>0</v>
      </c>
      <c r="FV70" s="65">
        <f>IF(BJ70="",0,IFERROR(VLOOKUP(BJ65&amp;BJ66&amp;BJ67&amp;BJ68&amp;BJ69&amp;BJ70,General!I:J,2,FALSE),0))</f>
        <v>0</v>
      </c>
      <c r="FW70" s="65">
        <f>IF(BM70="",0,IFERROR(VLOOKUP(BM65&amp;BM66&amp;BM67&amp;BM68&amp;BM69&amp;BM70,General!I:J,2,FALSE),0))</f>
        <v>0</v>
      </c>
      <c r="FX70" s="65">
        <f>IF(BP70="",0,IFERROR(VLOOKUP(BP65&amp;BP66&amp;BP67&amp;BP68&amp;BP69&amp;BP70,General!I:J,2,FALSE),0))</f>
        <v>0</v>
      </c>
      <c r="FY70" s="65">
        <f>IF(BS70="",0,IFERROR(VLOOKUP(BS65&amp;BS66&amp;BS67&amp;BS68&amp;BS69&amp;BS70,General!I:J,2,FALSE),0))</f>
        <v>0</v>
      </c>
      <c r="FZ70" s="66">
        <f>IF(BV70="",0,IFERROR(VLOOKUP(BV65&amp;BV66&amp;BV67&amp;BV68&amp;BV69&amp;BV70,General!I:J,2,FALSE),0))</f>
        <v>0</v>
      </c>
      <c r="GA70" s="66">
        <f>IF(BY70="",0,IFERROR(VLOOKUP(BY65&amp;BY66&amp;BY67&amp;BY68&amp;BY69&amp;BY70,General!I:J,2,FALSE),0))</f>
        <v>0</v>
      </c>
      <c r="GB70" s="66">
        <f>IF(R70="",0,IFERROR(VLOOKUP(R65&amp;R66&amp;R67&amp;R68&amp;R69&amp;R70,General!F:G,2,FALSE),0))</f>
        <v>0</v>
      </c>
      <c r="GC70" s="9" t="str">
        <f t="shared" si="284"/>
        <v/>
      </c>
      <c r="GD70" s="9" t="str">
        <f t="shared" si="263"/>
        <v>N</v>
      </c>
      <c r="GE70" s="9" t="str">
        <f t="shared" si="264"/>
        <v>N</v>
      </c>
      <c r="GF70" s="9" t="str">
        <f t="shared" si="265"/>
        <v>N</v>
      </c>
      <c r="GG70" s="9" t="str">
        <f t="shared" si="266"/>
        <v/>
      </c>
      <c r="GH70" s="10" t="str">
        <f t="shared" ca="1" si="267"/>
        <v/>
      </c>
      <c r="GI70" s="9" t="str">
        <f t="shared" ca="1" si="268"/>
        <v/>
      </c>
      <c r="GJ70" s="9" t="str">
        <f t="shared" ca="1" si="269"/>
        <v/>
      </c>
      <c r="GK70" s="9" t="str">
        <f t="shared" si="270"/>
        <v/>
      </c>
      <c r="GL70" s="9" t="str">
        <f t="shared" si="271"/>
        <v/>
      </c>
      <c r="GM70" s="9" t="str">
        <f t="shared" si="272"/>
        <v/>
      </c>
      <c r="GN70" s="9" t="str">
        <f t="shared" ref="GN70:GN101" si="318">IF(M70="P",IF(GN69="",1,GN69+1),"")</f>
        <v/>
      </c>
      <c r="GO70" s="9" t="str">
        <f t="shared" ref="GO70:GO101" si="319">IF(M70="B",IF(GO69="",1,GO69+1),"")</f>
        <v/>
      </c>
      <c r="GP70" s="9" t="str">
        <f t="shared" si="289"/>
        <v>00000</v>
      </c>
      <c r="GQ70" s="9" t="str">
        <f t="shared" si="290"/>
        <v>00000</v>
      </c>
      <c r="GR70" s="9" t="str">
        <f t="shared" si="291"/>
        <v>000000</v>
      </c>
      <c r="GS70" s="9" t="str">
        <f t="shared" si="292"/>
        <v>000000</v>
      </c>
      <c r="GT70" s="9" t="str">
        <f t="shared" si="293"/>
        <v>B</v>
      </c>
      <c r="GU70" s="9" t="str">
        <f t="shared" si="149"/>
        <v>B</v>
      </c>
      <c r="GV70" s="9" t="str">
        <f t="shared" si="273"/>
        <v/>
      </c>
      <c r="GW70" s="9">
        <f t="shared" ca="1" si="274"/>
        <v>0</v>
      </c>
      <c r="GX70" s="9" t="str">
        <f t="shared" si="275"/>
        <v/>
      </c>
      <c r="GY70" s="9">
        <f t="shared" ca="1" si="276"/>
        <v>0</v>
      </c>
      <c r="GZ70" s="9" t="str">
        <f t="shared" si="277"/>
        <v/>
      </c>
      <c r="HA70" s="9">
        <f t="shared" ca="1" si="278"/>
        <v>0</v>
      </c>
      <c r="HB70" s="9" t="str">
        <f t="shared" ca="1" si="150"/>
        <v>0</v>
      </c>
      <c r="HC70" s="9" t="str">
        <f t="shared" ca="1" si="151"/>
        <v>0</v>
      </c>
      <c r="HD70" s="9" t="str">
        <f t="shared" ca="1" si="152"/>
        <v>0</v>
      </c>
      <c r="HE70" s="9" t="str">
        <f t="shared" si="279"/>
        <v/>
      </c>
      <c r="HG70" s="9">
        <f>General!A68</f>
        <v>0</v>
      </c>
      <c r="HH70" s="9">
        <f>General!B68</f>
        <v>0</v>
      </c>
      <c r="HI70" s="9">
        <f>General!C68</f>
        <v>0</v>
      </c>
      <c r="HJ70" s="9">
        <f>General!D68</f>
        <v>0</v>
      </c>
      <c r="HK70" s="9">
        <v>1</v>
      </c>
      <c r="HL70" s="57">
        <f t="shared" ca="1" si="153"/>
        <v>1</v>
      </c>
      <c r="HM70" s="9" t="str">
        <f>General!F68</f>
        <v>LLLWLW</v>
      </c>
      <c r="HN70" s="9">
        <f>General!G68</f>
        <v>1</v>
      </c>
    </row>
    <row r="71" spans="1:222" ht="13.5" thickBot="1">
      <c r="A71" s="9">
        <v>62</v>
      </c>
      <c r="B71" s="42" t="str">
        <f t="shared" si="199"/>
        <v/>
      </c>
      <c r="C71" s="115" t="str">
        <f t="shared" ca="1" si="280"/>
        <v/>
      </c>
      <c r="D71" s="116" t="str">
        <f t="shared" si="94"/>
        <v/>
      </c>
      <c r="E71" s="117" t="str">
        <f t="shared" si="95"/>
        <v/>
      </c>
      <c r="F71" s="66" t="str">
        <f t="shared" si="200"/>
        <v/>
      </c>
      <c r="G71" s="9">
        <v>62</v>
      </c>
      <c r="H71" s="118"/>
      <c r="I71" s="152" t="str">
        <f t="shared" si="96"/>
        <v/>
      </c>
      <c r="J71" s="115" t="str">
        <f t="shared" si="97"/>
        <v/>
      </c>
      <c r="K71" s="66" t="str">
        <f t="shared" si="154"/>
        <v/>
      </c>
      <c r="L71" s="141"/>
      <c r="M71" s="136"/>
      <c r="N71" s="10"/>
      <c r="O71" s="42" t="str">
        <f>IF(M70="","",VLOOKUP(DX71,General!U:V,2,FALSE))</f>
        <v/>
      </c>
      <c r="P71" s="116" t="str">
        <f t="shared" si="201"/>
        <v/>
      </c>
      <c r="Q71" s="117" t="str">
        <f t="shared" si="202"/>
        <v/>
      </c>
      <c r="R71" s="65" t="str">
        <f t="shared" si="203"/>
        <v/>
      </c>
      <c r="S71" s="65" t="str">
        <f t="shared" si="204"/>
        <v/>
      </c>
      <c r="T71" s="119" t="str">
        <f t="shared" si="281"/>
        <v/>
      </c>
      <c r="U71" s="65" t="str">
        <f>IF(M71="","",IF(T71="",SUM($T$5:$T71)+S71,SUM($T$5:$T71)))</f>
        <v/>
      </c>
      <c r="V71" s="125" t="str">
        <f t="shared" si="315"/>
        <v/>
      </c>
      <c r="W71" s="65" t="str" cm="1">
        <f t="array" aca="1" ref="W71" ca="1">IF(M70="","",INDIRECT(DX71&amp; DN71))</f>
        <v/>
      </c>
      <c r="X71" s="66" t="str">
        <f t="shared" si="205"/>
        <v/>
      </c>
      <c r="Y71" s="42" t="str">
        <f t="shared" si="206"/>
        <v/>
      </c>
      <c r="Z71" s="65" t="str">
        <f t="shared" si="207"/>
        <v/>
      </c>
      <c r="AA71" s="66" t="str">
        <f t="shared" si="208"/>
        <v/>
      </c>
      <c r="AB71" s="42" t="str">
        <f t="shared" si="209"/>
        <v/>
      </c>
      <c r="AC71" s="65" t="str">
        <f t="shared" si="210"/>
        <v/>
      </c>
      <c r="AD71" s="66" t="str">
        <f t="shared" si="211"/>
        <v/>
      </c>
      <c r="AE71" s="42" t="str">
        <f t="shared" si="212"/>
        <v/>
      </c>
      <c r="AF71" s="65" t="str">
        <f t="shared" si="213"/>
        <v/>
      </c>
      <c r="AG71" s="66" t="str">
        <f t="shared" si="214"/>
        <v/>
      </c>
      <c r="AH71" s="42" t="str">
        <f t="shared" si="215"/>
        <v/>
      </c>
      <c r="AI71" s="65" t="str">
        <f t="shared" si="216"/>
        <v/>
      </c>
      <c r="AJ71" s="66" t="str">
        <f t="shared" si="217"/>
        <v/>
      </c>
      <c r="AK71" s="42" t="str">
        <f t="shared" si="282"/>
        <v/>
      </c>
      <c r="AL71" s="65" t="str">
        <f t="shared" si="218"/>
        <v/>
      </c>
      <c r="AM71" s="66" t="str">
        <f t="shared" si="219"/>
        <v/>
      </c>
      <c r="AN71" s="42" t="str">
        <f t="shared" si="220"/>
        <v/>
      </c>
      <c r="AO71" s="65" t="str">
        <f t="shared" si="221"/>
        <v/>
      </c>
      <c r="AP71" s="66" t="str">
        <f t="shared" si="222"/>
        <v/>
      </c>
      <c r="AQ71" s="42" t="str">
        <f t="shared" si="223"/>
        <v/>
      </c>
      <c r="AR71" s="65" t="str">
        <f t="shared" si="224"/>
        <v/>
      </c>
      <c r="AS71" s="66" t="str">
        <f t="shared" si="225"/>
        <v/>
      </c>
      <c r="AT71" s="42" t="str">
        <f t="shared" si="100"/>
        <v/>
      </c>
      <c r="AU71" s="65" t="str">
        <f t="shared" si="226"/>
        <v/>
      </c>
      <c r="AV71" s="79" t="str">
        <f t="shared" si="227"/>
        <v/>
      </c>
      <c r="AW71" s="42" t="str">
        <f t="shared" si="101"/>
        <v/>
      </c>
      <c r="AX71" s="65" t="str">
        <f t="shared" si="39"/>
        <v/>
      </c>
      <c r="AY71" s="66" t="str">
        <f t="shared" si="102"/>
        <v/>
      </c>
      <c r="AZ71" s="42" t="str">
        <f t="shared" si="228"/>
        <v/>
      </c>
      <c r="BA71" s="65" t="str">
        <f t="shared" si="229"/>
        <v/>
      </c>
      <c r="BB71" s="66" t="str">
        <f t="shared" si="230"/>
        <v/>
      </c>
      <c r="BC71" s="42" t="str">
        <f t="shared" si="231"/>
        <v/>
      </c>
      <c r="BD71" s="65" t="str">
        <f t="shared" si="232"/>
        <v/>
      </c>
      <c r="BE71" s="66" t="str">
        <f t="shared" si="233"/>
        <v/>
      </c>
      <c r="BF71" s="42" t="str">
        <f t="shared" si="234"/>
        <v/>
      </c>
      <c r="BG71" s="65" t="str">
        <f t="shared" si="235"/>
        <v/>
      </c>
      <c r="BH71" s="66" t="str">
        <f t="shared" si="236"/>
        <v/>
      </c>
      <c r="BI71" s="42" t="str">
        <f t="shared" si="237"/>
        <v/>
      </c>
      <c r="BJ71" s="65" t="str">
        <f t="shared" si="238"/>
        <v/>
      </c>
      <c r="BK71" s="66" t="str">
        <f t="shared" si="239"/>
        <v/>
      </c>
      <c r="BL71" s="42" t="str">
        <f t="shared" si="240"/>
        <v/>
      </c>
      <c r="BM71" s="65" t="str">
        <f t="shared" si="241"/>
        <v/>
      </c>
      <c r="BN71" s="66" t="str">
        <f t="shared" si="242"/>
        <v/>
      </c>
      <c r="BO71" s="42" t="str">
        <f t="shared" si="243"/>
        <v/>
      </c>
      <c r="BP71" s="65" t="str">
        <f t="shared" si="244"/>
        <v/>
      </c>
      <c r="BQ71" s="66" t="str">
        <f t="shared" si="245"/>
        <v/>
      </c>
      <c r="BR71" s="42" t="str">
        <f t="shared" si="246"/>
        <v/>
      </c>
      <c r="BS71" s="65" t="str">
        <f t="shared" si="247"/>
        <v/>
      </c>
      <c r="BT71" s="66" t="str">
        <f t="shared" si="248"/>
        <v/>
      </c>
      <c r="BU71" s="42" t="str">
        <f t="shared" si="249"/>
        <v/>
      </c>
      <c r="BV71" s="65" t="str">
        <f t="shared" si="250"/>
        <v/>
      </c>
      <c r="BW71" s="66" t="str">
        <f t="shared" si="251"/>
        <v/>
      </c>
      <c r="BX71" s="42" t="str">
        <f t="shared" si="252"/>
        <v/>
      </c>
      <c r="BY71" s="65" t="str">
        <f t="shared" si="103"/>
        <v/>
      </c>
      <c r="BZ71" s="66" t="str">
        <f t="shared" si="253"/>
        <v/>
      </c>
      <c r="CA71" s="106">
        <f t="shared" si="104"/>
        <v>0</v>
      </c>
      <c r="CB71" s="107">
        <f t="shared" si="105"/>
        <v>0</v>
      </c>
      <c r="CC71" s="108" t="str">
        <f t="shared" si="106"/>
        <v/>
      </c>
      <c r="CD71" s="252" t="e">
        <f t="shared" ref="CD71:CE71" si="320">AVERAGE(CV68:CV71)</f>
        <v>#DIV/0!</v>
      </c>
      <c r="CE71" s="252" t="e">
        <f t="shared" si="320"/>
        <v>#DIV/0!</v>
      </c>
      <c r="CF71" s="252" t="e">
        <f t="shared" si="108"/>
        <v>#DIV/0!</v>
      </c>
      <c r="CG71" s="252" t="e">
        <f t="shared" si="109"/>
        <v>#DIV/0!</v>
      </c>
      <c r="CH71" s="252" t="e">
        <f t="shared" si="110"/>
        <v>#DIV/0!</v>
      </c>
      <c r="CI71" s="252" t="e">
        <f t="shared" si="111"/>
        <v>#DIV/0!</v>
      </c>
      <c r="CJ71" s="252" t="e">
        <f t="shared" si="112"/>
        <v>#DIV/0!</v>
      </c>
      <c r="CK71" s="252" t="e">
        <f t="shared" si="113"/>
        <v>#DIV/0!</v>
      </c>
      <c r="CL71" s="252" t="e">
        <f t="shared" si="114"/>
        <v>#DIV/0!</v>
      </c>
      <c r="CM71" s="252" t="e">
        <f t="shared" si="115"/>
        <v>#DIV/0!</v>
      </c>
      <c r="CN71" s="252" t="e">
        <f t="shared" si="116"/>
        <v>#DIV/0!</v>
      </c>
      <c r="CO71" s="252" t="e">
        <f t="shared" si="117"/>
        <v>#DIV/0!</v>
      </c>
      <c r="CP71" s="252" t="e">
        <f t="shared" si="118"/>
        <v>#DIV/0!</v>
      </c>
      <c r="CQ71" s="252" t="e">
        <f t="shared" si="119"/>
        <v>#DIV/0!</v>
      </c>
      <c r="CR71" s="252" t="e">
        <f t="shared" si="120"/>
        <v>#DIV/0!</v>
      </c>
      <c r="CS71" s="252" t="e">
        <f t="shared" si="121"/>
        <v>#DIV/0!</v>
      </c>
      <c r="CT71" s="252" t="e">
        <f t="shared" si="122"/>
        <v>#DIV/0!</v>
      </c>
      <c r="CU71" s="252" t="e">
        <f t="shared" si="123"/>
        <v>#DIV/0!</v>
      </c>
      <c r="CV71" s="156" t="str">
        <f t="shared" si="124"/>
        <v/>
      </c>
      <c r="CW71" s="157" t="str">
        <f t="shared" si="125"/>
        <v/>
      </c>
      <c r="CX71" s="157" t="str">
        <f t="shared" si="126"/>
        <v/>
      </c>
      <c r="CY71" s="157" t="str">
        <f t="shared" si="127"/>
        <v/>
      </c>
      <c r="CZ71" s="157" t="str">
        <f t="shared" si="128"/>
        <v/>
      </c>
      <c r="DA71" s="157" t="str">
        <f t="shared" si="129"/>
        <v/>
      </c>
      <c r="DB71" s="157" t="str">
        <f t="shared" si="130"/>
        <v/>
      </c>
      <c r="DC71" s="157" t="str">
        <f t="shared" si="131"/>
        <v/>
      </c>
      <c r="DD71" s="157" t="str">
        <f t="shared" si="132"/>
        <v/>
      </c>
      <c r="DE71" s="157" t="str">
        <f t="shared" si="133"/>
        <v/>
      </c>
      <c r="DF71" s="157" t="str">
        <f t="shared" si="134"/>
        <v/>
      </c>
      <c r="DG71" s="157" t="str">
        <f t="shared" si="135"/>
        <v/>
      </c>
      <c r="DH71" s="157" t="str">
        <f t="shared" si="136"/>
        <v/>
      </c>
      <c r="DI71" s="157" t="str">
        <f t="shared" si="137"/>
        <v/>
      </c>
      <c r="DJ71" s="157" t="str">
        <f t="shared" si="138"/>
        <v/>
      </c>
      <c r="DK71" s="157" t="str">
        <f t="shared" si="139"/>
        <v/>
      </c>
      <c r="DL71" s="157" t="str">
        <f t="shared" si="140"/>
        <v/>
      </c>
      <c r="DM71" s="158" t="str">
        <f t="shared" si="141"/>
        <v/>
      </c>
      <c r="DN71" s="78">
        <v>71</v>
      </c>
      <c r="DO71" s="79">
        <f t="shared" si="164"/>
        <v>66</v>
      </c>
      <c r="DP71" s="42" t="str" cm="1">
        <f t="array" ref="DP71">IFERROR(INDEX($CD$4:$CU$4,_xlfn.AGGREGATE(15,6,COLUMN($CD$4:$CU$4)-COLUMN($CC$1)/($CD$71:$CU$71=MAX($CD$71:$CU$71)),COLUMNS(CU$4:$CU4))),"")</f>
        <v/>
      </c>
      <c r="DQ71" s="65" t="str" cm="1">
        <f t="array" ref="DQ71">IFERROR(INDEX($CD$4:$CU$4,_xlfn.AGGREGATE(15,6,COLUMN($CD$4:$CU$4)-COLUMN($CC$1)/($CD$71:$CU$71=MAX($CD$71:$CU$71)),COLUMNS($CU$4:DN4))),"")</f>
        <v/>
      </c>
      <c r="DR71" s="65" t="str" cm="1">
        <f t="array" ref="DR71">IFERROR(INDEX($CD$4:$CU$4,_xlfn.AGGREGATE(15,6,COLUMN($CD$4:$CU$4)-COLUMN($CC$1)/($CD$71:$CU$71=MAX($CD$71:$CU$71)),COLUMNS($CU$4:DO4))),"")</f>
        <v/>
      </c>
      <c r="DS71" s="65" t="str" cm="1">
        <f t="array" ref="DS71">IFERROR(INDEX($CD$4:$CU$4,_xlfn.AGGREGATE(15,6,COLUMN($CD$4:$CU$4)-COLUMN($CC$1)/($CD$71:$CU$71=MAX($CD$71:$CU$71)),COLUMNS($CU$4:DP4))),"")</f>
        <v/>
      </c>
      <c r="DT71" s="65" t="str" cm="1">
        <f t="array" ref="DT71">IFERROR(INDEX($CD$4:$CU$4,_xlfn.AGGREGATE(15,6,COLUMN($CD$4:$CU$4)-COLUMN($CC$1)/($CD$71:$CU$71=MAX($CD$71:$CU$71)),COLUMNS($CU$4:DQ4))),"")</f>
        <v/>
      </c>
      <c r="DU71" s="66" t="str" cm="1">
        <f t="array" ref="DU71">IFERROR(INDEX($CD$4:$CU$4,_xlfn.AGGREGATE(15,6,COLUMN($CD$4:$CU$4)-COLUMN($CC$1)/($CD$71:$CU$71=MAX($CD$71:$CU$71)),COLUMNS($CU$4:DR4))),"")</f>
        <v/>
      </c>
      <c r="DV71" s="78" t="str">
        <f t="shared" ca="1" si="156"/>
        <v/>
      </c>
      <c r="DW71" s="65" t="str">
        <f t="shared" ca="1" si="157"/>
        <v>R</v>
      </c>
      <c r="DX71" s="65" t="str" cm="1">
        <f t="array" aca="1" ref="DX71" ca="1">IF(INDIRECT(VLOOKUP(DX70,General!R:T,3,FALSE)&amp;DN70)&gt;0,DX70,DV70)</f>
        <v>BU</v>
      </c>
      <c r="DY71" s="79">
        <f t="shared" ca="1" si="158"/>
        <v>3</v>
      </c>
      <c r="DZ71" s="42" t="str">
        <f>IFERROR(VLOOKUP(DP71,General!R:S,2,FALSE),"")</f>
        <v/>
      </c>
      <c r="EA71" s="65" t="str">
        <f>IFERROR(VLOOKUP(DQ71,General!R:S,2,FALSE),"")</f>
        <v/>
      </c>
      <c r="EB71" s="65" t="str">
        <f>IFERROR(VLOOKUP(DR71,General!R:S,2,FALSE),"")</f>
        <v/>
      </c>
      <c r="EC71" s="65" t="str">
        <f>IFERROR(VLOOKUP(DS71,General!R:S,2,FALSE),"")</f>
        <v/>
      </c>
      <c r="ED71" s="65" t="str">
        <f>IFERROR(VLOOKUP(DT71,General!R:S,2,FALSE),"")</f>
        <v/>
      </c>
      <c r="EE71" s="66" t="str">
        <f>IFERROR(VLOOKUP(DU71,General!R:S,2,FALSE),"")</f>
        <v/>
      </c>
      <c r="EF71" s="113">
        <f ca="1">IF(DP71="",-1,COUNTIF(INDIRECT(DZ71&amp;$DN$10):INDIRECT(DZ71&amp;DN71),"Y"))</f>
        <v>-1</v>
      </c>
      <c r="EG71" s="111">
        <f ca="1">IF(DQ71="",-1,COUNTIF(INDIRECT(EA71&amp;$DN$10):INDIRECT(EA71&amp;DN71),"Y"))</f>
        <v>-1</v>
      </c>
      <c r="EH71" s="111">
        <f ca="1">IF(DR71="",-1,COUNTIF(INDIRECT(EB71&amp;$DN$10):INDIRECT(EB71&amp;DN71),"Y"))</f>
        <v>-1</v>
      </c>
      <c r="EI71" s="110">
        <f ca="1">IF(DS71="",-1,COUNTIF(INDIRECT(EC71&amp;$DN$10):INDIRECT(EC71&amp;DN71),"Y"))</f>
        <v>-1</v>
      </c>
      <c r="EJ71" s="114">
        <f ca="1">IF(DT71="",-1,COUNTIF(INDIRECT(ED71&amp;$DN$10):INDIRECT(ED71&amp;DN71),"Y"))</f>
        <v>-1</v>
      </c>
      <c r="EK71" s="114">
        <f ca="1">IF(DU71="",-1,COUNTIF(INDIRECT(EE71&amp;$DN$10):INDIRECT(EE71&amp;DN71),"Y"))</f>
        <v>-1</v>
      </c>
      <c r="EL71" s="42" t="str" cm="1">
        <f t="array" aca="1" ref="EL71" ca="1">IFERROR(INDEX($DP$71:$DU$71,_xlfn.AGGREGATE(15,6,COLUMN($DP$71:$DU$71)-COLUMN($DO$71)/($EF$71:$EK$71=MAX($EF$71:$EK$71)),COLUMNS($DP$71:DP71))),"")</f>
        <v/>
      </c>
      <c r="EM71" s="65" t="str" cm="1">
        <f t="array" aca="1" ref="EM71" ca="1">IFERROR(INDEX($DP$71:$DU$71,_xlfn.AGGREGATE(15,6,COLUMN($DP$71:$DU$71)-COLUMN($DO$71)/($EF$71:$EK$71=MAX($EF$71:$EK$71)),COLUMNS($DP$71:DQ71))),"")</f>
        <v/>
      </c>
      <c r="EN71" s="65" t="str" cm="1">
        <f t="array" aca="1" ref="EN71" ca="1">IFERROR(INDEX($DP$71:$DU$71,_xlfn.AGGREGATE(15,6,COLUMN($DP$71:$DU$71)-COLUMN($DO$71)/($EF$71:$EK$71=MAX($EF$71:$EK$71)),COLUMNS($DP$71:DR71))),"")</f>
        <v/>
      </c>
      <c r="EO71" s="65" t="str" cm="1">
        <f t="array" aca="1" ref="EO71" ca="1">IFERROR(INDEX($DP$71:$DU$71,_xlfn.AGGREGATE(15,6,COLUMN($DP$71:$DU$71)-COLUMN($DO$71)/($EF$71:$EK$71=MAX($EF$71:$EK$71)),COLUMNS($DP$71:DS71))),"")</f>
        <v/>
      </c>
      <c r="EP71" s="65" t="str" cm="1">
        <f t="array" aca="1" ref="EP71" ca="1">IFERROR(INDEX($DP$71:$DU$71,_xlfn.AGGREGATE(15,6,COLUMN($DP$71:$DU$71)-COLUMN($DO$71)/($EF$71:$EK$71=MAX($EF$71:$EK$71)),COLUMNS($DP$71:DT71))),"")</f>
        <v/>
      </c>
      <c r="EQ71" s="66" t="str" cm="1">
        <f t="array" aca="1" ref="EQ71" ca="1">IFERROR(INDEX($DP$71:$DU$71,_xlfn.AGGREGATE(15,6,COLUMN($DP$71:$DU$71)-COLUMN($DO$71)/($EF$71:$EK$71=MAX($EF$71:$EK$71)),COLUMNS($DP$71:DU71))),"")</f>
        <v/>
      </c>
      <c r="ER71" s="9">
        <f t="shared" ca="1" si="144"/>
        <v>6</v>
      </c>
      <c r="ES71" s="79">
        <f t="shared" ca="1" si="159"/>
        <v>3</v>
      </c>
      <c r="ET71" s="112" t="str" cm="1">
        <f t="array" aca="1" ref="ET71" ca="1">INDEX(EL71:EQ71,1,ES71)</f>
        <v/>
      </c>
      <c r="EU71" s="42" t="str">
        <f t="shared" ca="1" si="7"/>
        <v>T</v>
      </c>
      <c r="EV71" s="65" t="str">
        <f t="shared" si="8"/>
        <v>T</v>
      </c>
      <c r="EW71" s="65" t="str">
        <f t="shared" ca="1" si="9"/>
        <v>B</v>
      </c>
      <c r="EX71" s="65" t="str">
        <f t="shared" ref="EX71:EX102" si="321">F69&amp;F70</f>
        <v/>
      </c>
      <c r="EY71" s="65" t="str">
        <f t="shared" ref="EY71:EY102" si="322">K69&amp;K70</f>
        <v/>
      </c>
      <c r="EZ71" s="65" t="str">
        <f t="shared" ref="EZ71:EZ102" si="323">R69&amp;R70</f>
        <v/>
      </c>
      <c r="FA71" s="9" t="str">
        <f t="shared" si="255"/>
        <v/>
      </c>
      <c r="FB71" s="9" t="str">
        <f t="shared" si="256"/>
        <v/>
      </c>
      <c r="FC71" s="9" t="str">
        <f t="shared" si="257"/>
        <v/>
      </c>
      <c r="FD71" s="9" t="str">
        <f t="shared" si="258"/>
        <v/>
      </c>
      <c r="FE71" s="9" t="str">
        <f t="shared" si="259"/>
        <v/>
      </c>
      <c r="FF71" s="9" t="str">
        <f t="shared" si="260"/>
        <v/>
      </c>
      <c r="FG71" s="9">
        <f t="shared" si="261"/>
        <v>0</v>
      </c>
      <c r="FH71" s="9">
        <f t="shared" si="262"/>
        <v>0</v>
      </c>
      <c r="FI71" s="42" t="str">
        <f t="shared" ref="FI71:FI102" si="324">IF(M71="","",IF(FI70+FJ71&gt;=10,10,IF(FI70+FJ71&lt;=-10,-10,FI70+FJ71)))</f>
        <v/>
      </c>
      <c r="FJ71" s="65">
        <f>IF(Z71="",0,IFERROR(VLOOKUP(Z66&amp;Z67&amp;Z68&amp;Z69&amp;Z70&amp;Z71,General!I:J,2,FALSE),0))</f>
        <v>0</v>
      </c>
      <c r="FK71" s="65">
        <f>IF(AC71="",0,IFERROR(VLOOKUP(AC66&amp;AC67&amp;AC68&amp;AC69&amp;AC70&amp;AC71,General!I:J,2,FALSE),0))</f>
        <v>0</v>
      </c>
      <c r="FL71" s="65">
        <f>IF(AF71="",0,IFERROR(VLOOKUP(AF66&amp;AF67&amp;AF68&amp;AF69&amp;AF70&amp;AF71,General!I:J,2,FALSE),0))</f>
        <v>0</v>
      </c>
      <c r="FM71" s="65">
        <f>IF(AI71="",0,IFERROR(VLOOKUP(AI66&amp;AI67&amp;AI68&amp;AI69&amp;AI70&amp;AI71,General!I:J,2,FALSE),0))</f>
        <v>0</v>
      </c>
      <c r="FN71" s="65">
        <f>IF(AL71="",0,IFERROR(VLOOKUP(AL66&amp;AL67&amp;AL68&amp;AL69&amp;AL70&amp;AL71,General!I:J,2,FALSE),0))</f>
        <v>0</v>
      </c>
      <c r="FO71" s="65">
        <f>IF(AO71="",0,IFERROR(VLOOKUP(AO66&amp;AO67&amp;AO68&amp;AO69&amp;AO70&amp;AO71,General!I:J,2,FALSE),0))</f>
        <v>0</v>
      </c>
      <c r="FP71" s="65">
        <f>IF(AR71="",0,IFERROR(VLOOKUP(AR66&amp;AR67&amp;AR68&amp;AR69&amp;AR70&amp;AR71,General!I:J,2,FALSE),0))</f>
        <v>0</v>
      </c>
      <c r="FQ71" s="65">
        <f>IF(AU71="",0,IFERROR(VLOOKUP(AU66&amp;AU67&amp;AU68&amp;AU69&amp;AU70&amp;AU71,General!I:J,2,FALSE),0))</f>
        <v>0</v>
      </c>
      <c r="FR71" s="65">
        <f>IF(AX71="",0,IFERROR(VLOOKUP(AX66&amp;AX67&amp;AX68&amp;AX69&amp;AX70&amp;AX71,General!I:J,2,FALSE),0))</f>
        <v>0</v>
      </c>
      <c r="FS71" s="65">
        <f>IF(BA71="",0,IFERROR(VLOOKUP(BA66&amp;BA67&amp;BA68&amp;BA69&amp;BA70&amp;BA71,General!I:J,2,FALSE),0))</f>
        <v>0</v>
      </c>
      <c r="FT71" s="65">
        <f>IF(BD71="",0,IFERROR(VLOOKUP(BD66&amp;BD67&amp;BD68&amp;BD69&amp;BD70&amp;BD71,General!I:J,2,FALSE),0))</f>
        <v>0</v>
      </c>
      <c r="FU71" s="65">
        <f>IF(BG71="",0,IFERROR(VLOOKUP(BG66&amp;BG67&amp;BG68&amp;BG69&amp;BG70&amp;BG71,General!I:J,2,FALSE),0))</f>
        <v>0</v>
      </c>
      <c r="FV71" s="65">
        <f>IF(BJ71="",0,IFERROR(VLOOKUP(BJ66&amp;BJ67&amp;BJ68&amp;BJ69&amp;BJ70&amp;BJ71,General!I:J,2,FALSE),0))</f>
        <v>0</v>
      </c>
      <c r="FW71" s="65">
        <f>IF(BM71="",0,IFERROR(VLOOKUP(BM66&amp;BM67&amp;BM68&amp;BM69&amp;BM70&amp;BM71,General!I:J,2,FALSE),0))</f>
        <v>0</v>
      </c>
      <c r="FX71" s="65">
        <f>IF(BP71="",0,IFERROR(VLOOKUP(BP66&amp;BP67&amp;BP68&amp;BP69&amp;BP70&amp;BP71,General!I:J,2,FALSE),0))</f>
        <v>0</v>
      </c>
      <c r="FY71" s="65">
        <f>IF(BS71="",0,IFERROR(VLOOKUP(BS66&amp;BS67&amp;BS68&amp;BS69&amp;BS70&amp;BS71,General!I:J,2,FALSE),0))</f>
        <v>0</v>
      </c>
      <c r="FZ71" s="66">
        <f>IF(BV71="",0,IFERROR(VLOOKUP(BV66&amp;BV67&amp;BV68&amp;BV69&amp;BV70&amp;BV71,General!I:J,2,FALSE),0))</f>
        <v>0</v>
      </c>
      <c r="GA71" s="66">
        <f>IF(BY71="",0,IFERROR(VLOOKUP(BY66&amp;BY67&amp;BY68&amp;BY69&amp;BY70&amp;BY71,General!I:J,2,FALSE),0))</f>
        <v>0</v>
      </c>
      <c r="GB71" s="66">
        <f>IF(R71="",0,IFERROR(VLOOKUP(R66&amp;R67&amp;R68&amp;R69&amp;R70&amp;R71,General!F:G,2,FALSE),0))</f>
        <v>0</v>
      </c>
      <c r="GC71" s="9" t="str">
        <f t="shared" si="284"/>
        <v/>
      </c>
      <c r="GD71" s="9" t="str">
        <f t="shared" si="263"/>
        <v>N</v>
      </c>
      <c r="GE71" s="9" t="str">
        <f t="shared" si="264"/>
        <v>N</v>
      </c>
      <c r="GF71" s="9" t="str">
        <f t="shared" si="265"/>
        <v>N</v>
      </c>
      <c r="GG71" s="9" t="str">
        <f t="shared" si="266"/>
        <v/>
      </c>
      <c r="GH71" s="10" t="str">
        <f t="shared" ca="1" si="267"/>
        <v/>
      </c>
      <c r="GI71" s="9" t="str">
        <f t="shared" ca="1" si="268"/>
        <v/>
      </c>
      <c r="GJ71" s="9" t="str">
        <f t="shared" ca="1" si="269"/>
        <v/>
      </c>
      <c r="GK71" s="9" t="str">
        <f t="shared" si="270"/>
        <v/>
      </c>
      <c r="GL71" s="9" t="str">
        <f t="shared" si="271"/>
        <v/>
      </c>
      <c r="GM71" s="9" t="str">
        <f t="shared" si="272"/>
        <v/>
      </c>
      <c r="GN71" s="9" t="str">
        <f t="shared" si="318"/>
        <v/>
      </c>
      <c r="GO71" s="9" t="str">
        <f t="shared" si="319"/>
        <v/>
      </c>
      <c r="GP71" s="9" t="str">
        <f t="shared" si="289"/>
        <v>00000</v>
      </c>
      <c r="GQ71" s="9" t="str">
        <f t="shared" si="290"/>
        <v>00000</v>
      </c>
      <c r="GR71" s="9" t="str">
        <f t="shared" si="291"/>
        <v>000000</v>
      </c>
      <c r="GS71" s="9" t="str">
        <f t="shared" si="292"/>
        <v>000000</v>
      </c>
      <c r="GT71" s="9" t="str">
        <f t="shared" si="293"/>
        <v>B</v>
      </c>
      <c r="GU71" s="9" t="str">
        <f t="shared" si="149"/>
        <v>B</v>
      </c>
      <c r="GV71" s="9" t="str">
        <f t="shared" si="273"/>
        <v/>
      </c>
      <c r="GW71" s="9">
        <f t="shared" ca="1" si="274"/>
        <v>0</v>
      </c>
      <c r="GX71" s="9" t="str">
        <f t="shared" si="275"/>
        <v/>
      </c>
      <c r="GY71" s="9">
        <f t="shared" ca="1" si="276"/>
        <v>0</v>
      </c>
      <c r="GZ71" s="9" t="str">
        <f t="shared" si="277"/>
        <v/>
      </c>
      <c r="HA71" s="9">
        <f t="shared" ca="1" si="278"/>
        <v>0</v>
      </c>
      <c r="HB71" s="9" t="str">
        <f t="shared" ca="1" si="150"/>
        <v>0</v>
      </c>
      <c r="HC71" s="9" t="str">
        <f t="shared" ca="1" si="151"/>
        <v>0</v>
      </c>
      <c r="HD71" s="9" t="str">
        <f t="shared" ca="1" si="152"/>
        <v>0</v>
      </c>
      <c r="HE71" s="9" t="str">
        <f t="shared" si="279"/>
        <v/>
      </c>
      <c r="HG71" s="9">
        <f>General!A69</f>
        <v>0</v>
      </c>
      <c r="HH71" s="9">
        <f>General!B69</f>
        <v>0</v>
      </c>
      <c r="HI71" s="9">
        <f>General!C69</f>
        <v>0</v>
      </c>
      <c r="HJ71" s="9">
        <f>General!D69</f>
        <v>0</v>
      </c>
      <c r="HK71" s="9">
        <v>1</v>
      </c>
      <c r="HL71" s="57">
        <f t="shared" ca="1" si="153"/>
        <v>2</v>
      </c>
      <c r="HM71" s="9" t="str">
        <f>General!F69</f>
        <v>LLLWWL</v>
      </c>
      <c r="HN71" s="9">
        <f>General!G69</f>
        <v>-1</v>
      </c>
    </row>
    <row r="72" spans="1:222" ht="13.5" thickBot="1">
      <c r="A72" s="9">
        <v>63</v>
      </c>
      <c r="B72" s="42" t="str">
        <f t="shared" si="199"/>
        <v/>
      </c>
      <c r="C72" s="115" t="str">
        <f t="shared" ca="1" si="280"/>
        <v/>
      </c>
      <c r="D72" s="116" t="str">
        <f t="shared" si="94"/>
        <v/>
      </c>
      <c r="E72" s="117" t="str">
        <f t="shared" si="95"/>
        <v/>
      </c>
      <c r="F72" s="66" t="str">
        <f t="shared" si="200"/>
        <v/>
      </c>
      <c r="G72" s="9">
        <v>63</v>
      </c>
      <c r="H72" s="118"/>
      <c r="I72" s="152" t="str">
        <f t="shared" si="96"/>
        <v/>
      </c>
      <c r="J72" s="115" t="str">
        <f t="shared" si="97"/>
        <v/>
      </c>
      <c r="K72" s="66" t="str">
        <f t="shared" si="154"/>
        <v/>
      </c>
      <c r="L72" s="141"/>
      <c r="M72" s="136"/>
      <c r="N72" s="10"/>
      <c r="O72" s="42" t="str">
        <f>IF(M71="","",VLOOKUP(DX72,General!U:V,2,FALSE))</f>
        <v/>
      </c>
      <c r="P72" s="116" t="str">
        <f t="shared" si="201"/>
        <v/>
      </c>
      <c r="Q72" s="117" t="str">
        <f t="shared" si="202"/>
        <v/>
      </c>
      <c r="R72" s="65" t="str">
        <f t="shared" si="203"/>
        <v/>
      </c>
      <c r="S72" s="65" t="str">
        <f t="shared" si="204"/>
        <v/>
      </c>
      <c r="T72" s="119" t="str">
        <f t="shared" si="281"/>
        <v/>
      </c>
      <c r="U72" s="65" t="str">
        <f>IF(M72="","",IF(T72="",SUM($T$5:$T72)+S72,SUM($T$5:$T72)))</f>
        <v/>
      </c>
      <c r="V72" s="125" t="str">
        <f t="shared" si="315"/>
        <v/>
      </c>
      <c r="W72" s="65" t="str" cm="1">
        <f t="array" aca="1" ref="W72" ca="1">IF(M71="","",INDIRECT(DX72&amp; DN72))</f>
        <v/>
      </c>
      <c r="X72" s="66" t="str">
        <f t="shared" si="205"/>
        <v/>
      </c>
      <c r="Y72" s="42" t="str">
        <f t="shared" si="206"/>
        <v/>
      </c>
      <c r="Z72" s="65" t="str">
        <f t="shared" si="207"/>
        <v/>
      </c>
      <c r="AA72" s="66" t="str">
        <f t="shared" si="208"/>
        <v/>
      </c>
      <c r="AB72" s="42" t="str">
        <f t="shared" si="209"/>
        <v/>
      </c>
      <c r="AC72" s="65" t="str">
        <f t="shared" si="210"/>
        <v/>
      </c>
      <c r="AD72" s="66" t="str">
        <f t="shared" si="211"/>
        <v/>
      </c>
      <c r="AE72" s="42" t="str">
        <f t="shared" si="212"/>
        <v/>
      </c>
      <c r="AF72" s="65" t="str">
        <f t="shared" si="213"/>
        <v/>
      </c>
      <c r="AG72" s="66" t="str">
        <f t="shared" si="214"/>
        <v/>
      </c>
      <c r="AH72" s="42" t="str">
        <f t="shared" si="215"/>
        <v/>
      </c>
      <c r="AI72" s="65" t="str">
        <f t="shared" si="216"/>
        <v/>
      </c>
      <c r="AJ72" s="66" t="str">
        <f t="shared" si="217"/>
        <v/>
      </c>
      <c r="AK72" s="42" t="str">
        <f t="shared" si="282"/>
        <v/>
      </c>
      <c r="AL72" s="65" t="str">
        <f t="shared" si="218"/>
        <v/>
      </c>
      <c r="AM72" s="66" t="str">
        <f t="shared" si="219"/>
        <v/>
      </c>
      <c r="AN72" s="42" t="str">
        <f t="shared" si="220"/>
        <v/>
      </c>
      <c r="AO72" s="65" t="str">
        <f t="shared" si="221"/>
        <v/>
      </c>
      <c r="AP72" s="66" t="str">
        <f t="shared" si="222"/>
        <v/>
      </c>
      <c r="AQ72" s="42" t="str">
        <f t="shared" si="223"/>
        <v/>
      </c>
      <c r="AR72" s="65" t="str">
        <f t="shared" si="224"/>
        <v/>
      </c>
      <c r="AS72" s="66" t="str">
        <f t="shared" si="225"/>
        <v/>
      </c>
      <c r="AT72" s="42" t="str">
        <f t="shared" si="100"/>
        <v/>
      </c>
      <c r="AU72" s="65" t="str">
        <f t="shared" si="226"/>
        <v/>
      </c>
      <c r="AV72" s="79" t="str">
        <f t="shared" si="227"/>
        <v/>
      </c>
      <c r="AW72" s="42" t="str">
        <f t="shared" si="101"/>
        <v/>
      </c>
      <c r="AX72" s="65" t="str">
        <f t="shared" si="39"/>
        <v/>
      </c>
      <c r="AY72" s="66" t="str">
        <f t="shared" si="102"/>
        <v/>
      </c>
      <c r="AZ72" s="42" t="str">
        <f t="shared" si="228"/>
        <v/>
      </c>
      <c r="BA72" s="65" t="str">
        <f t="shared" si="229"/>
        <v/>
      </c>
      <c r="BB72" s="66" t="str">
        <f t="shared" si="230"/>
        <v/>
      </c>
      <c r="BC72" s="42" t="str">
        <f t="shared" si="231"/>
        <v/>
      </c>
      <c r="BD72" s="65" t="str">
        <f t="shared" si="232"/>
        <v/>
      </c>
      <c r="BE72" s="66" t="str">
        <f t="shared" si="233"/>
        <v/>
      </c>
      <c r="BF72" s="42" t="str">
        <f t="shared" si="234"/>
        <v/>
      </c>
      <c r="BG72" s="65" t="str">
        <f t="shared" si="235"/>
        <v/>
      </c>
      <c r="BH72" s="66" t="str">
        <f t="shared" si="236"/>
        <v/>
      </c>
      <c r="BI72" s="42" t="str">
        <f t="shared" si="237"/>
        <v/>
      </c>
      <c r="BJ72" s="65" t="str">
        <f t="shared" si="238"/>
        <v/>
      </c>
      <c r="BK72" s="66" t="str">
        <f t="shared" si="239"/>
        <v/>
      </c>
      <c r="BL72" s="42" t="str">
        <f t="shared" si="240"/>
        <v/>
      </c>
      <c r="BM72" s="65" t="str">
        <f t="shared" si="241"/>
        <v/>
      </c>
      <c r="BN72" s="66" t="str">
        <f t="shared" si="242"/>
        <v/>
      </c>
      <c r="BO72" s="42" t="str">
        <f t="shared" si="243"/>
        <v/>
      </c>
      <c r="BP72" s="65" t="str">
        <f t="shared" si="244"/>
        <v/>
      </c>
      <c r="BQ72" s="66" t="str">
        <f t="shared" si="245"/>
        <v/>
      </c>
      <c r="BR72" s="42" t="str">
        <f t="shared" si="246"/>
        <v/>
      </c>
      <c r="BS72" s="65" t="str">
        <f t="shared" si="247"/>
        <v/>
      </c>
      <c r="BT72" s="66" t="str">
        <f t="shared" si="248"/>
        <v/>
      </c>
      <c r="BU72" s="42" t="str">
        <f t="shared" si="249"/>
        <v/>
      </c>
      <c r="BV72" s="65" t="str">
        <f t="shared" si="250"/>
        <v/>
      </c>
      <c r="BW72" s="66" t="str">
        <f t="shared" si="251"/>
        <v/>
      </c>
      <c r="BX72" s="42" t="str">
        <f t="shared" si="252"/>
        <v/>
      </c>
      <c r="BY72" s="65" t="str">
        <f t="shared" si="103"/>
        <v/>
      </c>
      <c r="BZ72" s="66" t="str">
        <f t="shared" si="253"/>
        <v/>
      </c>
      <c r="CA72" s="106">
        <f t="shared" si="104"/>
        <v>0</v>
      </c>
      <c r="CB72" s="107">
        <f t="shared" si="105"/>
        <v>0</v>
      </c>
      <c r="CC72" s="108" t="str">
        <f t="shared" si="106"/>
        <v/>
      </c>
      <c r="CD72" s="252" t="e">
        <f t="shared" ref="CD72:CE72" si="325">AVERAGE(CV69:CV72)</f>
        <v>#DIV/0!</v>
      </c>
      <c r="CE72" s="252" t="e">
        <f t="shared" si="325"/>
        <v>#DIV/0!</v>
      </c>
      <c r="CF72" s="252" t="e">
        <f t="shared" si="108"/>
        <v>#DIV/0!</v>
      </c>
      <c r="CG72" s="252" t="e">
        <f t="shared" si="109"/>
        <v>#DIV/0!</v>
      </c>
      <c r="CH72" s="252" t="e">
        <f t="shared" si="110"/>
        <v>#DIV/0!</v>
      </c>
      <c r="CI72" s="252" t="e">
        <f t="shared" si="111"/>
        <v>#DIV/0!</v>
      </c>
      <c r="CJ72" s="252" t="e">
        <f t="shared" si="112"/>
        <v>#DIV/0!</v>
      </c>
      <c r="CK72" s="252" t="e">
        <f t="shared" si="113"/>
        <v>#DIV/0!</v>
      </c>
      <c r="CL72" s="252" t="e">
        <f t="shared" si="114"/>
        <v>#DIV/0!</v>
      </c>
      <c r="CM72" s="252" t="e">
        <f t="shared" si="115"/>
        <v>#DIV/0!</v>
      </c>
      <c r="CN72" s="252" t="e">
        <f t="shared" si="116"/>
        <v>#DIV/0!</v>
      </c>
      <c r="CO72" s="252" t="e">
        <f t="shared" si="117"/>
        <v>#DIV/0!</v>
      </c>
      <c r="CP72" s="252" t="e">
        <f t="shared" si="118"/>
        <v>#DIV/0!</v>
      </c>
      <c r="CQ72" s="252" t="e">
        <f t="shared" si="119"/>
        <v>#DIV/0!</v>
      </c>
      <c r="CR72" s="252" t="e">
        <f t="shared" si="120"/>
        <v>#DIV/0!</v>
      </c>
      <c r="CS72" s="252" t="e">
        <f t="shared" si="121"/>
        <v>#DIV/0!</v>
      </c>
      <c r="CT72" s="252" t="e">
        <f t="shared" si="122"/>
        <v>#DIV/0!</v>
      </c>
      <c r="CU72" s="252" t="e">
        <f t="shared" si="123"/>
        <v>#DIV/0!</v>
      </c>
      <c r="CV72" s="156" t="str">
        <f t="shared" si="124"/>
        <v/>
      </c>
      <c r="CW72" s="157" t="str">
        <f t="shared" si="125"/>
        <v/>
      </c>
      <c r="CX72" s="157" t="str">
        <f t="shared" si="126"/>
        <v/>
      </c>
      <c r="CY72" s="157" t="str">
        <f t="shared" si="127"/>
        <v/>
      </c>
      <c r="CZ72" s="157" t="str">
        <f t="shared" si="128"/>
        <v/>
      </c>
      <c r="DA72" s="157" t="str">
        <f t="shared" si="129"/>
        <v/>
      </c>
      <c r="DB72" s="157" t="str">
        <f t="shared" si="130"/>
        <v/>
      </c>
      <c r="DC72" s="157" t="str">
        <f t="shared" si="131"/>
        <v/>
      </c>
      <c r="DD72" s="157" t="str">
        <f t="shared" si="132"/>
        <v/>
      </c>
      <c r="DE72" s="157" t="str">
        <f t="shared" si="133"/>
        <v/>
      </c>
      <c r="DF72" s="157" t="str">
        <f t="shared" si="134"/>
        <v/>
      </c>
      <c r="DG72" s="157" t="str">
        <f t="shared" si="135"/>
        <v/>
      </c>
      <c r="DH72" s="157" t="str">
        <f t="shared" si="136"/>
        <v/>
      </c>
      <c r="DI72" s="157" t="str">
        <f t="shared" si="137"/>
        <v/>
      </c>
      <c r="DJ72" s="157" t="str">
        <f t="shared" si="138"/>
        <v/>
      </c>
      <c r="DK72" s="157" t="str">
        <f t="shared" si="139"/>
        <v/>
      </c>
      <c r="DL72" s="157" t="str">
        <f t="shared" si="140"/>
        <v/>
      </c>
      <c r="DM72" s="158" t="str">
        <f t="shared" si="141"/>
        <v/>
      </c>
      <c r="DN72" s="78">
        <v>72</v>
      </c>
      <c r="DO72" s="79">
        <f t="shared" si="164"/>
        <v>67</v>
      </c>
      <c r="DP72" s="42" t="str" cm="1">
        <f t="array" ref="DP72">IFERROR(INDEX($CD$4:$CU$4,_xlfn.AGGREGATE(15,6,COLUMN($CD$4:$CU$4)-COLUMN($CC$1)/($CD$72:$CU$72=MAX($CD$72:$CU$72)),COLUMNS(CU$4:$CU4))),"")</f>
        <v/>
      </c>
      <c r="DQ72" s="65" t="str" cm="1">
        <f t="array" ref="DQ72">IFERROR(INDEX($CD$4:$CU$4,_xlfn.AGGREGATE(15,6,COLUMN($CD$4:$CU$4)-COLUMN($CC$1)/($CD$72:$CU$72=MAX($CD$72:$CU$72)),COLUMNS($CU$4:DN4))),"")</f>
        <v/>
      </c>
      <c r="DR72" s="65" t="str" cm="1">
        <f t="array" ref="DR72">IFERROR(INDEX($CD$4:$CU$4,_xlfn.AGGREGATE(15,6,COLUMN($CD$4:$CU$4)-COLUMN($CC$1)/($CD$72:$CU$72=MAX($CD$72:$CU$72)),COLUMNS($CU$4:DO4))),"")</f>
        <v/>
      </c>
      <c r="DS72" s="65" t="str" cm="1">
        <f t="array" ref="DS72">IFERROR(INDEX($CD$4:$CU$4,_xlfn.AGGREGATE(15,6,COLUMN($CD$4:$CU$4)-COLUMN($CC$1)/($CD$72:$CU$72=MAX($CD$72:$CU$72)),COLUMNS($CU$4:DP4))),"")</f>
        <v/>
      </c>
      <c r="DT72" s="65" t="str" cm="1">
        <f t="array" ref="DT72">IFERROR(INDEX($CD$4:$CU$4,_xlfn.AGGREGATE(15,6,COLUMN($CD$4:$CU$4)-COLUMN($CC$1)/($CD$72:$CU$72=MAX($CD$72:$CU$72)),COLUMNS($CU$4:DQ4))),"")</f>
        <v/>
      </c>
      <c r="DU72" s="66" t="str" cm="1">
        <f t="array" ref="DU72">IFERROR(INDEX($CD$4:$CU$4,_xlfn.AGGREGATE(15,6,COLUMN($CD$4:$CU$4)-COLUMN($CC$1)/($CD$72:$CU$72=MAX($CD$72:$CU$72)),COLUMNS($CU$4:DR4))),"")</f>
        <v/>
      </c>
      <c r="DV72" s="78" t="str">
        <f t="shared" ca="1" si="156"/>
        <v/>
      </c>
      <c r="DW72" s="65" t="str">
        <f t="shared" ca="1" si="157"/>
        <v>R</v>
      </c>
      <c r="DX72" s="65" t="str" cm="1">
        <f t="array" aca="1" ref="DX72" ca="1">IF(INDIRECT(VLOOKUP(DX71,General!R:T,3,FALSE)&amp;DN71)&gt;0,DX71,DV71)</f>
        <v>BU</v>
      </c>
      <c r="DY72" s="79">
        <f t="shared" ca="1" si="158"/>
        <v>4</v>
      </c>
      <c r="DZ72" s="42" t="str">
        <f>IFERROR(VLOOKUP(DP72,General!R:S,2,FALSE),"")</f>
        <v/>
      </c>
      <c r="EA72" s="65" t="str">
        <f>IFERROR(VLOOKUP(DQ72,General!R:S,2,FALSE),"")</f>
        <v/>
      </c>
      <c r="EB72" s="65" t="str">
        <f>IFERROR(VLOOKUP(DR72,General!R:S,2,FALSE),"")</f>
        <v/>
      </c>
      <c r="EC72" s="65" t="str">
        <f>IFERROR(VLOOKUP(DS72,General!R:S,2,FALSE),"")</f>
        <v/>
      </c>
      <c r="ED72" s="65" t="str">
        <f>IFERROR(VLOOKUP(DT72,General!R:S,2,FALSE),"")</f>
        <v/>
      </c>
      <c r="EE72" s="66" t="str">
        <f>IFERROR(VLOOKUP(DU72,General!R:S,2,FALSE),"")</f>
        <v/>
      </c>
      <c r="EF72" s="113">
        <f ca="1">IF(DP72="",-1,COUNTIF(INDIRECT(DZ72&amp;$DN$10):INDIRECT(DZ72&amp;DN72),"Y"))</f>
        <v>-1</v>
      </c>
      <c r="EG72" s="111">
        <f ca="1">IF(DQ72="",-1,COUNTIF(INDIRECT(EA72&amp;$DN$10):INDIRECT(EA72&amp;DN72),"Y"))</f>
        <v>-1</v>
      </c>
      <c r="EH72" s="111">
        <f ca="1">IF(DR72="",-1,COUNTIF(INDIRECT(EB72&amp;$DN$10):INDIRECT(EB72&amp;DN72),"Y"))</f>
        <v>-1</v>
      </c>
      <c r="EI72" s="110">
        <f ca="1">IF(DS72="",-1,COUNTIF(INDIRECT(EC72&amp;$DN$10):INDIRECT(EC72&amp;DN72),"Y"))</f>
        <v>-1</v>
      </c>
      <c r="EJ72" s="114">
        <f ca="1">IF(DT72="",-1,COUNTIF(INDIRECT(ED72&amp;$DN$10):INDIRECT(ED72&amp;DN72),"Y"))</f>
        <v>-1</v>
      </c>
      <c r="EK72" s="114">
        <f ca="1">IF(DU72="",-1,COUNTIF(INDIRECT(EE72&amp;$DN$10):INDIRECT(EE72&amp;DN72),"Y"))</f>
        <v>-1</v>
      </c>
      <c r="EL72" s="42" t="str" cm="1">
        <f t="array" aca="1" ref="EL72" ca="1">IFERROR(INDEX($DP$72:$DU$72,_xlfn.AGGREGATE(15,6,COLUMN($DP$72:$DU$72)-COLUMN($DO$72)/($EF$72:$EK$72=MAX($EF$72:$EK$72)),COLUMNS($DP$72:DP72))),"")</f>
        <v/>
      </c>
      <c r="EM72" s="65" t="str" cm="1">
        <f t="array" aca="1" ref="EM72" ca="1">IFERROR(INDEX($DP$72:$DU$72,_xlfn.AGGREGATE(15,6,COLUMN($DP$72:$DU$72)-COLUMN($DO$72)/($EF$72:$EK$72=MAX($EF$72:$EK$72)),COLUMNS($DP$72:DQ72))),"")</f>
        <v/>
      </c>
      <c r="EN72" s="65" t="str" cm="1">
        <f t="array" aca="1" ref="EN72" ca="1">IFERROR(INDEX($DP$72:$DU$72,_xlfn.AGGREGATE(15,6,COLUMN($DP$72:$DU$72)-COLUMN($DO$72)/($EF$72:$EK$72=MAX($EF$72:$EK$72)),COLUMNS($DP$72:DR72))),"")</f>
        <v/>
      </c>
      <c r="EO72" s="65" t="str" cm="1">
        <f t="array" aca="1" ref="EO72" ca="1">IFERROR(INDEX($DP$72:$DU$72,_xlfn.AGGREGATE(15,6,COLUMN($DP$72:$DU$72)-COLUMN($DO$72)/($EF$72:$EK$72=MAX($EF$72:$EK$72)),COLUMNS($DP$72:DS72))),"")</f>
        <v/>
      </c>
      <c r="EP72" s="65" t="str" cm="1">
        <f t="array" aca="1" ref="EP72" ca="1">IFERROR(INDEX($DP$72:$DU$72,_xlfn.AGGREGATE(15,6,COLUMN($DP$72:$DU$72)-COLUMN($DO$72)/($EF$72:$EK$72=MAX($EF$72:$EK$72)),COLUMNS($DP$72:DT72))),"")</f>
        <v/>
      </c>
      <c r="EQ72" s="66" t="str" cm="1">
        <f t="array" aca="1" ref="EQ72" ca="1">IFERROR(INDEX($DP$72:$DU$72,_xlfn.AGGREGATE(15,6,COLUMN($DP$72:$DU$72)-COLUMN($DO$72)/($EF$72:$EK$72=MAX($EF$72:$EK$72)),COLUMNS($DP$72:DU72))),"")</f>
        <v/>
      </c>
      <c r="ER72" s="9">
        <f t="shared" ca="1" si="144"/>
        <v>6</v>
      </c>
      <c r="ES72" s="79">
        <f t="shared" ca="1" si="159"/>
        <v>4</v>
      </c>
      <c r="ET72" s="112" t="str" cm="1">
        <f t="array" aca="1" ref="ET72" ca="1">INDEX(EL72:EQ72,1,ES72)</f>
        <v/>
      </c>
      <c r="EU72" s="42" t="str">
        <f t="shared" ref="EU72:EU109" ca="1" si="326">IF(AND(EX72="LL",EU70=EU71),IF(EU71="B","T","B"),EU71)</f>
        <v>T</v>
      </c>
      <c r="EV72" s="65" t="str">
        <f t="shared" ref="EV72:EV109" si="327">IF(AND(EY72="LL",EV70=EV71),IF(EV71="T","C","T"),EV71)</f>
        <v>T</v>
      </c>
      <c r="EW72" s="65" t="str">
        <f t="shared" ref="EW72:EW109" ca="1" si="328">IF(AND(EZ72="LL",EW70=EW71),IF(EW71="C","B","C"),EW71)</f>
        <v>B</v>
      </c>
      <c r="EX72" s="65" t="str">
        <f t="shared" si="321"/>
        <v/>
      </c>
      <c r="EY72" s="65" t="str">
        <f t="shared" si="322"/>
        <v/>
      </c>
      <c r="EZ72" s="65" t="str">
        <f t="shared" si="323"/>
        <v/>
      </c>
      <c r="FA72" s="9" t="str">
        <f t="shared" si="255"/>
        <v/>
      </c>
      <c r="FB72" s="9" t="str">
        <f t="shared" si="256"/>
        <v/>
      </c>
      <c r="FC72" s="9" t="str">
        <f t="shared" si="257"/>
        <v/>
      </c>
      <c r="FD72" s="9" t="str">
        <f t="shared" si="258"/>
        <v/>
      </c>
      <c r="FE72" s="9" t="str">
        <f t="shared" si="259"/>
        <v/>
      </c>
      <c r="FF72" s="9" t="str">
        <f t="shared" si="260"/>
        <v/>
      </c>
      <c r="FG72" s="9">
        <f t="shared" si="261"/>
        <v>0</v>
      </c>
      <c r="FH72" s="9">
        <f t="shared" si="262"/>
        <v>0</v>
      </c>
      <c r="FI72" s="42" t="str">
        <f t="shared" si="324"/>
        <v/>
      </c>
      <c r="FJ72" s="65">
        <f>IF(Z72="",0,IFERROR(VLOOKUP(Z67&amp;Z68&amp;Z69&amp;Z70&amp;Z71&amp;Z72,General!I:J,2,FALSE),0))</f>
        <v>0</v>
      </c>
      <c r="FK72" s="65">
        <f>IF(AC72="",0,IFERROR(VLOOKUP(AC67&amp;AC68&amp;AC69&amp;AC70&amp;AC71&amp;AC72,General!I:J,2,FALSE),0))</f>
        <v>0</v>
      </c>
      <c r="FL72" s="65">
        <f>IF(AF72="",0,IFERROR(VLOOKUP(AF67&amp;AF68&amp;AF69&amp;AF70&amp;AF71&amp;AF72,General!I:J,2,FALSE),0))</f>
        <v>0</v>
      </c>
      <c r="FM72" s="65">
        <f>IF(AI72="",0,IFERROR(VLOOKUP(AI67&amp;AI68&amp;AI69&amp;AI70&amp;AI71&amp;AI72,General!I:J,2,FALSE),0))</f>
        <v>0</v>
      </c>
      <c r="FN72" s="65">
        <f>IF(AL72="",0,IFERROR(VLOOKUP(AL67&amp;AL68&amp;AL69&amp;AL70&amp;AL71&amp;AL72,General!I:J,2,FALSE),0))</f>
        <v>0</v>
      </c>
      <c r="FO72" s="65">
        <f>IF(AO72="",0,IFERROR(VLOOKUP(AO67&amp;AO68&amp;AO69&amp;AO70&amp;AO71&amp;AO72,General!I:J,2,FALSE),0))</f>
        <v>0</v>
      </c>
      <c r="FP72" s="65">
        <f>IF(AR72="",0,IFERROR(VLOOKUP(AR67&amp;AR68&amp;AR69&amp;AR70&amp;AR71&amp;AR72,General!I:J,2,FALSE),0))</f>
        <v>0</v>
      </c>
      <c r="FQ72" s="65">
        <f>IF(AU72="",0,IFERROR(VLOOKUP(AU67&amp;AU68&amp;AU69&amp;AU70&amp;AU71&amp;AU72,General!I:J,2,FALSE),0))</f>
        <v>0</v>
      </c>
      <c r="FR72" s="65">
        <f>IF(AX72="",0,IFERROR(VLOOKUP(AX67&amp;AX68&amp;AX69&amp;AX70&amp;AX71&amp;AX72,General!I:J,2,FALSE),0))</f>
        <v>0</v>
      </c>
      <c r="FS72" s="65">
        <f>IF(BA72="",0,IFERROR(VLOOKUP(BA67&amp;BA68&amp;BA69&amp;BA70&amp;BA71&amp;BA72,General!I:J,2,FALSE),0))</f>
        <v>0</v>
      </c>
      <c r="FT72" s="65">
        <f>IF(BD72="",0,IFERROR(VLOOKUP(BD67&amp;BD68&amp;BD69&amp;BD70&amp;BD71&amp;BD72,General!I:J,2,FALSE),0))</f>
        <v>0</v>
      </c>
      <c r="FU72" s="65">
        <f>IF(BG72="",0,IFERROR(VLOOKUP(BG67&amp;BG68&amp;BG69&amp;BG70&amp;BG71&amp;BG72,General!I:J,2,FALSE),0))</f>
        <v>0</v>
      </c>
      <c r="FV72" s="65">
        <f>IF(BJ72="",0,IFERROR(VLOOKUP(BJ67&amp;BJ68&amp;BJ69&amp;BJ70&amp;BJ71&amp;BJ72,General!I:J,2,FALSE),0))</f>
        <v>0</v>
      </c>
      <c r="FW72" s="65">
        <f>IF(BM72="",0,IFERROR(VLOOKUP(BM67&amp;BM68&amp;BM69&amp;BM70&amp;BM71&amp;BM72,General!I:J,2,FALSE),0))</f>
        <v>0</v>
      </c>
      <c r="FX72" s="65">
        <f>IF(BP72="",0,IFERROR(VLOOKUP(BP67&amp;BP68&amp;BP69&amp;BP70&amp;BP71&amp;BP72,General!I:J,2,FALSE),0))</f>
        <v>0</v>
      </c>
      <c r="FY72" s="65">
        <f>IF(BS72="",0,IFERROR(VLOOKUP(BS67&amp;BS68&amp;BS69&amp;BS70&amp;BS71&amp;BS72,General!I:J,2,FALSE),0))</f>
        <v>0</v>
      </c>
      <c r="FZ72" s="66">
        <f>IF(BV72="",0,IFERROR(VLOOKUP(BV67&amp;BV68&amp;BV69&amp;BV70&amp;BV71&amp;BV72,General!I:J,2,FALSE),0))</f>
        <v>0</v>
      </c>
      <c r="GA72" s="66">
        <f>IF(BY72="",0,IFERROR(VLOOKUP(BY67&amp;BY68&amp;BY69&amp;BY70&amp;BY71&amp;BY72,General!I:J,2,FALSE),0))</f>
        <v>0</v>
      </c>
      <c r="GB72" s="66">
        <f>IF(R72="",0,IFERROR(VLOOKUP(R67&amp;R68&amp;R69&amp;R70&amp;R71&amp;R72,General!F:G,2,FALSE),0))</f>
        <v>0</v>
      </c>
      <c r="GC72" s="9" t="str">
        <f t="shared" si="284"/>
        <v/>
      </c>
      <c r="GD72" s="9" t="str">
        <f t="shared" si="263"/>
        <v>N</v>
      </c>
      <c r="GE72" s="9" t="str">
        <f t="shared" si="264"/>
        <v>N</v>
      </c>
      <c r="GF72" s="9" t="str">
        <f t="shared" si="265"/>
        <v>N</v>
      </c>
      <c r="GG72" s="9" t="str">
        <f t="shared" si="266"/>
        <v/>
      </c>
      <c r="GH72" s="10" t="str">
        <f t="shared" ca="1" si="267"/>
        <v/>
      </c>
      <c r="GI72" s="9" t="str">
        <f t="shared" ca="1" si="268"/>
        <v/>
      </c>
      <c r="GJ72" s="9" t="str">
        <f t="shared" ca="1" si="269"/>
        <v/>
      </c>
      <c r="GK72" s="9" t="str">
        <f t="shared" si="270"/>
        <v/>
      </c>
      <c r="GL72" s="9" t="str">
        <f t="shared" si="271"/>
        <v/>
      </c>
      <c r="GM72" s="9" t="str">
        <f t="shared" si="272"/>
        <v/>
      </c>
      <c r="GN72" s="9" t="str">
        <f t="shared" si="318"/>
        <v/>
      </c>
      <c r="GO72" s="9" t="str">
        <f t="shared" si="319"/>
        <v/>
      </c>
      <c r="GP72" s="9" t="str">
        <f t="shared" si="289"/>
        <v>00000</v>
      </c>
      <c r="GQ72" s="9" t="str">
        <f t="shared" si="290"/>
        <v>00000</v>
      </c>
      <c r="GR72" s="9" t="str">
        <f t="shared" si="291"/>
        <v>000000</v>
      </c>
      <c r="GS72" s="9" t="str">
        <f t="shared" si="292"/>
        <v>000000</v>
      </c>
      <c r="GT72" s="9" t="str">
        <f t="shared" si="293"/>
        <v>B</v>
      </c>
      <c r="GU72" s="9" t="str">
        <f t="shared" si="149"/>
        <v>B</v>
      </c>
      <c r="GV72" s="9" t="str">
        <f t="shared" si="273"/>
        <v/>
      </c>
      <c r="GW72" s="9">
        <f t="shared" ca="1" si="274"/>
        <v>0</v>
      </c>
      <c r="GX72" s="9" t="str">
        <f t="shared" si="275"/>
        <v/>
      </c>
      <c r="GY72" s="9">
        <f t="shared" ca="1" si="276"/>
        <v>0</v>
      </c>
      <c r="GZ72" s="9" t="str">
        <f t="shared" si="277"/>
        <v/>
      </c>
      <c r="HA72" s="9">
        <f t="shared" ca="1" si="278"/>
        <v>0</v>
      </c>
      <c r="HB72" s="9" t="str">
        <f t="shared" ca="1" si="150"/>
        <v>0</v>
      </c>
      <c r="HC72" s="9" t="str">
        <f t="shared" ca="1" si="151"/>
        <v>0</v>
      </c>
      <c r="HD72" s="9" t="str">
        <f t="shared" ca="1" si="152"/>
        <v>0</v>
      </c>
      <c r="HE72" s="9" t="str">
        <f t="shared" si="279"/>
        <v/>
      </c>
      <c r="HG72" s="9">
        <f>General!A70</f>
        <v>0</v>
      </c>
      <c r="HH72" s="9">
        <f>General!B70</f>
        <v>0</v>
      </c>
      <c r="HI72" s="9">
        <f>General!C70</f>
        <v>0</v>
      </c>
      <c r="HJ72" s="9">
        <f>General!D70</f>
        <v>0</v>
      </c>
      <c r="HK72" s="9">
        <v>2</v>
      </c>
      <c r="HL72" s="57">
        <f t="shared" ca="1" si="153"/>
        <v>2</v>
      </c>
      <c r="HM72" s="9" t="str">
        <f>General!F70</f>
        <v>LLLWWW</v>
      </c>
      <c r="HN72" s="9">
        <f>General!G70</f>
        <v>6</v>
      </c>
    </row>
    <row r="73" spans="1:222" ht="13.5" thickBot="1">
      <c r="A73" s="9">
        <v>64</v>
      </c>
      <c r="B73" s="42" t="str">
        <f t="shared" si="199"/>
        <v/>
      </c>
      <c r="C73" s="115" t="str">
        <f t="shared" ca="1" si="280"/>
        <v/>
      </c>
      <c r="D73" s="116" t="str">
        <f t="shared" si="94"/>
        <v/>
      </c>
      <c r="E73" s="117" t="str">
        <f t="shared" si="95"/>
        <v/>
      </c>
      <c r="F73" s="66" t="str">
        <f t="shared" si="200"/>
        <v/>
      </c>
      <c r="G73" s="9">
        <v>64</v>
      </c>
      <c r="H73" s="118"/>
      <c r="I73" s="152" t="str">
        <f t="shared" si="96"/>
        <v/>
      </c>
      <c r="J73" s="115" t="str">
        <f t="shared" si="97"/>
        <v/>
      </c>
      <c r="K73" s="66" t="str">
        <f t="shared" si="154"/>
        <v/>
      </c>
      <c r="L73" s="141"/>
      <c r="M73" s="136"/>
      <c r="N73" s="10"/>
      <c r="O73" s="42" t="str">
        <f>IF(M72="","",VLOOKUP(DX73,General!U:V,2,FALSE))</f>
        <v/>
      </c>
      <c r="P73" s="116" t="str">
        <f t="shared" si="201"/>
        <v/>
      </c>
      <c r="Q73" s="117" t="str">
        <f t="shared" si="202"/>
        <v/>
      </c>
      <c r="R73" s="65" t="str">
        <f t="shared" si="203"/>
        <v/>
      </c>
      <c r="S73" s="65" t="str">
        <f t="shared" si="204"/>
        <v/>
      </c>
      <c r="T73" s="119" t="str">
        <f t="shared" si="281"/>
        <v/>
      </c>
      <c r="U73" s="65" t="str">
        <f>IF(M73="","",IF(T73="",SUM($T$5:$T73)+S73,SUM($T$5:$T73)))</f>
        <v/>
      </c>
      <c r="V73" s="125" t="str">
        <f t="shared" si="315"/>
        <v/>
      </c>
      <c r="W73" s="65" t="str" cm="1">
        <f t="array" aca="1" ref="W73" ca="1">IF(M72="","",INDIRECT(DX73&amp; DN73))</f>
        <v/>
      </c>
      <c r="X73" s="66" t="str">
        <f t="shared" si="205"/>
        <v/>
      </c>
      <c r="Y73" s="42" t="str">
        <f t="shared" si="206"/>
        <v/>
      </c>
      <c r="Z73" s="65" t="str">
        <f t="shared" si="207"/>
        <v/>
      </c>
      <c r="AA73" s="66" t="str">
        <f t="shared" si="208"/>
        <v/>
      </c>
      <c r="AB73" s="42" t="str">
        <f t="shared" si="209"/>
        <v/>
      </c>
      <c r="AC73" s="65" t="str">
        <f t="shared" si="210"/>
        <v/>
      </c>
      <c r="AD73" s="66" t="str">
        <f t="shared" si="211"/>
        <v/>
      </c>
      <c r="AE73" s="42" t="str">
        <f t="shared" si="212"/>
        <v/>
      </c>
      <c r="AF73" s="65" t="str">
        <f t="shared" si="213"/>
        <v/>
      </c>
      <c r="AG73" s="66" t="str">
        <f t="shared" si="214"/>
        <v/>
      </c>
      <c r="AH73" s="42" t="str">
        <f t="shared" si="215"/>
        <v/>
      </c>
      <c r="AI73" s="65" t="str">
        <f t="shared" si="216"/>
        <v/>
      </c>
      <c r="AJ73" s="66" t="str">
        <f t="shared" si="217"/>
        <v/>
      </c>
      <c r="AK73" s="42" t="str">
        <f t="shared" si="282"/>
        <v/>
      </c>
      <c r="AL73" s="65" t="str">
        <f t="shared" si="218"/>
        <v/>
      </c>
      <c r="AM73" s="66" t="str">
        <f t="shared" si="219"/>
        <v/>
      </c>
      <c r="AN73" s="42" t="str">
        <f t="shared" si="220"/>
        <v/>
      </c>
      <c r="AO73" s="65" t="str">
        <f t="shared" si="221"/>
        <v/>
      </c>
      <c r="AP73" s="66" t="str">
        <f t="shared" si="222"/>
        <v/>
      </c>
      <c r="AQ73" s="42" t="str">
        <f t="shared" si="223"/>
        <v/>
      </c>
      <c r="AR73" s="65" t="str">
        <f t="shared" si="224"/>
        <v/>
      </c>
      <c r="AS73" s="66" t="str">
        <f t="shared" si="225"/>
        <v/>
      </c>
      <c r="AT73" s="42" t="str">
        <f t="shared" si="100"/>
        <v/>
      </c>
      <c r="AU73" s="65" t="str">
        <f t="shared" si="226"/>
        <v/>
      </c>
      <c r="AV73" s="79" t="str">
        <f t="shared" si="227"/>
        <v/>
      </c>
      <c r="AW73" s="42" t="str">
        <f t="shared" si="101"/>
        <v/>
      </c>
      <c r="AX73" s="65" t="str">
        <f t="shared" si="39"/>
        <v/>
      </c>
      <c r="AY73" s="66" t="str">
        <f t="shared" si="102"/>
        <v/>
      </c>
      <c r="AZ73" s="42" t="str">
        <f t="shared" si="228"/>
        <v/>
      </c>
      <c r="BA73" s="65" t="str">
        <f t="shared" si="229"/>
        <v/>
      </c>
      <c r="BB73" s="66" t="str">
        <f t="shared" si="230"/>
        <v/>
      </c>
      <c r="BC73" s="42" t="str">
        <f t="shared" si="231"/>
        <v/>
      </c>
      <c r="BD73" s="65" t="str">
        <f t="shared" si="232"/>
        <v/>
      </c>
      <c r="BE73" s="66" t="str">
        <f t="shared" si="233"/>
        <v/>
      </c>
      <c r="BF73" s="42" t="str">
        <f t="shared" si="234"/>
        <v/>
      </c>
      <c r="BG73" s="65" t="str">
        <f t="shared" si="235"/>
        <v/>
      </c>
      <c r="BH73" s="66" t="str">
        <f t="shared" si="236"/>
        <v/>
      </c>
      <c r="BI73" s="42" t="str">
        <f t="shared" si="237"/>
        <v/>
      </c>
      <c r="BJ73" s="65" t="str">
        <f t="shared" si="238"/>
        <v/>
      </c>
      <c r="BK73" s="66" t="str">
        <f t="shared" si="239"/>
        <v/>
      </c>
      <c r="BL73" s="42" t="str">
        <f t="shared" si="240"/>
        <v/>
      </c>
      <c r="BM73" s="65" t="str">
        <f t="shared" si="241"/>
        <v/>
      </c>
      <c r="BN73" s="66" t="str">
        <f t="shared" si="242"/>
        <v/>
      </c>
      <c r="BO73" s="42" t="str">
        <f t="shared" si="243"/>
        <v/>
      </c>
      <c r="BP73" s="65" t="str">
        <f t="shared" si="244"/>
        <v/>
      </c>
      <c r="BQ73" s="66" t="str">
        <f t="shared" si="245"/>
        <v/>
      </c>
      <c r="BR73" s="42" t="str">
        <f t="shared" si="246"/>
        <v/>
      </c>
      <c r="BS73" s="65" t="str">
        <f t="shared" si="247"/>
        <v/>
      </c>
      <c r="BT73" s="66" t="str">
        <f t="shared" si="248"/>
        <v/>
      </c>
      <c r="BU73" s="42" t="str">
        <f t="shared" si="249"/>
        <v/>
      </c>
      <c r="BV73" s="65" t="str">
        <f t="shared" si="250"/>
        <v/>
      </c>
      <c r="BW73" s="66" t="str">
        <f t="shared" si="251"/>
        <v/>
      </c>
      <c r="BX73" s="42" t="str">
        <f t="shared" si="252"/>
        <v/>
      </c>
      <c r="BY73" s="65" t="str">
        <f t="shared" si="103"/>
        <v/>
      </c>
      <c r="BZ73" s="66" t="str">
        <f t="shared" si="253"/>
        <v/>
      </c>
      <c r="CA73" s="106">
        <f t="shared" si="104"/>
        <v>0</v>
      </c>
      <c r="CB73" s="107">
        <f t="shared" si="105"/>
        <v>0</v>
      </c>
      <c r="CC73" s="108" t="str">
        <f t="shared" si="106"/>
        <v/>
      </c>
      <c r="CD73" s="252" t="e">
        <f t="shared" ref="CD73:CE73" si="329">AVERAGE(CV70:CV73)</f>
        <v>#DIV/0!</v>
      </c>
      <c r="CE73" s="252" t="e">
        <f t="shared" si="329"/>
        <v>#DIV/0!</v>
      </c>
      <c r="CF73" s="252" t="e">
        <f t="shared" si="108"/>
        <v>#DIV/0!</v>
      </c>
      <c r="CG73" s="252" t="e">
        <f t="shared" si="109"/>
        <v>#DIV/0!</v>
      </c>
      <c r="CH73" s="252" t="e">
        <f t="shared" si="110"/>
        <v>#DIV/0!</v>
      </c>
      <c r="CI73" s="252" t="e">
        <f t="shared" si="111"/>
        <v>#DIV/0!</v>
      </c>
      <c r="CJ73" s="252" t="e">
        <f t="shared" si="112"/>
        <v>#DIV/0!</v>
      </c>
      <c r="CK73" s="252" t="e">
        <f t="shared" si="113"/>
        <v>#DIV/0!</v>
      </c>
      <c r="CL73" s="252" t="e">
        <f t="shared" si="114"/>
        <v>#DIV/0!</v>
      </c>
      <c r="CM73" s="252" t="e">
        <f t="shared" si="115"/>
        <v>#DIV/0!</v>
      </c>
      <c r="CN73" s="252" t="e">
        <f t="shared" si="116"/>
        <v>#DIV/0!</v>
      </c>
      <c r="CO73" s="252" t="e">
        <f t="shared" si="117"/>
        <v>#DIV/0!</v>
      </c>
      <c r="CP73" s="252" t="e">
        <f t="shared" si="118"/>
        <v>#DIV/0!</v>
      </c>
      <c r="CQ73" s="252" t="e">
        <f t="shared" si="119"/>
        <v>#DIV/0!</v>
      </c>
      <c r="CR73" s="252" t="e">
        <f t="shared" si="120"/>
        <v>#DIV/0!</v>
      </c>
      <c r="CS73" s="252" t="e">
        <f t="shared" si="121"/>
        <v>#DIV/0!</v>
      </c>
      <c r="CT73" s="252" t="e">
        <f t="shared" si="122"/>
        <v>#DIV/0!</v>
      </c>
      <c r="CU73" s="252" t="e">
        <f t="shared" si="123"/>
        <v>#DIV/0!</v>
      </c>
      <c r="CV73" s="156" t="str">
        <f t="shared" si="124"/>
        <v/>
      </c>
      <c r="CW73" s="157" t="str">
        <f t="shared" si="125"/>
        <v/>
      </c>
      <c r="CX73" s="157" t="str">
        <f t="shared" si="126"/>
        <v/>
      </c>
      <c r="CY73" s="157" t="str">
        <f t="shared" si="127"/>
        <v/>
      </c>
      <c r="CZ73" s="157" t="str">
        <f t="shared" si="128"/>
        <v/>
      </c>
      <c r="DA73" s="157" t="str">
        <f t="shared" si="129"/>
        <v/>
      </c>
      <c r="DB73" s="157" t="str">
        <f t="shared" si="130"/>
        <v/>
      </c>
      <c r="DC73" s="157" t="str">
        <f t="shared" si="131"/>
        <v/>
      </c>
      <c r="DD73" s="157" t="str">
        <f t="shared" si="132"/>
        <v/>
      </c>
      <c r="DE73" s="157" t="str">
        <f t="shared" si="133"/>
        <v/>
      </c>
      <c r="DF73" s="157" t="str">
        <f t="shared" si="134"/>
        <v/>
      </c>
      <c r="DG73" s="157" t="str">
        <f t="shared" si="135"/>
        <v/>
      </c>
      <c r="DH73" s="157" t="str">
        <f t="shared" si="136"/>
        <v/>
      </c>
      <c r="DI73" s="157" t="str">
        <f t="shared" si="137"/>
        <v/>
      </c>
      <c r="DJ73" s="157" t="str">
        <f t="shared" si="138"/>
        <v/>
      </c>
      <c r="DK73" s="157" t="str">
        <f t="shared" si="139"/>
        <v/>
      </c>
      <c r="DL73" s="157" t="str">
        <f t="shared" si="140"/>
        <v/>
      </c>
      <c r="DM73" s="158" t="str">
        <f t="shared" si="141"/>
        <v/>
      </c>
      <c r="DN73" s="78">
        <v>73</v>
      </c>
      <c r="DO73" s="79">
        <f t="shared" si="164"/>
        <v>68</v>
      </c>
      <c r="DP73" s="42" t="str" cm="1">
        <f t="array" ref="DP73">IFERROR(INDEX($CD$4:$CU$4,_xlfn.AGGREGATE(15,6,COLUMN($CD$4:$CU$4)-COLUMN($CC$1)/($CD$73:$CU$73=MAX($CD$73:$CU$73)),COLUMNS(CU$4:$CU4))),"")</f>
        <v/>
      </c>
      <c r="DQ73" s="65" t="str" cm="1">
        <f t="array" ref="DQ73">IFERROR(INDEX($CD$4:$CU$4,_xlfn.AGGREGATE(15,6,COLUMN($CD$4:$CU$4)-COLUMN($CC$1)/($CD$73:$CU$73=MAX($CD$73:$CU$73)),COLUMNS($CU$4:DN4))),"")</f>
        <v/>
      </c>
      <c r="DR73" s="65" t="str" cm="1">
        <f t="array" ref="DR73">IFERROR(INDEX($CD$4:$CU$4,_xlfn.AGGREGATE(15,6,COLUMN($CD$4:$CU$4)-COLUMN($CC$1)/($CD$73:$CU$73=MAX($CD$73:$CU$73)),COLUMNS($CU$4:DO4))),"")</f>
        <v/>
      </c>
      <c r="DS73" s="65" t="str" cm="1">
        <f t="array" ref="DS73">IFERROR(INDEX($CD$4:$CU$4,_xlfn.AGGREGATE(15,6,COLUMN($CD$4:$CU$4)-COLUMN($CC$1)/($CD$73:$CU$73=MAX($CD$73:$CU$73)),COLUMNS($CU$4:DP4))),"")</f>
        <v/>
      </c>
      <c r="DT73" s="65" t="str" cm="1">
        <f t="array" ref="DT73">IFERROR(INDEX($CD$4:$CU$4,_xlfn.AGGREGATE(15,6,COLUMN($CD$4:$CU$4)-COLUMN($CC$1)/($CD$73:$CU$73=MAX($CD$73:$CU$73)),COLUMNS($CU$4:DQ4))),"")</f>
        <v/>
      </c>
      <c r="DU73" s="66" t="str" cm="1">
        <f t="array" ref="DU73">IFERROR(INDEX($CD$4:$CU$4,_xlfn.AGGREGATE(15,6,COLUMN($CD$4:$CU$4)-COLUMN($CC$1)/($CD$73:$CU$73=MAX($CD$73:$CU$73)),COLUMNS($CU$4:DR4))),"")</f>
        <v/>
      </c>
      <c r="DV73" s="78" t="str">
        <f t="shared" ca="1" si="156"/>
        <v/>
      </c>
      <c r="DW73" s="65" t="str">
        <f t="shared" ca="1" si="157"/>
        <v>R</v>
      </c>
      <c r="DX73" s="65" t="str" cm="1">
        <f t="array" aca="1" ref="DX73" ca="1">IF(INDIRECT(VLOOKUP(DX72,General!R:T,3,FALSE)&amp;DN72)&gt;0,DX72,DV72)</f>
        <v>BU</v>
      </c>
      <c r="DY73" s="79">
        <f t="shared" ca="1" si="158"/>
        <v>5</v>
      </c>
      <c r="DZ73" s="42" t="str">
        <f>IFERROR(VLOOKUP(DP73,General!R:S,2,FALSE),"")</f>
        <v/>
      </c>
      <c r="EA73" s="65" t="str">
        <f>IFERROR(VLOOKUP(DQ73,General!R:S,2,FALSE),"")</f>
        <v/>
      </c>
      <c r="EB73" s="65" t="str">
        <f>IFERROR(VLOOKUP(DR73,General!R:S,2,FALSE),"")</f>
        <v/>
      </c>
      <c r="EC73" s="65" t="str">
        <f>IFERROR(VLOOKUP(DS73,General!R:S,2,FALSE),"")</f>
        <v/>
      </c>
      <c r="ED73" s="65" t="str">
        <f>IFERROR(VLOOKUP(DT73,General!R:S,2,FALSE),"")</f>
        <v/>
      </c>
      <c r="EE73" s="66" t="str">
        <f>IFERROR(VLOOKUP(DU73,General!R:S,2,FALSE),"")</f>
        <v/>
      </c>
      <c r="EF73" s="113">
        <f ca="1">IF(DP73="",-1,COUNTIF(INDIRECT(DZ73&amp;$DN$10):INDIRECT(DZ73&amp;DN73),"Y"))</f>
        <v>-1</v>
      </c>
      <c r="EG73" s="111">
        <f ca="1">IF(DQ73="",-1,COUNTIF(INDIRECT(EA73&amp;$DN$10):INDIRECT(EA73&amp;DN73),"Y"))</f>
        <v>-1</v>
      </c>
      <c r="EH73" s="111">
        <f ca="1">IF(DR73="",-1,COUNTIF(INDIRECT(EB73&amp;$DN$10):INDIRECT(EB73&amp;DN73),"Y"))</f>
        <v>-1</v>
      </c>
      <c r="EI73" s="110">
        <f ca="1">IF(DS73="",-1,COUNTIF(INDIRECT(EC73&amp;$DN$10):INDIRECT(EC73&amp;DN73),"Y"))</f>
        <v>-1</v>
      </c>
      <c r="EJ73" s="114">
        <f ca="1">IF(DT73="",-1,COUNTIF(INDIRECT(ED73&amp;$DN$10):INDIRECT(ED73&amp;DN73),"Y"))</f>
        <v>-1</v>
      </c>
      <c r="EK73" s="114">
        <f ca="1">IF(DU73="",-1,COUNTIF(INDIRECT(EE73&amp;$DN$10):INDIRECT(EE73&amp;DN73),"Y"))</f>
        <v>-1</v>
      </c>
      <c r="EL73" s="42" t="str" cm="1">
        <f t="array" aca="1" ref="EL73" ca="1">IFERROR(INDEX($DP$73:$DU$73,_xlfn.AGGREGATE(15,6,COLUMN($DP$73:$DU$73)-COLUMN($DO$73)/($EF$73:$EK$73=MAX($EF$73:$EK$73)),COLUMNS($DP$73:DP73))),"")</f>
        <v/>
      </c>
      <c r="EM73" s="65" t="str" cm="1">
        <f t="array" aca="1" ref="EM73" ca="1">IFERROR(INDEX($DP$73:$DU$73,_xlfn.AGGREGATE(15,6,COLUMN($DP$73:$DU$73)-COLUMN($DO$73)/($EF$73:$EK$73=MAX($EF$73:$EK$73)),COLUMNS($DP$73:DQ73))),"")</f>
        <v/>
      </c>
      <c r="EN73" s="65" t="str" cm="1">
        <f t="array" aca="1" ref="EN73" ca="1">IFERROR(INDEX($DP$73:$DU$73,_xlfn.AGGREGATE(15,6,COLUMN($DP$73:$DU$73)-COLUMN($DO$73)/($EF$73:$EK$73=MAX($EF$73:$EK$73)),COLUMNS($DP$73:DR73))),"")</f>
        <v/>
      </c>
      <c r="EO73" s="65" t="str" cm="1">
        <f t="array" aca="1" ref="EO73" ca="1">IFERROR(INDEX($DP$73:$DU$73,_xlfn.AGGREGATE(15,6,COLUMN($DP$73:$DU$73)-COLUMN($DO$73)/($EF$73:$EK$73=MAX($EF$73:$EK$73)),COLUMNS($DP$73:DS73))),"")</f>
        <v/>
      </c>
      <c r="EP73" s="65" t="str" cm="1">
        <f t="array" aca="1" ref="EP73" ca="1">IFERROR(INDEX($DP$73:$DU$73,_xlfn.AGGREGATE(15,6,COLUMN($DP$73:$DU$73)-COLUMN($DO$73)/($EF$73:$EK$73=MAX($EF$73:$EK$73)),COLUMNS($DP$73:DT73))),"")</f>
        <v/>
      </c>
      <c r="EQ73" s="66" t="str" cm="1">
        <f t="array" aca="1" ref="EQ73" ca="1">IFERROR(INDEX($DP$73:$DU$73,_xlfn.AGGREGATE(15,6,COLUMN($DP$73:$DU$73)-COLUMN($DO$73)/($EF$73:$EK$73=MAX($EF$73:$EK$73)),COLUMNS($DP$73:DU73))),"")</f>
        <v/>
      </c>
      <c r="ER73" s="9">
        <f t="shared" ca="1" si="144"/>
        <v>6</v>
      </c>
      <c r="ES73" s="79">
        <f t="shared" ca="1" si="159"/>
        <v>5</v>
      </c>
      <c r="ET73" s="112" t="str" cm="1">
        <f t="array" aca="1" ref="ET73" ca="1">INDEX(EL73:EQ73,1,ES73)</f>
        <v/>
      </c>
      <c r="EU73" s="42" t="str">
        <f t="shared" ca="1" si="326"/>
        <v>T</v>
      </c>
      <c r="EV73" s="65" t="str">
        <f t="shared" si="327"/>
        <v>T</v>
      </c>
      <c r="EW73" s="65" t="str">
        <f t="shared" ca="1" si="328"/>
        <v>B</v>
      </c>
      <c r="EX73" s="65" t="str">
        <f t="shared" si="321"/>
        <v/>
      </c>
      <c r="EY73" s="65" t="str">
        <f t="shared" si="322"/>
        <v/>
      </c>
      <c r="EZ73" s="65" t="str">
        <f t="shared" si="323"/>
        <v/>
      </c>
      <c r="FA73" s="9" t="str">
        <f t="shared" si="255"/>
        <v/>
      </c>
      <c r="FB73" s="9" t="str">
        <f t="shared" si="256"/>
        <v/>
      </c>
      <c r="FC73" s="9" t="str">
        <f t="shared" si="257"/>
        <v/>
      </c>
      <c r="FD73" s="9" t="str">
        <f t="shared" si="258"/>
        <v/>
      </c>
      <c r="FE73" s="9" t="str">
        <f t="shared" si="259"/>
        <v/>
      </c>
      <c r="FF73" s="9" t="str">
        <f t="shared" si="260"/>
        <v/>
      </c>
      <c r="FG73" s="9">
        <f t="shared" si="261"/>
        <v>0</v>
      </c>
      <c r="FH73" s="9">
        <f t="shared" si="262"/>
        <v>0</v>
      </c>
      <c r="FI73" s="42" t="str">
        <f t="shared" si="324"/>
        <v/>
      </c>
      <c r="FJ73" s="65">
        <f>IF(Z73="",0,IFERROR(VLOOKUP(Z68&amp;Z69&amp;Z70&amp;Z71&amp;Z72&amp;Z73,General!I:J,2,FALSE),0))</f>
        <v>0</v>
      </c>
      <c r="FK73" s="65">
        <f>IF(AC73="",0,IFERROR(VLOOKUP(AC68&amp;AC69&amp;AC70&amp;AC71&amp;AC72&amp;AC73,General!I:J,2,FALSE),0))</f>
        <v>0</v>
      </c>
      <c r="FL73" s="65">
        <f>IF(AF73="",0,IFERROR(VLOOKUP(AF68&amp;AF69&amp;AF70&amp;AF71&amp;AF72&amp;AF73,General!I:J,2,FALSE),0))</f>
        <v>0</v>
      </c>
      <c r="FM73" s="65">
        <f>IF(AI73="",0,IFERROR(VLOOKUP(AI68&amp;AI69&amp;AI70&amp;AI71&amp;AI72&amp;AI73,General!I:J,2,FALSE),0))</f>
        <v>0</v>
      </c>
      <c r="FN73" s="65">
        <f>IF(AL73="",0,IFERROR(VLOOKUP(AL68&amp;AL69&amp;AL70&amp;AL71&amp;AL72&amp;AL73,General!I:J,2,FALSE),0))</f>
        <v>0</v>
      </c>
      <c r="FO73" s="65">
        <f>IF(AO73="",0,IFERROR(VLOOKUP(AO68&amp;AO69&amp;AO70&amp;AO71&amp;AO72&amp;AO73,General!I:J,2,FALSE),0))</f>
        <v>0</v>
      </c>
      <c r="FP73" s="65">
        <f>IF(AR73="",0,IFERROR(VLOOKUP(AR68&amp;AR69&amp;AR70&amp;AR71&amp;AR72&amp;AR73,General!I:J,2,FALSE),0))</f>
        <v>0</v>
      </c>
      <c r="FQ73" s="65">
        <f>IF(AU73="",0,IFERROR(VLOOKUP(AU68&amp;AU69&amp;AU70&amp;AU71&amp;AU72&amp;AU73,General!I:J,2,FALSE),0))</f>
        <v>0</v>
      </c>
      <c r="FR73" s="65">
        <f>IF(AX73="",0,IFERROR(VLOOKUP(AX68&amp;AX69&amp;AX70&amp;AX71&amp;AX72&amp;AX73,General!I:J,2,FALSE),0))</f>
        <v>0</v>
      </c>
      <c r="FS73" s="65">
        <f>IF(BA73="",0,IFERROR(VLOOKUP(BA68&amp;BA69&amp;BA70&amp;BA71&amp;BA72&amp;BA73,General!I:J,2,FALSE),0))</f>
        <v>0</v>
      </c>
      <c r="FT73" s="65">
        <f>IF(BD73="",0,IFERROR(VLOOKUP(BD68&amp;BD69&amp;BD70&amp;BD71&amp;BD72&amp;BD73,General!I:J,2,FALSE),0))</f>
        <v>0</v>
      </c>
      <c r="FU73" s="65">
        <f>IF(BG73="",0,IFERROR(VLOOKUP(BG68&amp;BG69&amp;BG70&amp;BG71&amp;BG72&amp;BG73,General!I:J,2,FALSE),0))</f>
        <v>0</v>
      </c>
      <c r="FV73" s="65">
        <f>IF(BJ73="",0,IFERROR(VLOOKUP(BJ68&amp;BJ69&amp;BJ70&amp;BJ71&amp;BJ72&amp;BJ73,General!I:J,2,FALSE),0))</f>
        <v>0</v>
      </c>
      <c r="FW73" s="65">
        <f>IF(BM73="",0,IFERROR(VLOOKUP(BM68&amp;BM69&amp;BM70&amp;BM71&amp;BM72&amp;BM73,General!I:J,2,FALSE),0))</f>
        <v>0</v>
      </c>
      <c r="FX73" s="65">
        <f>IF(BP73="",0,IFERROR(VLOOKUP(BP68&amp;BP69&amp;BP70&amp;BP71&amp;BP72&amp;BP73,General!I:J,2,FALSE),0))</f>
        <v>0</v>
      </c>
      <c r="FY73" s="65">
        <f>IF(BS73="",0,IFERROR(VLOOKUP(BS68&amp;BS69&amp;BS70&amp;BS71&amp;BS72&amp;BS73,General!I:J,2,FALSE),0))</f>
        <v>0</v>
      </c>
      <c r="FZ73" s="66">
        <f>IF(BV73="",0,IFERROR(VLOOKUP(BV68&amp;BV69&amp;BV70&amp;BV71&amp;BV72&amp;BV73,General!I:J,2,FALSE),0))</f>
        <v>0</v>
      </c>
      <c r="GA73" s="66">
        <f>IF(BY73="",0,IFERROR(VLOOKUP(BY68&amp;BY69&amp;BY70&amp;BY71&amp;BY72&amp;BY73,General!I:J,2,FALSE),0))</f>
        <v>0</v>
      </c>
      <c r="GB73" s="66">
        <f>IF(R73="",0,IFERROR(VLOOKUP(R68&amp;R69&amp;R70&amp;R71&amp;R72&amp;R73,General!F:G,2,FALSE),0))</f>
        <v>0</v>
      </c>
      <c r="GC73" s="9" t="str">
        <f t="shared" si="284"/>
        <v/>
      </c>
      <c r="GD73" s="9" t="str">
        <f t="shared" si="263"/>
        <v>N</v>
      </c>
      <c r="GE73" s="9" t="str">
        <f t="shared" si="264"/>
        <v>N</v>
      </c>
      <c r="GF73" s="9" t="str">
        <f t="shared" si="265"/>
        <v>N</v>
      </c>
      <c r="GG73" s="9" t="str">
        <f t="shared" si="266"/>
        <v/>
      </c>
      <c r="GH73" s="10" t="str">
        <f t="shared" ca="1" si="267"/>
        <v/>
      </c>
      <c r="GI73" s="9" t="str">
        <f t="shared" ca="1" si="268"/>
        <v/>
      </c>
      <c r="GJ73" s="9" t="str">
        <f t="shared" ca="1" si="269"/>
        <v/>
      </c>
      <c r="GK73" s="9" t="str">
        <f t="shared" si="270"/>
        <v/>
      </c>
      <c r="GL73" s="9" t="str">
        <f t="shared" si="271"/>
        <v/>
      </c>
      <c r="GM73" s="9" t="str">
        <f t="shared" si="272"/>
        <v/>
      </c>
      <c r="GN73" s="9" t="str">
        <f t="shared" si="318"/>
        <v/>
      </c>
      <c r="GO73" s="9" t="str">
        <f t="shared" si="319"/>
        <v/>
      </c>
      <c r="GP73" s="9" t="str">
        <f t="shared" si="289"/>
        <v>00000</v>
      </c>
      <c r="GQ73" s="9" t="str">
        <f t="shared" si="290"/>
        <v>00000</v>
      </c>
      <c r="GR73" s="9" t="str">
        <f t="shared" si="291"/>
        <v>000000</v>
      </c>
      <c r="GS73" s="9" t="str">
        <f t="shared" si="292"/>
        <v>000000</v>
      </c>
      <c r="GT73" s="9" t="str">
        <f t="shared" si="293"/>
        <v>B</v>
      </c>
      <c r="GU73" s="9" t="str">
        <f t="shared" si="149"/>
        <v>B</v>
      </c>
      <c r="GV73" s="9" t="str">
        <f t="shared" si="273"/>
        <v/>
      </c>
      <c r="GW73" s="9">
        <f t="shared" ca="1" si="274"/>
        <v>0</v>
      </c>
      <c r="GX73" s="9" t="str">
        <f t="shared" si="275"/>
        <v/>
      </c>
      <c r="GY73" s="9">
        <f t="shared" ca="1" si="276"/>
        <v>0</v>
      </c>
      <c r="GZ73" s="9" t="str">
        <f t="shared" si="277"/>
        <v/>
      </c>
      <c r="HA73" s="9">
        <f t="shared" ca="1" si="278"/>
        <v>0</v>
      </c>
      <c r="HB73" s="9" t="str">
        <f t="shared" ca="1" si="150"/>
        <v>0</v>
      </c>
      <c r="HC73" s="9" t="str">
        <f t="shared" ca="1" si="151"/>
        <v>0</v>
      </c>
      <c r="HD73" s="9" t="str">
        <f t="shared" ca="1" si="152"/>
        <v>0</v>
      </c>
      <c r="HE73" s="9" t="str">
        <f t="shared" si="279"/>
        <v/>
      </c>
      <c r="HG73" s="9">
        <f>General!A71</f>
        <v>0</v>
      </c>
      <c r="HH73" s="9">
        <f>General!B71</f>
        <v>0</v>
      </c>
      <c r="HI73" s="9">
        <f>General!C71</f>
        <v>0</v>
      </c>
      <c r="HJ73" s="9">
        <f>General!D71</f>
        <v>0</v>
      </c>
      <c r="HK73" s="9">
        <v>1</v>
      </c>
      <c r="HL73" s="57">
        <f t="shared" ca="1" si="153"/>
        <v>2</v>
      </c>
      <c r="HM73" s="9" t="str">
        <f>General!F71</f>
        <v>LLWLLL</v>
      </c>
      <c r="HN73" s="9">
        <f>General!G71</f>
        <v>-6</v>
      </c>
    </row>
    <row r="74" spans="1:222" ht="13.5" thickBot="1">
      <c r="A74" s="9">
        <v>65</v>
      </c>
      <c r="B74" s="91" t="str">
        <f t="shared" ref="B74:B109" si="330">IF(M73="","",IF(FG74=FH74,"NB",IF(FG74&gt;FH74,"P"&amp;(FG74-FH74),"B"&amp;(FH74-FG74))))</f>
        <v/>
      </c>
      <c r="C74" s="120" t="str">
        <f t="shared" ca="1" si="280"/>
        <v/>
      </c>
      <c r="D74" s="121" t="str">
        <f t="shared" si="94"/>
        <v/>
      </c>
      <c r="E74" s="122" t="str">
        <f t="shared" si="95"/>
        <v/>
      </c>
      <c r="F74" s="92" t="str">
        <f t="shared" ref="F74:F105" si="331">IF(M74="","",IF(M74="P",IF(D74="","L","W"),IF(E74="","L","W")))</f>
        <v/>
      </c>
      <c r="G74" s="9">
        <v>65</v>
      </c>
      <c r="H74" s="123"/>
      <c r="I74" s="153" t="str">
        <f t="shared" si="96"/>
        <v/>
      </c>
      <c r="J74" s="120" t="str">
        <f t="shared" si="97"/>
        <v/>
      </c>
      <c r="K74" s="92" t="str">
        <f t="shared" si="154"/>
        <v/>
      </c>
      <c r="L74" s="141"/>
      <c r="M74" s="137"/>
      <c r="N74" s="10"/>
      <c r="O74" s="91" t="str">
        <f>IF(M73="","",VLOOKUP(DX74,General!U:V,2,FALSE))</f>
        <v/>
      </c>
      <c r="P74" s="121" t="str">
        <f t="shared" ref="P74:P109" si="332">IF(M73="","",IF(W74="P",HA74,""))</f>
        <v/>
      </c>
      <c r="Q74" s="122" t="str">
        <f t="shared" ref="Q74:Q109" si="333">IF(M73="","",IF(W74="B",HA74,""))</f>
        <v/>
      </c>
      <c r="R74" s="93" t="str">
        <f t="shared" ref="R74:R109" si="334">IF(M74="","",IF(M74=W74,"W","L"))</f>
        <v/>
      </c>
      <c r="S74" s="93" t="str">
        <f t="shared" ref="S74:S105" si="335">IF(M74="","",IF(R74="",IF(GC74="S",0,S73),IF(R74="W",IF(GC74="S",0,S73)+IF(OR(J74="B",J74="XB"),1,INT(RIGHT(J74))),IF(GC74="S",0,S73)-IF(OR(J74="B",J74="XB"),1,INT(RIGHT(J74))))))</f>
        <v/>
      </c>
      <c r="T74" s="124" t="str">
        <f t="shared" si="281"/>
        <v/>
      </c>
      <c r="U74" s="93" t="str">
        <f>IF(M74="","",IF(T74="",SUM($T$5:$T74)+S74,SUM($T$5:$T74)))</f>
        <v/>
      </c>
      <c r="V74" s="127" t="str">
        <f t="shared" si="315"/>
        <v/>
      </c>
      <c r="W74" s="93" t="str" cm="1">
        <f t="array" aca="1" ref="W74" ca="1">IF(M73="","",INDIRECT(DX74&amp; DN74))</f>
        <v/>
      </c>
      <c r="X74" s="92" t="str">
        <f t="shared" ref="X74:X109" si="336">IF(M74="","",IF(X73+GB74&gt;=10,10,IF(X73+GB74&lt;=-10,-10,X73+GB74)))</f>
        <v/>
      </c>
      <c r="Y74" s="91" t="str">
        <f t="shared" ref="Y74:Y109" si="337">IF(M73="","",GT74)</f>
        <v/>
      </c>
      <c r="Z74" s="93" t="str">
        <f t="shared" ref="Z74:Z105" si="338">IF(M74="","",IF(M74=Y74,"Y","N"))</f>
        <v/>
      </c>
      <c r="AA74" s="92" t="str">
        <f t="shared" ref="AA74:AA109" si="339">IF(M74="","",IF(FI73+FJ74&gt;=10,10,IF(FI73+FJ74&lt;=-10,-10,FI73+FJ74)))</f>
        <v/>
      </c>
      <c r="AB74" s="91" t="str">
        <f t="shared" ref="AB74:AB109" si="340">IF(M73="","",IF(GT74="B","P","B"))</f>
        <v/>
      </c>
      <c r="AC74" s="93" t="str">
        <f t="shared" ref="AC74:AC105" si="341">IF(M74="","",IF(M74=AB74,"Y","N"))</f>
        <v/>
      </c>
      <c r="AD74" s="92" t="str">
        <f t="shared" ref="AD74:AD109" si="342">IF(M74="","",IF(AD73+FK74&gt;=10,10,IF(AD73+FK74&lt;=-10,-10,AD73+FK74)))</f>
        <v/>
      </c>
      <c r="AE74" s="91" t="str">
        <f t="shared" ref="AE74:AE109" si="343">IF(M73="","",GU74)</f>
        <v/>
      </c>
      <c r="AF74" s="93" t="str">
        <f t="shared" ref="AF74:AF105" si="344">IF(M74="","",IF(M74=AE74,"Y","N"))</f>
        <v/>
      </c>
      <c r="AG74" s="92" t="str">
        <f t="shared" ref="AG74:AG109" si="345">IF(M74="","",IF(AG73+FL74&gt;=10,10,IF(AG73+FL74&lt;=-10,-10,AG73+FL74)))</f>
        <v/>
      </c>
      <c r="AH74" s="91" t="str">
        <f t="shared" ref="AH74:AH109" si="346">IF(M73="","",IF(GU74="B","P","B"))</f>
        <v/>
      </c>
      <c r="AI74" s="93" t="str">
        <f t="shared" ref="AI74:AI105" si="347">IF(M74="","",IF(M74=AH74,"Y","N"))</f>
        <v/>
      </c>
      <c r="AJ74" s="92" t="str">
        <f t="shared" ref="AJ74:AJ109" si="348">IF(M74="","",IF(AJ73+FM74&gt;=10,10,IF(AJ73+FM74&lt;=-10,-10,AJ73+FM74)))</f>
        <v/>
      </c>
      <c r="AK74" s="91" t="str">
        <f t="shared" si="282"/>
        <v/>
      </c>
      <c r="AL74" s="93" t="str">
        <f t="shared" ref="AL74:AL105" si="349">IF(M74="","",IF(M74=AK74,"Y","N"))</f>
        <v/>
      </c>
      <c r="AM74" s="92" t="str">
        <f t="shared" ref="AM74:AM109" si="350">IF(M74="","",IF(AM73+FN74&gt;=10,10,IF(AM73+FN74&lt;=-10,-10,AM73+FN74)))</f>
        <v/>
      </c>
      <c r="AN74" s="91" t="str">
        <f t="shared" ref="AN74:AN105" si="351">IF(M73="","",IF(M72="P","P","B"))</f>
        <v/>
      </c>
      <c r="AO74" s="93" t="str">
        <f t="shared" ref="AO74:AO105" si="352">IF(M74="","",IF(M74=AN74,"Y","N"))</f>
        <v/>
      </c>
      <c r="AP74" s="92" t="str">
        <f t="shared" ref="AP74:AP109" si="353">IF(M74="","",IF(AP73+FO74&gt;=10,10,IF(AP73+FO74&lt;=-10,-10,AP73+FO74)))</f>
        <v/>
      </c>
      <c r="AQ74" s="91" t="str">
        <f t="shared" ref="AQ74:AQ105" si="354">IF(M73="","",IF(M72="P","B","P"))</f>
        <v/>
      </c>
      <c r="AR74" s="93" t="str">
        <f t="shared" ref="AR74:AR105" si="355">IF(M74="","",IF(M74=AQ74,"Y","N"))</f>
        <v/>
      </c>
      <c r="AS74" s="92" t="str">
        <f t="shared" ref="AS74:AS109" si="356">IF(M74="","",IF(AS73+FP74&gt;=10,10,IF(AS73+FP74&lt;=-10,-10,AS73+FP74)))</f>
        <v/>
      </c>
      <c r="AT74" s="91" t="str">
        <f t="shared" si="100"/>
        <v/>
      </c>
      <c r="AU74" s="93" t="str">
        <f t="shared" ref="AU74:AU105" si="357">IF(M74="","",IF(M74=AT74,"Y","N"))</f>
        <v/>
      </c>
      <c r="AV74" s="95" t="str">
        <f t="shared" ref="AV74:AV109" si="358">IF(M74="","",IF(AV73+FQ74&gt;=10,10,IF(AV73+FQ74&lt;=-10,-10,AV73+FQ74)))</f>
        <v/>
      </c>
      <c r="AW74" s="91" t="str">
        <f t="shared" si="101"/>
        <v/>
      </c>
      <c r="AX74" s="93" t="str">
        <f t="shared" ref="AX74:AX109" si="359">IF(M74="","",IF(M74=AW74,"Y","N"))</f>
        <v/>
      </c>
      <c r="AY74" s="92" t="str">
        <f t="shared" si="102"/>
        <v/>
      </c>
      <c r="AZ74" s="91" t="str">
        <f t="shared" ref="AZ74:AZ109" si="360">IF(M73="","",M73)</f>
        <v/>
      </c>
      <c r="BA74" s="93" t="str">
        <f t="shared" ref="BA74:BA105" si="361">IF(M74="","",IF(M74=AZ74,"Y","N"))</f>
        <v/>
      </c>
      <c r="BB74" s="92" t="str">
        <f t="shared" ref="BB74:BB109" si="362">IF(M74="","",IF(BB73+FS74&gt;=10,10,IF(BB73+FS74&lt;=-10,-10,BB73+FS74)))</f>
        <v/>
      </c>
      <c r="BC74" s="91" t="str">
        <f t="shared" ref="BC74:BC109" si="363">IF(M73="","",IF(M73="P","B","P"))</f>
        <v/>
      </c>
      <c r="BD74" s="93" t="str">
        <f t="shared" ref="BD74:BD105" si="364">IF(M74="","",IF(BC74=M74,"Y","N"))</f>
        <v/>
      </c>
      <c r="BE74" s="92" t="str">
        <f t="shared" ref="BE74:BE109" si="365">IF(M74="","",IF(BE73+FT74&gt;=10,10,IF(BE73+FT74&lt;=-10,-10,BE73+FT74)))</f>
        <v/>
      </c>
      <c r="BF74" s="91" t="str">
        <f t="shared" ref="BF74:BF105" si="366">IF(M73="","",M71)</f>
        <v/>
      </c>
      <c r="BG74" s="93" t="str">
        <f t="shared" ref="BG74:BG105" si="367">IF(M74="","",IF(M74=BF74,"Y","N"))</f>
        <v/>
      </c>
      <c r="BH74" s="92" t="str">
        <f t="shared" ref="BH74:BH109" si="368">IF(M74="","",IF(BH73+FU74&gt;=10,10,IF(BH73+FU74&lt;=-10,-10,BH73+FU74)))</f>
        <v/>
      </c>
      <c r="BI74" s="91" t="str">
        <f t="shared" ref="BI74:BI105" si="369">IF(M73="","",IF(M71="P","B","P"))</f>
        <v/>
      </c>
      <c r="BJ74" s="93" t="str">
        <f t="shared" ref="BJ74:BJ105" si="370">IF(M74="","",IF(M74=BI74,"Y","N"))</f>
        <v/>
      </c>
      <c r="BK74" s="92" t="str">
        <f t="shared" ref="BK74:BK109" si="371">IF(M74="","",IF(BK73+FV74&gt;=10,10,IF(BK73+FV74&lt;=-10,-10,BK73+FV74)))</f>
        <v/>
      </c>
      <c r="BL74" s="91" t="str">
        <f t="shared" ref="BL74:BL105" si="372">IF(M73="","",M70)</f>
        <v/>
      </c>
      <c r="BM74" s="93" t="str">
        <f t="shared" ref="BM74:BM105" si="373">IF(M74="","",IF(M74=BL74,"Y","N"))</f>
        <v/>
      </c>
      <c r="BN74" s="92" t="str">
        <f t="shared" ref="BN74:BN109" si="374">IF(M74="","",IF(BN73+FW74&gt;=10,10,IF(BN73+FW74&lt;=-10,-10,BN73+FW74)))</f>
        <v/>
      </c>
      <c r="BO74" s="91" t="str">
        <f t="shared" ref="BO74:BO105" si="375">IF(M73="","",IF(M70="P","B","P"))</f>
        <v/>
      </c>
      <c r="BP74" s="93" t="str">
        <f t="shared" ref="BP74:BP105" si="376">IF(M74="","",IF(M74=BO74,"Y","N"))</f>
        <v/>
      </c>
      <c r="BQ74" s="92" t="str">
        <f t="shared" ref="BQ74:BQ109" si="377">IF(M74="","",IF(BQ73+FX74&gt;=10,10,IF(BQ73+FX74&lt;=-10,-10,BQ73+FX74)))</f>
        <v/>
      </c>
      <c r="BR74" s="91" t="str">
        <f t="shared" ref="BR74:BR105" si="378">IF(M73="","",M69)</f>
        <v/>
      </c>
      <c r="BS74" s="93" t="str">
        <f t="shared" ref="BS74:BS105" si="379">IF(M74="","",IF(M74=BR74,"Y","N"))</f>
        <v/>
      </c>
      <c r="BT74" s="92" t="str">
        <f t="shared" ref="BT74:BT109" si="380">IF(M74="","",IF(BT73+FY74&gt;=10,10,IF(BT73+FY74&lt;=-10,-10,BT73+FY74)))</f>
        <v/>
      </c>
      <c r="BU74" s="91" t="str">
        <f t="shared" ref="BU74:BU105" si="381">IF(M73="","",IF(M69="P","B","P"))</f>
        <v/>
      </c>
      <c r="BV74" s="93" t="str">
        <f t="shared" ref="BV74:BV105" si="382">IF(M74="","",IF(M74=BU74,"Y","N"))</f>
        <v/>
      </c>
      <c r="BW74" s="92" t="str">
        <f t="shared" ref="BW74:BW109" si="383">IF(M74="","",IF(BW73+FZ74&gt;=10,10,IF(BW73+FZ74&lt;=-10,-10,BW73+FZ74)))</f>
        <v/>
      </c>
      <c r="BX74" s="91" t="str">
        <f t="shared" ref="BX74:BX109" si="384">IF(M73="","",IF(HK74=2,"B","P"))</f>
        <v/>
      </c>
      <c r="BY74" s="93" t="str">
        <f t="shared" si="103"/>
        <v/>
      </c>
      <c r="BZ74" s="92" t="str">
        <f t="shared" ref="BZ74:BZ109" si="385">IF(M74="","",IF(BZ73+GA74&gt;=10,10,IF(BZ73+GA74&lt;=-10,-10,BZ73+GA74)))</f>
        <v/>
      </c>
      <c r="CA74" s="106">
        <f t="shared" si="104"/>
        <v>0</v>
      </c>
      <c r="CB74" s="107">
        <f t="shared" si="105"/>
        <v>0</v>
      </c>
      <c r="CC74" s="108" t="str">
        <f t="shared" si="106"/>
        <v/>
      </c>
      <c r="CD74" s="252" t="e">
        <f t="shared" ref="CD74:CE74" si="386">AVERAGE(CV71:CV74)</f>
        <v>#DIV/0!</v>
      </c>
      <c r="CE74" s="252" t="e">
        <f t="shared" si="386"/>
        <v>#DIV/0!</v>
      </c>
      <c r="CF74" s="252" t="e">
        <f t="shared" si="108"/>
        <v>#DIV/0!</v>
      </c>
      <c r="CG74" s="252" t="e">
        <f t="shared" si="109"/>
        <v>#DIV/0!</v>
      </c>
      <c r="CH74" s="252" t="e">
        <f t="shared" si="110"/>
        <v>#DIV/0!</v>
      </c>
      <c r="CI74" s="252" t="e">
        <f t="shared" si="111"/>
        <v>#DIV/0!</v>
      </c>
      <c r="CJ74" s="252" t="e">
        <f t="shared" si="112"/>
        <v>#DIV/0!</v>
      </c>
      <c r="CK74" s="252" t="e">
        <f t="shared" si="113"/>
        <v>#DIV/0!</v>
      </c>
      <c r="CL74" s="252" t="e">
        <f t="shared" si="114"/>
        <v>#DIV/0!</v>
      </c>
      <c r="CM74" s="252" t="e">
        <f t="shared" si="115"/>
        <v>#DIV/0!</v>
      </c>
      <c r="CN74" s="252" t="e">
        <f t="shared" si="116"/>
        <v>#DIV/0!</v>
      </c>
      <c r="CO74" s="252" t="e">
        <f t="shared" si="117"/>
        <v>#DIV/0!</v>
      </c>
      <c r="CP74" s="252" t="e">
        <f t="shared" si="118"/>
        <v>#DIV/0!</v>
      </c>
      <c r="CQ74" s="252" t="e">
        <f t="shared" si="119"/>
        <v>#DIV/0!</v>
      </c>
      <c r="CR74" s="252" t="e">
        <f t="shared" si="120"/>
        <v>#DIV/0!</v>
      </c>
      <c r="CS74" s="252" t="e">
        <f t="shared" si="121"/>
        <v>#DIV/0!</v>
      </c>
      <c r="CT74" s="252" t="e">
        <f t="shared" si="122"/>
        <v>#DIV/0!</v>
      </c>
      <c r="CU74" s="252" t="e">
        <f t="shared" si="123"/>
        <v>#DIV/0!</v>
      </c>
      <c r="CV74" s="156" t="str">
        <f t="shared" si="124"/>
        <v/>
      </c>
      <c r="CW74" s="157" t="str">
        <f t="shared" si="125"/>
        <v/>
      </c>
      <c r="CX74" s="157" t="str">
        <f t="shared" si="126"/>
        <v/>
      </c>
      <c r="CY74" s="157" t="str">
        <f t="shared" si="127"/>
        <v/>
      </c>
      <c r="CZ74" s="157" t="str">
        <f t="shared" si="128"/>
        <v/>
      </c>
      <c r="DA74" s="157" t="str">
        <f t="shared" si="129"/>
        <v/>
      </c>
      <c r="DB74" s="157" t="str">
        <f t="shared" si="130"/>
        <v/>
      </c>
      <c r="DC74" s="157" t="str">
        <f t="shared" si="131"/>
        <v/>
      </c>
      <c r="DD74" s="157" t="str">
        <f t="shared" si="132"/>
        <v/>
      </c>
      <c r="DE74" s="157" t="str">
        <f t="shared" si="133"/>
        <v/>
      </c>
      <c r="DF74" s="157" t="str">
        <f t="shared" si="134"/>
        <v/>
      </c>
      <c r="DG74" s="157" t="str">
        <f t="shared" si="135"/>
        <v/>
      </c>
      <c r="DH74" s="157" t="str">
        <f t="shared" si="136"/>
        <v/>
      </c>
      <c r="DI74" s="157" t="str">
        <f t="shared" si="137"/>
        <v/>
      </c>
      <c r="DJ74" s="157" t="str">
        <f t="shared" si="138"/>
        <v/>
      </c>
      <c r="DK74" s="157" t="str">
        <f t="shared" si="139"/>
        <v/>
      </c>
      <c r="DL74" s="157" t="str">
        <f t="shared" si="140"/>
        <v/>
      </c>
      <c r="DM74" s="158" t="str">
        <f t="shared" si="141"/>
        <v/>
      </c>
      <c r="DN74" s="78">
        <v>74</v>
      </c>
      <c r="DO74" s="79">
        <f t="shared" si="164"/>
        <v>69</v>
      </c>
      <c r="DP74" s="42" t="str" cm="1">
        <f t="array" ref="DP74">IFERROR(INDEX($CD$4:$CU$4,_xlfn.AGGREGATE(15,6,COLUMN($CD$4:$CU$4)-COLUMN($CC$1)/($CD$74:$CU$74=MAX($CD$74:$CU$74)),COLUMNS(CU$4:$CU4))),"")</f>
        <v/>
      </c>
      <c r="DQ74" s="65" t="str" cm="1">
        <f t="array" ref="DQ74">IFERROR(INDEX($CD$4:$CU$4,_xlfn.AGGREGATE(15,6,COLUMN($CD$4:$CU$4)-COLUMN($CC$1)/($CD$74:$CU$74=MAX($CD$74:$CU$74)),COLUMNS($CU$4:DN4))),"")</f>
        <v/>
      </c>
      <c r="DR74" s="65" t="str" cm="1">
        <f t="array" ref="DR74">IFERROR(INDEX($CD$4:$CU$4,_xlfn.AGGREGATE(15,6,COLUMN($CD$4:$CU$4)-COLUMN($CC$1)/($CD$74:$CU$74=MAX($CD$74:$CU$74)),COLUMNS($CU$4:DO4))),"")</f>
        <v/>
      </c>
      <c r="DS74" s="65" t="str" cm="1">
        <f t="array" ref="DS74">IFERROR(INDEX($CD$4:$CU$4,_xlfn.AGGREGATE(15,6,COLUMN($CD$4:$CU$4)-COLUMN($CC$1)/($CD$74:$CU$74=MAX($CD$74:$CU$74)),COLUMNS($CU$4:DP4))),"")</f>
        <v/>
      </c>
      <c r="DT74" s="65" t="str" cm="1">
        <f t="array" ref="DT74">IFERROR(INDEX($CD$4:$CU$4,_xlfn.AGGREGATE(15,6,COLUMN($CD$4:$CU$4)-COLUMN($CC$1)/($CD$74:$CU$74=MAX($CD$74:$CU$74)),COLUMNS($CU$4:DQ4))),"")</f>
        <v/>
      </c>
      <c r="DU74" s="66" t="str" cm="1">
        <f t="array" ref="DU74">IFERROR(INDEX($CD$4:$CU$4,_xlfn.AGGREGATE(15,6,COLUMN($CD$4:$CU$4)-COLUMN($CC$1)/($CD$74:$CU$74=MAX($CD$74:$CU$74)),COLUMNS($CU$4:DR4))),"")</f>
        <v/>
      </c>
      <c r="DV74" s="78" t="str">
        <f t="shared" ca="1" si="156"/>
        <v/>
      </c>
      <c r="DW74" s="65" t="str">
        <f t="shared" ca="1" si="157"/>
        <v>R</v>
      </c>
      <c r="DX74" s="65" t="str" cm="1">
        <f t="array" aca="1" ref="DX74" ca="1">IF(INDIRECT(VLOOKUP(DX73,General!R:T,3,FALSE)&amp;DN73)&gt;0,DX73,DV73)</f>
        <v>BU</v>
      </c>
      <c r="DY74" s="79">
        <f t="shared" ca="1" si="158"/>
        <v>6</v>
      </c>
      <c r="DZ74" s="42" t="str">
        <f>IFERROR(VLOOKUP(DP74,General!R:S,2,FALSE),"")</f>
        <v/>
      </c>
      <c r="EA74" s="65" t="str">
        <f>IFERROR(VLOOKUP(DQ74,General!R:S,2,FALSE),"")</f>
        <v/>
      </c>
      <c r="EB74" s="65" t="str">
        <f>IFERROR(VLOOKUP(DR74,General!R:S,2,FALSE),"")</f>
        <v/>
      </c>
      <c r="EC74" s="65" t="str">
        <f>IFERROR(VLOOKUP(DS74,General!R:S,2,FALSE),"")</f>
        <v/>
      </c>
      <c r="ED74" s="65" t="str">
        <f>IFERROR(VLOOKUP(DT74,General!R:S,2,FALSE),"")</f>
        <v/>
      </c>
      <c r="EE74" s="66" t="str">
        <f>IFERROR(VLOOKUP(DU74,General!R:S,2,FALSE),"")</f>
        <v/>
      </c>
      <c r="EF74" s="113">
        <f ca="1">IF(DP74="",-1,COUNTIF(INDIRECT(DZ74&amp;$DN$10):INDIRECT(DZ74&amp;DN74),"Y"))</f>
        <v>-1</v>
      </c>
      <c r="EG74" s="111">
        <f ca="1">IF(DQ74="",-1,COUNTIF(INDIRECT(EA74&amp;$DN$10):INDIRECT(EA74&amp;DN74),"Y"))</f>
        <v>-1</v>
      </c>
      <c r="EH74" s="111">
        <f ca="1">IF(DR74="",-1,COUNTIF(INDIRECT(EB74&amp;$DN$10):INDIRECT(EB74&amp;DN74),"Y"))</f>
        <v>-1</v>
      </c>
      <c r="EI74" s="110">
        <f ca="1">IF(DS74="",-1,COUNTIF(INDIRECT(EC74&amp;$DN$10):INDIRECT(EC74&amp;DN74),"Y"))</f>
        <v>-1</v>
      </c>
      <c r="EJ74" s="114">
        <f ca="1">IF(DT74="",-1,COUNTIF(INDIRECT(ED74&amp;$DN$10):INDIRECT(ED74&amp;DN74),"Y"))</f>
        <v>-1</v>
      </c>
      <c r="EK74" s="114">
        <f ca="1">IF(DU74="",-1,COUNTIF(INDIRECT(EE74&amp;$DN$10):INDIRECT(EE74&amp;DN74),"Y"))</f>
        <v>-1</v>
      </c>
      <c r="EL74" s="42" t="str" cm="1">
        <f t="array" aca="1" ref="EL74" ca="1">IFERROR(INDEX($DP$74:$DU$74,_xlfn.AGGREGATE(15,6,COLUMN($DP$74:$DU$74)-COLUMN($DO$74)/($EF$74:$EK$74=MAX($EF$74:$EK$74)),COLUMNS($DP$74:DP74))),"")</f>
        <v/>
      </c>
      <c r="EM74" s="65" t="str" cm="1">
        <f t="array" aca="1" ref="EM74" ca="1">IFERROR(INDEX($DP$74:$DU$74,_xlfn.AGGREGATE(15,6,COLUMN($DP$74:$DU$74)-COLUMN($DO$74)/($EF$74:$EK$74=MAX($EF$74:$EK$74)),COLUMNS($DP$74:DQ74))),"")</f>
        <v/>
      </c>
      <c r="EN74" s="65" t="str" cm="1">
        <f t="array" aca="1" ref="EN74" ca="1">IFERROR(INDEX($DP$74:$DU$74,_xlfn.AGGREGATE(15,6,COLUMN($DP$74:$DU$74)-COLUMN($DO$74)/($EF$74:$EK$74=MAX($EF$74:$EK$74)),COLUMNS($DP$74:DR74))),"")</f>
        <v/>
      </c>
      <c r="EO74" s="65" t="str" cm="1">
        <f t="array" aca="1" ref="EO74" ca="1">IFERROR(INDEX($DP$74:$DU$74,_xlfn.AGGREGATE(15,6,COLUMN($DP$74:$DU$74)-COLUMN($DO$74)/($EF$74:$EK$74=MAX($EF$74:$EK$74)),COLUMNS($DP$74:DS74))),"")</f>
        <v/>
      </c>
      <c r="EP74" s="65" t="str" cm="1">
        <f t="array" aca="1" ref="EP74" ca="1">IFERROR(INDEX($DP$74:$DU$74,_xlfn.AGGREGATE(15,6,COLUMN($DP$74:$DU$74)-COLUMN($DO$74)/($EF$74:$EK$74=MAX($EF$74:$EK$74)),COLUMNS($DP$74:DT74))),"")</f>
        <v/>
      </c>
      <c r="EQ74" s="66" t="str" cm="1">
        <f t="array" aca="1" ref="EQ74" ca="1">IFERROR(INDEX($DP$74:$DU$74,_xlfn.AGGREGATE(15,6,COLUMN($DP$74:$DU$74)-COLUMN($DO$74)/($EF$74:$EK$74=MAX($EF$74:$EK$74)),COLUMNS($DP$74:DU74))),"")</f>
        <v/>
      </c>
      <c r="ER74" s="9">
        <f t="shared" ca="1" si="144"/>
        <v>6</v>
      </c>
      <c r="ES74" s="79">
        <f t="shared" ca="1" si="159"/>
        <v>6</v>
      </c>
      <c r="ET74" s="112" t="str" cm="1">
        <f t="array" aca="1" ref="ET74" ca="1">INDEX(EL74:EQ74,1,ES74)</f>
        <v/>
      </c>
      <c r="EU74" s="42" t="str">
        <f t="shared" ca="1" si="326"/>
        <v>T</v>
      </c>
      <c r="EV74" s="65" t="str">
        <f t="shared" si="327"/>
        <v>T</v>
      </c>
      <c r="EW74" s="65" t="str">
        <f t="shared" ca="1" si="328"/>
        <v>B</v>
      </c>
      <c r="EX74" s="65" t="str">
        <f t="shared" si="321"/>
        <v/>
      </c>
      <c r="EY74" s="65" t="str">
        <f t="shared" si="322"/>
        <v/>
      </c>
      <c r="EZ74" s="65" t="str">
        <f t="shared" si="323"/>
        <v/>
      </c>
      <c r="FA74" s="9" t="str">
        <f t="shared" ref="FA74:FA105" si="387">IF(M73="","",IF(EU74="B",IF(M73="P",GW74,""),IF(M72="B",GW74,"")))</f>
        <v/>
      </c>
      <c r="FB74" s="9" t="str">
        <f t="shared" ref="FB74:FB105" si="388">IF(M73="","",IF(EU74="B",IF(M73="B",GW74,""),IF(M72="P",GW74,"")))</f>
        <v/>
      </c>
      <c r="FC74" s="9" t="str">
        <f t="shared" ref="FC74:FC105" si="389">IF(M73="","",IF(EV74="C",IF(M73="B",GY74,""),IF(M72="B",GY74,"")))</f>
        <v/>
      </c>
      <c r="FD74" s="9" t="str">
        <f t="shared" ref="FD74:FD105" si="390">IF(M73="","",IF(EV74="C",IF(M73="P",GY74,""),IF(M72="P",GY74,"")))</f>
        <v/>
      </c>
      <c r="FE74" s="9" t="str">
        <f t="shared" ref="FE74:FE105" si="391">IF(M73="","",IF(AND(FA74="L5",FD74="L5",GM74=""),"L0",GL74))</f>
        <v/>
      </c>
      <c r="FF74" s="9" t="str">
        <f t="shared" ref="FF74:FF110" si="392">IF(M73="","",IF(AND(FB74="L5",FD74="L5",GL74=""),"L0",GM74))</f>
        <v/>
      </c>
      <c r="FG74" s="9">
        <f t="shared" ref="FG74:FG110" si="393">IF(D74="",0,IF(OR(D74="B",D74="XB"),1,INT(RIGHT(D74))))+IF(I74="",0,IF(OR(I74="B",I74="XB"),1,INT(RIGHT(I74))))+IF(P74="",0,IF(OR(P74="B",P74="XB"),1,INT(RIGHT(P74))))</f>
        <v>0</v>
      </c>
      <c r="FH74" s="9">
        <f t="shared" ref="FH74:FH110" si="394">IF(E74="",0,IF(OR(E74="B",E74="XB"),1,INT(RIGHT(E74))))+IF(J74="",0,IF(OR(J74="B",J74="XB"),1,INT(RIGHT(J74))))+IF(Q74="",0,IF(OR(Q74="B",Q74="XB"),1,INT(RIGHT(Q74))))</f>
        <v>0</v>
      </c>
      <c r="FI74" s="42" t="str">
        <f t="shared" si="324"/>
        <v/>
      </c>
      <c r="FJ74" s="65">
        <f>IF(Z74="",0,IFERROR(VLOOKUP(Z69&amp;Z70&amp;Z71&amp;Z72&amp;Z73&amp;Z74,General!I:J,2,FALSE),0))</f>
        <v>0</v>
      </c>
      <c r="FK74" s="65">
        <f>IF(AC74="",0,IFERROR(VLOOKUP(AC69&amp;AC70&amp;AC71&amp;AC72&amp;AC73&amp;AC74,General!I:J,2,FALSE),0))</f>
        <v>0</v>
      </c>
      <c r="FL74" s="65">
        <f>IF(AF74="",0,IFERROR(VLOOKUP(AF69&amp;AF70&amp;AF71&amp;AF72&amp;AF73&amp;AF74,General!I:J,2,FALSE),0))</f>
        <v>0</v>
      </c>
      <c r="FM74" s="65">
        <f>IF(AI74="",0,IFERROR(VLOOKUP(AI69&amp;AI70&amp;AI71&amp;AI72&amp;AI73&amp;AI74,General!I:J,2,FALSE),0))</f>
        <v>0</v>
      </c>
      <c r="FN74" s="65">
        <f>IF(AL74="",0,IFERROR(VLOOKUP(AL69&amp;AL70&amp;AL71&amp;AL72&amp;AL73&amp;AL74,General!I:J,2,FALSE),0))</f>
        <v>0</v>
      </c>
      <c r="FO74" s="65">
        <f>IF(AO74="",0,IFERROR(VLOOKUP(AO69&amp;AO70&amp;AO71&amp;AO72&amp;AO73&amp;AO74,General!I:J,2,FALSE),0))</f>
        <v>0</v>
      </c>
      <c r="FP74" s="65">
        <f>IF(AR74="",0,IFERROR(VLOOKUP(AR69&amp;AR70&amp;AR71&amp;AR72&amp;AR73&amp;AR74,General!I:J,2,FALSE),0))</f>
        <v>0</v>
      </c>
      <c r="FQ74" s="65">
        <f>IF(AU74="",0,IFERROR(VLOOKUP(AU69&amp;AU70&amp;AU71&amp;AU72&amp;AU73&amp;AU74,General!I:J,2,FALSE),0))</f>
        <v>0</v>
      </c>
      <c r="FR74" s="65">
        <f>IF(AX74="",0,IFERROR(VLOOKUP(AX69&amp;AX70&amp;AX71&amp;AX72&amp;AX73&amp;AX74,General!I:J,2,FALSE),0))</f>
        <v>0</v>
      </c>
      <c r="FS74" s="65">
        <f>IF(BA74="",0,IFERROR(VLOOKUP(BA69&amp;BA70&amp;BA71&amp;BA72&amp;BA73&amp;BA74,General!I:J,2,FALSE),0))</f>
        <v>0</v>
      </c>
      <c r="FT74" s="65">
        <f>IF(BD74="",0,IFERROR(VLOOKUP(BD69&amp;BD70&amp;BD71&amp;BD72&amp;BD73&amp;BD74,General!I:J,2,FALSE),0))</f>
        <v>0</v>
      </c>
      <c r="FU74" s="65">
        <f>IF(BG74="",0,IFERROR(VLOOKUP(BG69&amp;BG70&amp;BG71&amp;BG72&amp;BG73&amp;BG74,General!I:J,2,FALSE),0))</f>
        <v>0</v>
      </c>
      <c r="FV74" s="65">
        <f>IF(BJ74="",0,IFERROR(VLOOKUP(BJ69&amp;BJ70&amp;BJ71&amp;BJ72&amp;BJ73&amp;BJ74,General!I:J,2,FALSE),0))</f>
        <v>0</v>
      </c>
      <c r="FW74" s="65">
        <f>IF(BM74="",0,IFERROR(VLOOKUP(BM69&amp;BM70&amp;BM71&amp;BM72&amp;BM73&amp;BM74,General!I:J,2,FALSE),0))</f>
        <v>0</v>
      </c>
      <c r="FX74" s="65">
        <f>IF(BP74="",0,IFERROR(VLOOKUP(BP69&amp;BP70&amp;BP71&amp;BP72&amp;BP73&amp;BP74,General!I:J,2,FALSE),0))</f>
        <v>0</v>
      </c>
      <c r="FY74" s="65">
        <f>IF(BS74="",0,IFERROR(VLOOKUP(BS69&amp;BS70&amp;BS71&amp;BS72&amp;BS73&amp;BS74,General!I:J,2,FALSE),0))</f>
        <v>0</v>
      </c>
      <c r="FZ74" s="66">
        <f>IF(BV74="",0,IFERROR(VLOOKUP(BV69&amp;BV70&amp;BV71&amp;BV72&amp;BV73&amp;BV74,General!I:J,2,FALSE),0))</f>
        <v>0</v>
      </c>
      <c r="GA74" s="66">
        <f>IF(BY74="",0,IFERROR(VLOOKUP(BY69&amp;BY70&amp;BY71&amp;BY72&amp;BY73&amp;BY74,General!I:J,2,FALSE),0))</f>
        <v>0</v>
      </c>
      <c r="GB74" s="66">
        <f>IF(R74="",0,IFERROR(VLOOKUP(R69&amp;R70&amp;R71&amp;R72&amp;R73&amp;R74,General!F:G,2,FALSE),0))</f>
        <v>0</v>
      </c>
      <c r="GC74" s="9" t="str">
        <f t="shared" si="284"/>
        <v/>
      </c>
      <c r="GD74" s="9" t="str">
        <f t="shared" ref="GD74:GD105" si="395">IF(OR(F70&amp;F71&amp;F72="WLW",F71&amp;F72="WW"),"Y","N")</f>
        <v>N</v>
      </c>
      <c r="GE74" s="9" t="str">
        <f t="shared" ref="GE74:GE105" si="396">IF(OR(K70&amp;K71&amp;K72="WLW",K71&amp;K72="WW"),"Y","N")</f>
        <v>N</v>
      </c>
      <c r="GF74" s="9" t="str">
        <f t="shared" ref="GF74:GF105" si="397">IF(OR(R70&amp;R71&amp;R72="WLW",R71&amp;R72="WW"),"Y","N")</f>
        <v>N</v>
      </c>
      <c r="GG74" s="9" t="str">
        <f t="shared" ref="GG74:GG109" si="398">IF(M73="","",IF(GC74="S",1,GG73+1))</f>
        <v/>
      </c>
      <c r="GH74" s="10" t="str">
        <f t="shared" ref="GH74:GH105" ca="1" si="399">IF(GH73="Y","N",IF(M73="","",(IF(AND(F73&amp;F74="WW",OR(GC73&amp;GC74="SC",GC73&amp;GC74="CC")),"Y",IF(AND(F72&amp;F73&amp;F74="WLW",GW74&lt;&gt;"B",OR(GC72&amp;GC73&amp;GC74="SCC",GC72&amp;GC73&amp;GC74="CCC")),"Y","N")))))</f>
        <v/>
      </c>
      <c r="GI74" s="9" t="str">
        <f t="shared" ref="GI74:GI105" ca="1" si="400">IF(GI73="Y","N",IF(M73="","",IF(AND(K73&amp;K74="WW",OR(GC73&amp;GC74="SC",GC73&amp;GC74="CC")),"Y",IF(AND(K72&amp;K73&amp;K74="WLW",GY74&lt;&gt;"B",OR(GC72&amp;GC73&amp;GC74="SCC",GC72&amp;GC73&amp;GC74="CCC")),"Y","N"))))</f>
        <v/>
      </c>
      <c r="GJ74" s="9" t="str">
        <f t="shared" ref="GJ74:GJ105" ca="1" si="401">IF(GJ73="Y","N",IF(M73="","",IF(AND(R73&amp;R74="WW",OR(GC73&amp;GC74="SC",GC73&amp;GC74="CC")),"Y",IF(AND(R72&amp;R73&amp;R74="WLW",HA74&lt;&gt;"B",OR(GC72&amp;GC73&amp;GC74="SCC",GC72&amp;GC73&amp;GC74="CCC")),"Y","N"))))</f>
        <v/>
      </c>
      <c r="GK74" s="9" t="str">
        <f t="shared" ref="GK74:GK109" si="402">IF(M73="","",IF(AND(S74&lt;0,GG74&gt;2,S74&gt;=(2-GG74)),"R","N"))</f>
        <v/>
      </c>
      <c r="GL74" s="9" t="str">
        <f t="shared" ref="GL74:GL109" si="403">IF(M73="","",IF(EW74="B",IF(M73="P",HA74,""),IF(M73="B",HA74,"")))</f>
        <v/>
      </c>
      <c r="GM74" s="9" t="str">
        <f t="shared" ref="GM74:GM109" si="404">IF(M73="","",IF(EW74="B",IF(M73="B",HA74,""),IF(M73="P",HA74,"")))</f>
        <v/>
      </c>
      <c r="GN74" s="9" t="str">
        <f t="shared" si="318"/>
        <v/>
      </c>
      <c r="GO74" s="9" t="str">
        <f t="shared" si="319"/>
        <v/>
      </c>
      <c r="GP74" s="9" t="str">
        <f t="shared" si="289"/>
        <v>00000</v>
      </c>
      <c r="GQ74" s="9" t="str">
        <f t="shared" si="290"/>
        <v>00000</v>
      </c>
      <c r="GR74" s="9" t="str">
        <f t="shared" si="291"/>
        <v>000000</v>
      </c>
      <c r="GS74" s="9" t="str">
        <f t="shared" si="292"/>
        <v>000000</v>
      </c>
      <c r="GT74" s="9" t="str">
        <f t="shared" si="293"/>
        <v>B</v>
      </c>
      <c r="GU74" s="9" t="str">
        <f t="shared" si="149"/>
        <v>B</v>
      </c>
      <c r="GV74" s="9" t="str">
        <f t="shared" ref="GV74:GV109" si="405">IF(FA73="",FB73,FA73)&amp;F73</f>
        <v/>
      </c>
      <c r="GW74" s="9">
        <f t="shared" ref="GW74:GW105" ca="1" si="406">IF(OR(GC74="S",AND(GH73="Y",GD74="N",GW73&lt;&gt;"B")),"B",IFERROR(VLOOKUP(GV74,HI:HJ,2,FALSE),""))</f>
        <v>0</v>
      </c>
      <c r="GX74" s="9" t="str">
        <f t="shared" ref="GX74:GX109" si="407">IF(FC73="",FD73,FC73)&amp;K73</f>
        <v/>
      </c>
      <c r="GY74" s="9">
        <f t="shared" ref="GY74:GY105" ca="1" si="408">IF(OR(GC74="S",AND(GI73="Y",GE74="N",GY73&lt;&gt;"B")),"B",IFERROR(VLOOKUP(GX74,HI:HJ,2,FALSE),""))</f>
        <v>0</v>
      </c>
      <c r="GZ74" s="9" t="str">
        <f t="shared" ref="GZ74:GZ109" si="409">IF(FE73="",FF73,FE73)&amp;R73</f>
        <v/>
      </c>
      <c r="HA74" s="9">
        <f t="shared" ref="HA74:HA105" ca="1" si="410">IF(OR(GC74="S",AND(GJ73="Y",GF74="N",HA73&lt;&gt;"B")),"B",IFERROR(VLOOKUP(GZ74,HI:HJ,2,FALSE),""))</f>
        <v>0</v>
      </c>
      <c r="HB74" s="9" t="str">
        <f t="shared" ca="1" si="150"/>
        <v>0</v>
      </c>
      <c r="HC74" s="9" t="str">
        <f t="shared" ca="1" si="151"/>
        <v>0</v>
      </c>
      <c r="HD74" s="9" t="str">
        <f t="shared" ca="1" si="152"/>
        <v>0</v>
      </c>
      <c r="HE74" s="9" t="str">
        <f t="shared" ref="HE74:HE110" si="411">IF(M73="","",IF(LEN(HA74)=1,"B",IF(LEN(HA74)=2,LEFT(HA74),MID(HA74,2,1))))</f>
        <v/>
      </c>
      <c r="HG74" s="9">
        <f>General!A72</f>
        <v>0</v>
      </c>
      <c r="HH74" s="9">
        <f>General!B72</f>
        <v>0</v>
      </c>
      <c r="HI74" s="9">
        <f>General!C72</f>
        <v>0</v>
      </c>
      <c r="HJ74" s="9">
        <f>General!D72</f>
        <v>0</v>
      </c>
      <c r="HK74" s="9">
        <v>1</v>
      </c>
      <c r="HL74" s="57">
        <f t="shared" ca="1" si="153"/>
        <v>2</v>
      </c>
      <c r="HM74" s="9" t="str">
        <f>General!F72</f>
        <v>LLWLLW</v>
      </c>
      <c r="HN74" s="9">
        <f>General!G72</f>
        <v>1</v>
      </c>
    </row>
    <row r="75" spans="1:222" ht="13.5" thickBot="1">
      <c r="A75" s="9">
        <v>66</v>
      </c>
      <c r="B75" s="57" t="str">
        <f t="shared" si="330"/>
        <v/>
      </c>
      <c r="C75" s="101" t="str">
        <f t="shared" ref="C75:C109" ca="1" si="412">IF(EU75=EU74,"",EU75)</f>
        <v/>
      </c>
      <c r="D75" s="102" t="str">
        <f t="shared" ref="D75:D109" si="413">FA75</f>
        <v/>
      </c>
      <c r="E75" s="103" t="str">
        <f t="shared" ref="E75:E109" si="414">FB75</f>
        <v/>
      </c>
      <c r="F75" s="58" t="str">
        <f t="shared" si="331"/>
        <v/>
      </c>
      <c r="G75" s="9">
        <v>66</v>
      </c>
      <c r="H75" s="104"/>
      <c r="I75" s="151" t="str">
        <f t="shared" ref="I75:I109" si="415">IF(M74="","",IF(Q75="","P"&amp;(IF(OR(P75="B",P75="XB"),1,RIGHT(P75))),"B"&amp;(IF(OR(Q75="B",Q75="XB"),1,RIGHT(Q75)))))</f>
        <v/>
      </c>
      <c r="J75" s="101" t="str">
        <f t="shared" ref="J75:J109" si="416">IF(M74="","",IF(P75="",IF(Q75="B","B1",Q75),IF(P75="B","P1",P75)))</f>
        <v/>
      </c>
      <c r="K75" s="58" t="str">
        <f t="shared" si="154"/>
        <v/>
      </c>
      <c r="L75" s="141"/>
      <c r="M75" s="135"/>
      <c r="N75" s="10"/>
      <c r="O75" s="57" t="str">
        <f>IF(M74="","",VLOOKUP(DX75,General!U:V,2,FALSE))</f>
        <v/>
      </c>
      <c r="P75" s="102" t="str">
        <f t="shared" si="332"/>
        <v/>
      </c>
      <c r="Q75" s="103" t="str">
        <f t="shared" si="333"/>
        <v/>
      </c>
      <c r="R75" s="59" t="str">
        <f t="shared" si="334"/>
        <v/>
      </c>
      <c r="S75" s="59" t="str">
        <f t="shared" si="335"/>
        <v/>
      </c>
      <c r="T75" s="105" t="str">
        <f t="shared" ref="T75:T106" si="417">IF(M74="","",IF(GC75="S","",IF(OR(AND(S75&gt;=0,HE75="F"),AND(HE75="L",HE74="L",R75="L")),S75,IF(GK75="R",S75,""))))</f>
        <v/>
      </c>
      <c r="U75" s="59" t="str">
        <f>IF(M75="","",IF(T75="",SUM($T$5:$T75)+S75,SUM($T$5:$T75)))</f>
        <v/>
      </c>
      <c r="V75" s="126" t="str">
        <f t="shared" si="315"/>
        <v/>
      </c>
      <c r="W75" s="59" t="str" cm="1">
        <f t="array" aca="1" ref="W75" ca="1">IF(M74="","",INDIRECT(DX75&amp; DN75))</f>
        <v/>
      </c>
      <c r="X75" s="58" t="str">
        <f t="shared" si="336"/>
        <v/>
      </c>
      <c r="Y75" s="57" t="str">
        <f t="shared" si="337"/>
        <v/>
      </c>
      <c r="Z75" s="59" t="str">
        <f t="shared" si="338"/>
        <v/>
      </c>
      <c r="AA75" s="58" t="str">
        <f t="shared" si="339"/>
        <v/>
      </c>
      <c r="AB75" s="57" t="str">
        <f t="shared" si="340"/>
        <v/>
      </c>
      <c r="AC75" s="59" t="str">
        <f t="shared" si="341"/>
        <v/>
      </c>
      <c r="AD75" s="58" t="str">
        <f t="shared" si="342"/>
        <v/>
      </c>
      <c r="AE75" s="57" t="str">
        <f t="shared" si="343"/>
        <v/>
      </c>
      <c r="AF75" s="59" t="str">
        <f t="shared" si="344"/>
        <v/>
      </c>
      <c r="AG75" s="58" t="str">
        <f t="shared" si="345"/>
        <v/>
      </c>
      <c r="AH75" s="57" t="str">
        <f t="shared" si="346"/>
        <v/>
      </c>
      <c r="AI75" s="59" t="str">
        <f t="shared" si="347"/>
        <v/>
      </c>
      <c r="AJ75" s="58" t="str">
        <f t="shared" si="348"/>
        <v/>
      </c>
      <c r="AK75" s="57" t="str">
        <f t="shared" ref="AK75:AK109" si="418">IF(M74="","",IF(AK74="P","B","P"))</f>
        <v/>
      </c>
      <c r="AL75" s="59" t="str">
        <f t="shared" si="349"/>
        <v/>
      </c>
      <c r="AM75" s="58" t="str">
        <f t="shared" si="350"/>
        <v/>
      </c>
      <c r="AN75" s="57" t="str">
        <f t="shared" si="351"/>
        <v/>
      </c>
      <c r="AO75" s="59" t="str">
        <f t="shared" si="352"/>
        <v/>
      </c>
      <c r="AP75" s="58" t="str">
        <f t="shared" si="353"/>
        <v/>
      </c>
      <c r="AQ75" s="57" t="str">
        <f t="shared" si="354"/>
        <v/>
      </c>
      <c r="AR75" s="59" t="str">
        <f t="shared" si="355"/>
        <v/>
      </c>
      <c r="AS75" s="58" t="str">
        <f t="shared" si="356"/>
        <v/>
      </c>
      <c r="AT75" s="57" t="str">
        <f t="shared" ref="AT75:AT109" si="419">IF(M74="","",IF(AK75="B","P","B"))</f>
        <v/>
      </c>
      <c r="AU75" s="59" t="str">
        <f t="shared" si="357"/>
        <v/>
      </c>
      <c r="AV75" s="61" t="str">
        <f t="shared" si="358"/>
        <v/>
      </c>
      <c r="AW75" s="57" t="str">
        <f t="shared" ref="AW75:AW109" si="420">IF(M74="","",IF(BX75="B","P","B"))</f>
        <v/>
      </c>
      <c r="AX75" s="59" t="str">
        <f t="shared" si="359"/>
        <v/>
      </c>
      <c r="AY75" s="58" t="str">
        <f t="shared" ref="AY75:AY109" si="421">IF(M75="","",IF(AY74+FR75&gt;=10,10,IF(AY74+FR75&lt;=-10,-10,AY74+FR75)))</f>
        <v/>
      </c>
      <c r="AZ75" s="57" t="str">
        <f t="shared" si="360"/>
        <v/>
      </c>
      <c r="BA75" s="59" t="str">
        <f t="shared" si="361"/>
        <v/>
      </c>
      <c r="BB75" s="58" t="str">
        <f t="shared" si="362"/>
        <v/>
      </c>
      <c r="BC75" s="57" t="str">
        <f t="shared" si="363"/>
        <v/>
      </c>
      <c r="BD75" s="59" t="str">
        <f t="shared" si="364"/>
        <v/>
      </c>
      <c r="BE75" s="58" t="str">
        <f t="shared" si="365"/>
        <v/>
      </c>
      <c r="BF75" s="57" t="str">
        <f t="shared" si="366"/>
        <v/>
      </c>
      <c r="BG75" s="59" t="str">
        <f t="shared" si="367"/>
        <v/>
      </c>
      <c r="BH75" s="58" t="str">
        <f t="shared" si="368"/>
        <v/>
      </c>
      <c r="BI75" s="57" t="str">
        <f t="shared" si="369"/>
        <v/>
      </c>
      <c r="BJ75" s="59" t="str">
        <f t="shared" si="370"/>
        <v/>
      </c>
      <c r="BK75" s="58" t="str">
        <f t="shared" si="371"/>
        <v/>
      </c>
      <c r="BL75" s="57" t="str">
        <f t="shared" si="372"/>
        <v/>
      </c>
      <c r="BM75" s="59" t="str">
        <f t="shared" si="373"/>
        <v/>
      </c>
      <c r="BN75" s="58" t="str">
        <f t="shared" si="374"/>
        <v/>
      </c>
      <c r="BO75" s="57" t="str">
        <f t="shared" si="375"/>
        <v/>
      </c>
      <c r="BP75" s="59" t="str">
        <f t="shared" si="376"/>
        <v/>
      </c>
      <c r="BQ75" s="58" t="str">
        <f t="shared" si="377"/>
        <v/>
      </c>
      <c r="BR75" s="57" t="str">
        <f t="shared" si="378"/>
        <v/>
      </c>
      <c r="BS75" s="59" t="str">
        <f t="shared" si="379"/>
        <v/>
      </c>
      <c r="BT75" s="58" t="str">
        <f t="shared" si="380"/>
        <v/>
      </c>
      <c r="BU75" s="57" t="str">
        <f t="shared" si="381"/>
        <v/>
      </c>
      <c r="BV75" s="59" t="str">
        <f t="shared" si="382"/>
        <v/>
      </c>
      <c r="BW75" s="58" t="str">
        <f t="shared" si="383"/>
        <v/>
      </c>
      <c r="BX75" s="57" t="str">
        <f t="shared" si="384"/>
        <v/>
      </c>
      <c r="BY75" s="59" t="str">
        <f t="shared" ref="BY75:BY109" si="422">IF(M75="","",IF(M75=BX75,"Y","N"))</f>
        <v/>
      </c>
      <c r="BZ75" s="58" t="str">
        <f t="shared" si="385"/>
        <v/>
      </c>
      <c r="CA75" s="106">
        <f t="shared" ref="CA75:CA109" si="423">MAX(AA75,AD75,AG75,AJ75,AM75,AP75,AS75,AV75,AY75,BB75,BE75,BH75,BK75,BN75,BQ75,BT75,BW75,BZ75)</f>
        <v>0</v>
      </c>
      <c r="CB75" s="107">
        <f t="shared" ref="CB75:CB109" si="424">COUNTIF(CD75:CU75,CA75)</f>
        <v>0</v>
      </c>
      <c r="CC75" s="108" t="str">
        <f t="shared" ref="CC75:CC109" si="425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252" t="e">
        <f t="shared" ref="CD75:CE75" si="426">AVERAGE(CV72:CV75)</f>
        <v>#DIV/0!</v>
      </c>
      <c r="CE75" s="252" t="e">
        <f t="shared" si="426"/>
        <v>#DIV/0!</v>
      </c>
      <c r="CF75" s="252" t="e">
        <f t="shared" ref="CF75:CF109" si="427">AVERAGE(CX72:CX75)</f>
        <v>#DIV/0!</v>
      </c>
      <c r="CG75" s="252" t="e">
        <f t="shared" ref="CG75:CG109" si="428">AVERAGE(CY72:CY75)</f>
        <v>#DIV/0!</v>
      </c>
      <c r="CH75" s="252" t="e">
        <f t="shared" ref="CH75:CH109" si="429">AVERAGE(CZ72:CZ75)</f>
        <v>#DIV/0!</v>
      </c>
      <c r="CI75" s="252" t="e">
        <f t="shared" ref="CI75:CI109" si="430">AVERAGE(DA72:DA75)</f>
        <v>#DIV/0!</v>
      </c>
      <c r="CJ75" s="252" t="e">
        <f t="shared" ref="CJ75:CJ109" si="431">AVERAGE(DB72:DB75)</f>
        <v>#DIV/0!</v>
      </c>
      <c r="CK75" s="252" t="e">
        <f t="shared" ref="CK75:CK109" si="432">AVERAGE(DC72:DC75)</f>
        <v>#DIV/0!</v>
      </c>
      <c r="CL75" s="252" t="e">
        <f t="shared" ref="CL75:CL109" si="433">AVERAGE(DD72:DD75)</f>
        <v>#DIV/0!</v>
      </c>
      <c r="CM75" s="252" t="e">
        <f t="shared" ref="CM75:CM109" si="434">AVERAGE(DE72:DE75)</f>
        <v>#DIV/0!</v>
      </c>
      <c r="CN75" s="252" t="e">
        <f t="shared" ref="CN75:CN109" si="435">AVERAGE(DF72:DF75)</f>
        <v>#DIV/0!</v>
      </c>
      <c r="CO75" s="252" t="e">
        <f t="shared" ref="CO75:CO109" si="436">AVERAGE(DG72:DG75)</f>
        <v>#DIV/0!</v>
      </c>
      <c r="CP75" s="252" t="e">
        <f t="shared" ref="CP75:CP109" si="437">AVERAGE(DH72:DH75)</f>
        <v>#DIV/0!</v>
      </c>
      <c r="CQ75" s="252" t="e">
        <f t="shared" ref="CQ75:CQ109" si="438">AVERAGE(DI72:DI75)</f>
        <v>#DIV/0!</v>
      </c>
      <c r="CR75" s="252" t="e">
        <f t="shared" ref="CR75:CR109" si="439">AVERAGE(DJ72:DJ75)</f>
        <v>#DIV/0!</v>
      </c>
      <c r="CS75" s="252" t="e">
        <f t="shared" ref="CS75:CS109" si="440">AVERAGE(DK72:DK75)</f>
        <v>#DIV/0!</v>
      </c>
      <c r="CT75" s="252" t="e">
        <f t="shared" ref="CT75:CT109" si="441">AVERAGE(DL72:DL75)</f>
        <v>#DIV/0!</v>
      </c>
      <c r="CU75" s="252" t="e">
        <f t="shared" ref="CU75:CU109" si="442">AVERAGE(DM72:DM75)</f>
        <v>#DIV/0!</v>
      </c>
      <c r="CV75" s="156" t="str">
        <f t="shared" ref="CV75:CV109" si="443">AA75</f>
        <v/>
      </c>
      <c r="CW75" s="157" t="str">
        <f t="shared" ref="CW75:CW109" si="444">AD75</f>
        <v/>
      </c>
      <c r="CX75" s="157" t="str">
        <f t="shared" ref="CX75:CX109" si="445">AG75</f>
        <v/>
      </c>
      <c r="CY75" s="157" t="str">
        <f t="shared" ref="CY75:CY109" si="446">AJ75</f>
        <v/>
      </c>
      <c r="CZ75" s="157" t="str">
        <f t="shared" ref="CZ75:CZ109" si="447">AM75</f>
        <v/>
      </c>
      <c r="DA75" s="157" t="str">
        <f t="shared" ref="DA75:DA109" si="448">AP75</f>
        <v/>
      </c>
      <c r="DB75" s="157" t="str">
        <f t="shared" ref="DB75:DB109" si="449">AS75</f>
        <v/>
      </c>
      <c r="DC75" s="157" t="str">
        <f t="shared" ref="DC75:DC109" si="450">AV75</f>
        <v/>
      </c>
      <c r="DD75" s="157" t="str">
        <f t="shared" ref="DD75:DD109" si="451">AY75</f>
        <v/>
      </c>
      <c r="DE75" s="157" t="str">
        <f t="shared" ref="DE75:DE109" si="452">BB75</f>
        <v/>
      </c>
      <c r="DF75" s="157" t="str">
        <f t="shared" ref="DF75:DF109" si="453">BE75</f>
        <v/>
      </c>
      <c r="DG75" s="157" t="str">
        <f t="shared" ref="DG75:DG109" si="454">BH75</f>
        <v/>
      </c>
      <c r="DH75" s="157" t="str">
        <f t="shared" ref="DH75:DH109" si="455">BK75</f>
        <v/>
      </c>
      <c r="DI75" s="157" t="str">
        <f t="shared" ref="DI75:DI109" si="456">BN75</f>
        <v/>
      </c>
      <c r="DJ75" s="157" t="str">
        <f t="shared" ref="DJ75:DJ109" si="457">BQ75</f>
        <v/>
      </c>
      <c r="DK75" s="157" t="str">
        <f t="shared" ref="DK75:DK109" si="458">BT75</f>
        <v/>
      </c>
      <c r="DL75" s="157" t="str">
        <f t="shared" ref="DL75:DL109" si="459">BW75</f>
        <v/>
      </c>
      <c r="DM75" s="158" t="str">
        <f t="shared" ref="DM75:DM109" si="460">BZ75</f>
        <v/>
      </c>
      <c r="DN75" s="78">
        <v>75</v>
      </c>
      <c r="DO75" s="79">
        <f t="shared" si="164"/>
        <v>70</v>
      </c>
      <c r="DP75" s="42" t="str" cm="1">
        <f t="array" ref="DP75">IFERROR(INDEX($CD$4:$CU$4,_xlfn.AGGREGATE(15,6,COLUMN($CD$4:$CU$4)-COLUMN($CC$1)/($CD$75:$CU$75=MAX($CD$75:$CU$75)),COLUMNS(CU$4:$CU4))),"")</f>
        <v/>
      </c>
      <c r="DQ75" s="65" t="str" cm="1">
        <f t="array" ref="DQ75">IFERROR(INDEX($CD$4:$CU$4,_xlfn.AGGREGATE(15,6,COLUMN($CD$4:$CU$4)-COLUMN($CC$1)/($CD$75:$CU$75=MAX($CD$75:$CU$75)),COLUMNS($CU$4:DN4))),"")</f>
        <v/>
      </c>
      <c r="DR75" s="65" t="str" cm="1">
        <f t="array" ref="DR75">IFERROR(INDEX($CD$4:$CU$4,_xlfn.AGGREGATE(15,6,COLUMN($CD$4:$CU$4)-COLUMN($CC$1)/($CD$75:$CU$75=MAX($CD$75:$CU$75)),COLUMNS($CU$4:DO4))),"")</f>
        <v/>
      </c>
      <c r="DS75" s="65" t="str" cm="1">
        <f t="array" ref="DS75">IFERROR(INDEX($CD$4:$CU$4,_xlfn.AGGREGATE(15,6,COLUMN($CD$4:$CU$4)-COLUMN($CC$1)/($CD$75:$CU$75=MAX($CD$75:$CU$75)),COLUMNS($CU$4:DP4))),"")</f>
        <v/>
      </c>
      <c r="DT75" s="65" t="str" cm="1">
        <f t="array" ref="DT75">IFERROR(INDEX($CD$4:$CU$4,_xlfn.AGGREGATE(15,6,COLUMN($CD$4:$CU$4)-COLUMN($CC$1)/($CD$75:$CU$75=MAX($CD$75:$CU$75)),COLUMNS($CU$4:DQ4))),"")</f>
        <v/>
      </c>
      <c r="DU75" s="66" t="str" cm="1">
        <f t="array" ref="DU75">IFERROR(INDEX($CD$4:$CU$4,_xlfn.AGGREGATE(15,6,COLUMN($CD$4:$CU$4)-COLUMN($CC$1)/($CD$75:$CU$75=MAX($CD$75:$CU$75)),COLUMNS($CU$4:DR4))),"")</f>
        <v/>
      </c>
      <c r="DV75" s="78" t="str">
        <f t="shared" ca="1" si="156"/>
        <v/>
      </c>
      <c r="DW75" s="65" t="str">
        <f t="shared" ca="1" si="157"/>
        <v>R</v>
      </c>
      <c r="DX75" s="65" t="str" cm="1">
        <f t="array" aca="1" ref="DX75" ca="1">IF(INDIRECT(VLOOKUP(DX74,General!R:T,3,FALSE)&amp;DN74)&gt;0,DX74,DV74)</f>
        <v>BU</v>
      </c>
      <c r="DY75" s="79">
        <f t="shared" ca="1" si="158"/>
        <v>1</v>
      </c>
      <c r="DZ75" s="42" t="str">
        <f>IFERROR(VLOOKUP(DP75,General!R:S,2,FALSE),"")</f>
        <v/>
      </c>
      <c r="EA75" s="65" t="str">
        <f>IFERROR(VLOOKUP(DQ75,General!R:S,2,FALSE),"")</f>
        <v/>
      </c>
      <c r="EB75" s="65" t="str">
        <f>IFERROR(VLOOKUP(DR75,General!R:S,2,FALSE),"")</f>
        <v/>
      </c>
      <c r="EC75" s="65" t="str">
        <f>IFERROR(VLOOKUP(DS75,General!R:S,2,FALSE),"")</f>
        <v/>
      </c>
      <c r="ED75" s="65" t="str">
        <f>IFERROR(VLOOKUP(DT75,General!R:S,2,FALSE),"")</f>
        <v/>
      </c>
      <c r="EE75" s="66" t="str">
        <f>IFERROR(VLOOKUP(DU75,General!R:S,2,FALSE),"")</f>
        <v/>
      </c>
      <c r="EF75" s="113">
        <f ca="1">IF(DP75="",-1,COUNTIF(INDIRECT(DZ75&amp;$DN$10):INDIRECT(DZ75&amp;DN75),"Y"))</f>
        <v>-1</v>
      </c>
      <c r="EG75" s="111">
        <f ca="1">IF(DQ75="",-1,COUNTIF(INDIRECT(EA75&amp;$DN$10):INDIRECT(EA75&amp;DN75),"Y"))</f>
        <v>-1</v>
      </c>
      <c r="EH75" s="111">
        <f ca="1">IF(DR75="",-1,COUNTIF(INDIRECT(EB75&amp;$DN$10):INDIRECT(EB75&amp;DN75),"Y"))</f>
        <v>-1</v>
      </c>
      <c r="EI75" s="110">
        <f ca="1">IF(DS75="",-1,COUNTIF(INDIRECT(EC75&amp;$DN$10):INDIRECT(EC75&amp;DN75),"Y"))</f>
        <v>-1</v>
      </c>
      <c r="EJ75" s="114">
        <f ca="1">IF(DT75="",-1,COUNTIF(INDIRECT(ED75&amp;$DN$10):INDIRECT(ED75&amp;DN75),"Y"))</f>
        <v>-1</v>
      </c>
      <c r="EK75" s="114">
        <f ca="1">IF(DU75="",-1,COUNTIF(INDIRECT(EE75&amp;$DN$10):INDIRECT(EE75&amp;DN75),"Y"))</f>
        <v>-1</v>
      </c>
      <c r="EL75" s="42" t="str" cm="1">
        <f t="array" aca="1" ref="EL75" ca="1">IFERROR(INDEX($DP$75:$DU$75,_xlfn.AGGREGATE(15,6,COLUMN($DP$75:$DU$75)-COLUMN($DO$75)/($EF$75:$EK$75=MAX($EF$75:$EK$75)),COLUMNS($DP$75:DP75))),"")</f>
        <v/>
      </c>
      <c r="EM75" s="65" t="str" cm="1">
        <f t="array" aca="1" ref="EM75" ca="1">IFERROR(INDEX($DP$75:$DU$75,_xlfn.AGGREGATE(15,6,COLUMN($DP$75:$DU$75)-COLUMN($DO$75)/($EF$75:$EK$75=MAX($EF$75:$EK$75)),COLUMNS($DP$75:DQ75))),"")</f>
        <v/>
      </c>
      <c r="EN75" s="65" t="str" cm="1">
        <f t="array" aca="1" ref="EN75" ca="1">IFERROR(INDEX($DP$75:$DU$75,_xlfn.AGGREGATE(15,6,COLUMN($DP$75:$DU$75)-COLUMN($DO$75)/($EF$75:$EK$75=MAX($EF$75:$EK$75)),COLUMNS($DP$75:DR75))),"")</f>
        <v/>
      </c>
      <c r="EO75" s="65" t="str" cm="1">
        <f t="array" aca="1" ref="EO75" ca="1">IFERROR(INDEX($DP$75:$DU$75,_xlfn.AGGREGATE(15,6,COLUMN($DP$75:$DU$75)-COLUMN($DO$75)/($EF$75:$EK$75=MAX($EF$75:$EK$75)),COLUMNS($DP$75:DS75))),"")</f>
        <v/>
      </c>
      <c r="EP75" s="65" t="str" cm="1">
        <f t="array" aca="1" ref="EP75" ca="1">IFERROR(INDEX($DP$75:$DU$75,_xlfn.AGGREGATE(15,6,COLUMN($DP$75:$DU$75)-COLUMN($DO$75)/($EF$75:$EK$75=MAX($EF$75:$EK$75)),COLUMNS($DP$75:DT75))),"")</f>
        <v/>
      </c>
      <c r="EQ75" s="66" t="str" cm="1">
        <f t="array" aca="1" ref="EQ75" ca="1">IFERROR(INDEX($DP$75:$DU$75,_xlfn.AGGREGATE(15,6,COLUMN($DP$75:$DU$75)-COLUMN($DO$75)/($EF$75:$EK$75=MAX($EF$75:$EK$75)),COLUMNS($DP$75:DU75))),"")</f>
        <v/>
      </c>
      <c r="ER75" s="9">
        <f t="shared" ref="ER75:ER109" ca="1" si="461">COUNTIF(EF75:EK75,MAX(EF75:EK75))</f>
        <v>6</v>
      </c>
      <c r="ES75" s="79">
        <f t="shared" ca="1" si="159"/>
        <v>1</v>
      </c>
      <c r="ET75" s="112" t="str" cm="1">
        <f t="array" aca="1" ref="ET75" ca="1">INDEX(EL75:EQ75,1,ES75)</f>
        <v/>
      </c>
      <c r="EU75" s="42" t="str">
        <f t="shared" ca="1" si="326"/>
        <v>T</v>
      </c>
      <c r="EV75" s="65" t="str">
        <f t="shared" si="327"/>
        <v>T</v>
      </c>
      <c r="EW75" s="65" t="str">
        <f t="shared" ca="1" si="328"/>
        <v>B</v>
      </c>
      <c r="EX75" s="65" t="str">
        <f t="shared" si="321"/>
        <v/>
      </c>
      <c r="EY75" s="65" t="str">
        <f t="shared" si="322"/>
        <v/>
      </c>
      <c r="EZ75" s="65" t="str">
        <f t="shared" si="323"/>
        <v/>
      </c>
      <c r="FA75" s="9" t="str">
        <f t="shared" si="387"/>
        <v/>
      </c>
      <c r="FB75" s="9" t="str">
        <f t="shared" si="388"/>
        <v/>
      </c>
      <c r="FC75" s="9" t="str">
        <f t="shared" si="389"/>
        <v/>
      </c>
      <c r="FD75" s="9" t="str">
        <f t="shared" si="390"/>
        <v/>
      </c>
      <c r="FE75" s="9" t="str">
        <f t="shared" si="391"/>
        <v/>
      </c>
      <c r="FF75" s="9" t="str">
        <f t="shared" si="392"/>
        <v/>
      </c>
      <c r="FG75" s="9">
        <f t="shared" si="393"/>
        <v>0</v>
      </c>
      <c r="FH75" s="9">
        <f t="shared" si="394"/>
        <v>0</v>
      </c>
      <c r="FI75" s="42" t="str">
        <f t="shared" si="324"/>
        <v/>
      </c>
      <c r="FJ75" s="65">
        <f>IF(Z75="",0,IFERROR(VLOOKUP(Z70&amp;Z71&amp;Z72&amp;Z73&amp;Z74&amp;Z75,General!I:J,2,FALSE),0))</f>
        <v>0</v>
      </c>
      <c r="FK75" s="65">
        <f>IF(AC75="",0,IFERROR(VLOOKUP(AC70&amp;AC71&amp;AC72&amp;AC73&amp;AC74&amp;AC75,General!I:J,2,FALSE),0))</f>
        <v>0</v>
      </c>
      <c r="FL75" s="65">
        <f>IF(AF75="",0,IFERROR(VLOOKUP(AF70&amp;AF71&amp;AF72&amp;AF73&amp;AF74&amp;AF75,General!I:J,2,FALSE),0))</f>
        <v>0</v>
      </c>
      <c r="FM75" s="65">
        <f>IF(AI75="",0,IFERROR(VLOOKUP(AI70&amp;AI71&amp;AI72&amp;AI73&amp;AI74&amp;AI75,General!I:J,2,FALSE),0))</f>
        <v>0</v>
      </c>
      <c r="FN75" s="65">
        <f>IF(AL75="",0,IFERROR(VLOOKUP(AL70&amp;AL71&amp;AL72&amp;AL73&amp;AL74&amp;AL75,General!I:J,2,FALSE),0))</f>
        <v>0</v>
      </c>
      <c r="FO75" s="65">
        <f>IF(AO75="",0,IFERROR(VLOOKUP(AO70&amp;AO71&amp;AO72&amp;AO73&amp;AO74&amp;AO75,General!I:J,2,FALSE),0))</f>
        <v>0</v>
      </c>
      <c r="FP75" s="65">
        <f>IF(AR75="",0,IFERROR(VLOOKUP(AR70&amp;AR71&amp;AR72&amp;AR73&amp;AR74&amp;AR75,General!I:J,2,FALSE),0))</f>
        <v>0</v>
      </c>
      <c r="FQ75" s="65">
        <f>IF(AU75="",0,IFERROR(VLOOKUP(AU70&amp;AU71&amp;AU72&amp;AU73&amp;AU74&amp;AU75,General!I:J,2,FALSE),0))</f>
        <v>0</v>
      </c>
      <c r="FR75" s="65">
        <f>IF(AX75="",0,IFERROR(VLOOKUP(AX70&amp;AX71&amp;AX72&amp;AX73&amp;AX74&amp;AX75,General!I:J,2,FALSE),0))</f>
        <v>0</v>
      </c>
      <c r="FS75" s="65">
        <f>IF(BA75="",0,IFERROR(VLOOKUP(BA70&amp;BA71&amp;BA72&amp;BA73&amp;BA74&amp;BA75,General!I:J,2,FALSE),0))</f>
        <v>0</v>
      </c>
      <c r="FT75" s="65">
        <f>IF(BD75="",0,IFERROR(VLOOKUP(BD70&amp;BD71&amp;BD72&amp;BD73&amp;BD74&amp;BD75,General!I:J,2,FALSE),0))</f>
        <v>0</v>
      </c>
      <c r="FU75" s="65">
        <f>IF(BG75="",0,IFERROR(VLOOKUP(BG70&amp;BG71&amp;BG72&amp;BG73&amp;BG74&amp;BG75,General!I:J,2,FALSE),0))</f>
        <v>0</v>
      </c>
      <c r="FV75" s="65">
        <f>IF(BJ75="",0,IFERROR(VLOOKUP(BJ70&amp;BJ71&amp;BJ72&amp;BJ73&amp;BJ74&amp;BJ75,General!I:J,2,FALSE),0))</f>
        <v>0</v>
      </c>
      <c r="FW75" s="65">
        <f>IF(BM75="",0,IFERROR(VLOOKUP(BM70&amp;BM71&amp;BM72&amp;BM73&amp;BM74&amp;BM75,General!I:J,2,FALSE),0))</f>
        <v>0</v>
      </c>
      <c r="FX75" s="65">
        <f>IF(BP75="",0,IFERROR(VLOOKUP(BP70&amp;BP71&amp;BP72&amp;BP73&amp;BP74&amp;BP75,General!I:J,2,FALSE),0))</f>
        <v>0</v>
      </c>
      <c r="FY75" s="65">
        <f>IF(BS75="",0,IFERROR(VLOOKUP(BS70&amp;BS71&amp;BS72&amp;BS73&amp;BS74&amp;BS75,General!I:J,2,FALSE),0))</f>
        <v>0</v>
      </c>
      <c r="FZ75" s="66">
        <f>IF(BV75="",0,IFERROR(VLOOKUP(BV70&amp;BV71&amp;BV72&amp;BV73&amp;BV74&amp;BV75,General!I:J,2,FALSE),0))</f>
        <v>0</v>
      </c>
      <c r="GA75" s="66">
        <f>IF(BY75="",0,IFERROR(VLOOKUP(BY70&amp;BY71&amp;BY72&amp;BY73&amp;BY74&amp;BY75,General!I:J,2,FALSE),0))</f>
        <v>0</v>
      </c>
      <c r="GB75" s="66">
        <f>IF(R75="",0,IFERROR(VLOOKUP(R70&amp;R71&amp;R72&amp;R73&amp;R74&amp;R75,General!F:G,2,FALSE),0))</f>
        <v>0</v>
      </c>
      <c r="GC75" s="9" t="str">
        <f t="shared" ref="GC75:GC106" si="462">IF(M74="","",IF(GK74="R","S",IF(GC74="S","C",IF(OR(AND(S74&gt;=0,HE74="F"),AND(HE74="L",HE73="L",R74="L")),"S","C"))))</f>
        <v/>
      </c>
      <c r="GD75" s="9" t="str">
        <f t="shared" si="395"/>
        <v>N</v>
      </c>
      <c r="GE75" s="9" t="str">
        <f t="shared" si="396"/>
        <v>N</v>
      </c>
      <c r="GF75" s="9" t="str">
        <f t="shared" si="397"/>
        <v>N</v>
      </c>
      <c r="GG75" s="9" t="str">
        <f t="shared" si="398"/>
        <v/>
      </c>
      <c r="GH75" s="10" t="str">
        <f t="shared" ca="1" si="399"/>
        <v/>
      </c>
      <c r="GI75" s="9" t="str">
        <f t="shared" ca="1" si="400"/>
        <v/>
      </c>
      <c r="GJ75" s="9" t="str">
        <f t="shared" ca="1" si="401"/>
        <v/>
      </c>
      <c r="GK75" s="9" t="str">
        <f t="shared" si="402"/>
        <v/>
      </c>
      <c r="GL75" s="9" t="str">
        <f t="shared" si="403"/>
        <v/>
      </c>
      <c r="GM75" s="9" t="str">
        <f t="shared" si="404"/>
        <v/>
      </c>
      <c r="GN75" s="9" t="str">
        <f t="shared" si="318"/>
        <v/>
      </c>
      <c r="GO75" s="9" t="str">
        <f t="shared" si="319"/>
        <v/>
      </c>
      <c r="GP75" s="9" t="str">
        <f t="shared" si="289"/>
        <v>00000</v>
      </c>
      <c r="GQ75" s="9" t="str">
        <f t="shared" si="290"/>
        <v>00000</v>
      </c>
      <c r="GR75" s="9" t="str">
        <f t="shared" si="291"/>
        <v>000000</v>
      </c>
      <c r="GS75" s="9" t="str">
        <f t="shared" si="292"/>
        <v>000000</v>
      </c>
      <c r="GT75" s="9" t="str">
        <f t="shared" si="293"/>
        <v>B</v>
      </c>
      <c r="GU75" s="9" t="str">
        <f t="shared" ref="GU75:GU109" si="463">IF(COUNTBLANK(GN72:GN74)&gt;1,"B","P")</f>
        <v>B</v>
      </c>
      <c r="GV75" s="9" t="str">
        <f t="shared" si="405"/>
        <v/>
      </c>
      <c r="GW75" s="9">
        <f t="shared" ca="1" si="406"/>
        <v>0</v>
      </c>
      <c r="GX75" s="9" t="str">
        <f t="shared" si="407"/>
        <v/>
      </c>
      <c r="GY75" s="9">
        <f t="shared" ca="1" si="408"/>
        <v>0</v>
      </c>
      <c r="GZ75" s="9" t="str">
        <f t="shared" si="409"/>
        <v/>
      </c>
      <c r="HA75" s="9">
        <f t="shared" ca="1" si="410"/>
        <v>0</v>
      </c>
      <c r="HB75" s="9" t="str">
        <f t="shared" ref="HB75:HB109" ca="1" si="464">IF(GW75="","",IF(OR(GW75="B",GW75="XB"),1,RIGHT(GW75)))</f>
        <v>0</v>
      </c>
      <c r="HC75" s="9" t="str">
        <f t="shared" ref="HC75:HC109" ca="1" si="465">IF(GY75="","",IF(OR(GY75="B",GY75="XB"),1,RIGHT(GY75)))</f>
        <v>0</v>
      </c>
      <c r="HD75" s="9" t="str">
        <f t="shared" ref="HD75:HD109" ca="1" si="466">IF(HA75="","",IF(OR(HA75="B",HA75="XB"),1,RIGHT(HA75)))</f>
        <v>0</v>
      </c>
      <c r="HE75" s="9" t="str">
        <f t="shared" si="411"/>
        <v/>
      </c>
      <c r="HG75" s="9">
        <f>General!A73</f>
        <v>0</v>
      </c>
      <c r="HH75" s="9">
        <f>General!B73</f>
        <v>0</v>
      </c>
      <c r="HI75" s="9">
        <f>General!C73</f>
        <v>0</v>
      </c>
      <c r="HJ75" s="9">
        <f>General!D73</f>
        <v>0</v>
      </c>
      <c r="HK75" s="9">
        <v>2</v>
      </c>
      <c r="HL75" s="57">
        <f t="shared" ref="HL75:HL110" ca="1" si="467">RANDBETWEEN(1,2)</f>
        <v>2</v>
      </c>
      <c r="HM75" s="9" t="str">
        <f>General!F73</f>
        <v>LLWLWL</v>
      </c>
      <c r="HN75" s="9">
        <f>General!G73</f>
        <v>-1</v>
      </c>
    </row>
    <row r="76" spans="1:222" ht="13.5" thickBot="1">
      <c r="A76" s="9">
        <v>67</v>
      </c>
      <c r="B76" s="42" t="str">
        <f t="shared" si="330"/>
        <v/>
      </c>
      <c r="C76" s="115" t="str">
        <f t="shared" ca="1" si="412"/>
        <v/>
      </c>
      <c r="D76" s="116" t="str">
        <f t="shared" si="413"/>
        <v/>
      </c>
      <c r="E76" s="117" t="str">
        <f t="shared" si="414"/>
        <v/>
      </c>
      <c r="F76" s="66" t="str">
        <f t="shared" si="331"/>
        <v/>
      </c>
      <c r="G76" s="9">
        <v>67</v>
      </c>
      <c r="H76" s="118"/>
      <c r="I76" s="152" t="str">
        <f t="shared" si="415"/>
        <v/>
      </c>
      <c r="J76" s="115" t="str">
        <f t="shared" si="416"/>
        <v/>
      </c>
      <c r="K76" s="66" t="str">
        <f t="shared" ref="K76:K109" si="468">IF(M75="","",CA75)</f>
        <v/>
      </c>
      <c r="L76" s="141"/>
      <c r="M76" s="136"/>
      <c r="N76" s="10"/>
      <c r="O76" s="42" t="str">
        <f>IF(M75="","",VLOOKUP(DX76,General!U:V,2,FALSE))</f>
        <v/>
      </c>
      <c r="P76" s="116" t="str">
        <f t="shared" si="332"/>
        <v/>
      </c>
      <c r="Q76" s="117" t="str">
        <f t="shared" si="333"/>
        <v/>
      </c>
      <c r="R76" s="65" t="str">
        <f t="shared" si="334"/>
        <v/>
      </c>
      <c r="S76" s="65" t="str">
        <f t="shared" si="335"/>
        <v/>
      </c>
      <c r="T76" s="119" t="str">
        <f t="shared" si="417"/>
        <v/>
      </c>
      <c r="U76" s="65" t="str">
        <f>IF(M76="","",IF(T76="",SUM($T$5:$T76)+S76,SUM($T$5:$T76)))</f>
        <v/>
      </c>
      <c r="V76" s="125" t="str">
        <f t="shared" si="315"/>
        <v/>
      </c>
      <c r="W76" s="65" t="str" cm="1">
        <f t="array" aca="1" ref="W76" ca="1">IF(M75="","",INDIRECT(DX76&amp; DN76))</f>
        <v/>
      </c>
      <c r="X76" s="66" t="str">
        <f t="shared" si="336"/>
        <v/>
      </c>
      <c r="Y76" s="42" t="str">
        <f t="shared" si="337"/>
        <v/>
      </c>
      <c r="Z76" s="65" t="str">
        <f t="shared" si="338"/>
        <v/>
      </c>
      <c r="AA76" s="66" t="str">
        <f t="shared" si="339"/>
        <v/>
      </c>
      <c r="AB76" s="42" t="str">
        <f t="shared" si="340"/>
        <v/>
      </c>
      <c r="AC76" s="65" t="str">
        <f t="shared" si="341"/>
        <v/>
      </c>
      <c r="AD76" s="66" t="str">
        <f t="shared" si="342"/>
        <v/>
      </c>
      <c r="AE76" s="42" t="str">
        <f t="shared" si="343"/>
        <v/>
      </c>
      <c r="AF76" s="65" t="str">
        <f t="shared" si="344"/>
        <v/>
      </c>
      <c r="AG76" s="66" t="str">
        <f t="shared" si="345"/>
        <v/>
      </c>
      <c r="AH76" s="42" t="str">
        <f t="shared" si="346"/>
        <v/>
      </c>
      <c r="AI76" s="65" t="str">
        <f t="shared" si="347"/>
        <v/>
      </c>
      <c r="AJ76" s="66" t="str">
        <f t="shared" si="348"/>
        <v/>
      </c>
      <c r="AK76" s="42" t="str">
        <f t="shared" si="418"/>
        <v/>
      </c>
      <c r="AL76" s="65" t="str">
        <f t="shared" si="349"/>
        <v/>
      </c>
      <c r="AM76" s="66" t="str">
        <f t="shared" si="350"/>
        <v/>
      </c>
      <c r="AN76" s="42" t="str">
        <f t="shared" si="351"/>
        <v/>
      </c>
      <c r="AO76" s="65" t="str">
        <f t="shared" si="352"/>
        <v/>
      </c>
      <c r="AP76" s="66" t="str">
        <f t="shared" si="353"/>
        <v/>
      </c>
      <c r="AQ76" s="42" t="str">
        <f t="shared" si="354"/>
        <v/>
      </c>
      <c r="AR76" s="65" t="str">
        <f t="shared" si="355"/>
        <v/>
      </c>
      <c r="AS76" s="66" t="str">
        <f t="shared" si="356"/>
        <v/>
      </c>
      <c r="AT76" s="42" t="str">
        <f t="shared" si="419"/>
        <v/>
      </c>
      <c r="AU76" s="65" t="str">
        <f t="shared" si="357"/>
        <v/>
      </c>
      <c r="AV76" s="79" t="str">
        <f t="shared" si="358"/>
        <v/>
      </c>
      <c r="AW76" s="42" t="str">
        <f t="shared" si="420"/>
        <v/>
      </c>
      <c r="AX76" s="65" t="str">
        <f t="shared" si="359"/>
        <v/>
      </c>
      <c r="AY76" s="66" t="str">
        <f t="shared" si="421"/>
        <v/>
      </c>
      <c r="AZ76" s="42" t="str">
        <f t="shared" si="360"/>
        <v/>
      </c>
      <c r="BA76" s="65" t="str">
        <f t="shared" si="361"/>
        <v/>
      </c>
      <c r="BB76" s="66" t="str">
        <f t="shared" si="362"/>
        <v/>
      </c>
      <c r="BC76" s="42" t="str">
        <f t="shared" si="363"/>
        <v/>
      </c>
      <c r="BD76" s="65" t="str">
        <f t="shared" si="364"/>
        <v/>
      </c>
      <c r="BE76" s="66" t="str">
        <f t="shared" si="365"/>
        <v/>
      </c>
      <c r="BF76" s="42" t="str">
        <f t="shared" si="366"/>
        <v/>
      </c>
      <c r="BG76" s="65" t="str">
        <f t="shared" si="367"/>
        <v/>
      </c>
      <c r="BH76" s="66" t="str">
        <f t="shared" si="368"/>
        <v/>
      </c>
      <c r="BI76" s="42" t="str">
        <f t="shared" si="369"/>
        <v/>
      </c>
      <c r="BJ76" s="65" t="str">
        <f t="shared" si="370"/>
        <v/>
      </c>
      <c r="BK76" s="66" t="str">
        <f t="shared" si="371"/>
        <v/>
      </c>
      <c r="BL76" s="42" t="str">
        <f t="shared" si="372"/>
        <v/>
      </c>
      <c r="BM76" s="65" t="str">
        <f t="shared" si="373"/>
        <v/>
      </c>
      <c r="BN76" s="66" t="str">
        <f t="shared" si="374"/>
        <v/>
      </c>
      <c r="BO76" s="42" t="str">
        <f t="shared" si="375"/>
        <v/>
      </c>
      <c r="BP76" s="65" t="str">
        <f t="shared" si="376"/>
        <v/>
      </c>
      <c r="BQ76" s="66" t="str">
        <f t="shared" si="377"/>
        <v/>
      </c>
      <c r="BR76" s="42" t="str">
        <f t="shared" si="378"/>
        <v/>
      </c>
      <c r="BS76" s="65" t="str">
        <f t="shared" si="379"/>
        <v/>
      </c>
      <c r="BT76" s="66" t="str">
        <f t="shared" si="380"/>
        <v/>
      </c>
      <c r="BU76" s="42" t="str">
        <f t="shared" si="381"/>
        <v/>
      </c>
      <c r="BV76" s="65" t="str">
        <f t="shared" si="382"/>
        <v/>
      </c>
      <c r="BW76" s="66" t="str">
        <f t="shared" si="383"/>
        <v/>
      </c>
      <c r="BX76" s="42" t="str">
        <f t="shared" si="384"/>
        <v/>
      </c>
      <c r="BY76" s="65" t="str">
        <f t="shared" si="422"/>
        <v/>
      </c>
      <c r="BZ76" s="66" t="str">
        <f t="shared" si="385"/>
        <v/>
      </c>
      <c r="CA76" s="106">
        <f t="shared" si="423"/>
        <v>0</v>
      </c>
      <c r="CB76" s="107">
        <f t="shared" si="424"/>
        <v>0</v>
      </c>
      <c r="CC76" s="108" t="str">
        <f t="shared" si="425"/>
        <v/>
      </c>
      <c r="CD76" s="252" t="e">
        <f t="shared" ref="CD76:CE76" si="469">AVERAGE(CV73:CV76)</f>
        <v>#DIV/0!</v>
      </c>
      <c r="CE76" s="252" t="e">
        <f t="shared" si="469"/>
        <v>#DIV/0!</v>
      </c>
      <c r="CF76" s="252" t="e">
        <f t="shared" si="427"/>
        <v>#DIV/0!</v>
      </c>
      <c r="CG76" s="252" t="e">
        <f t="shared" si="428"/>
        <v>#DIV/0!</v>
      </c>
      <c r="CH76" s="252" t="e">
        <f t="shared" si="429"/>
        <v>#DIV/0!</v>
      </c>
      <c r="CI76" s="252" t="e">
        <f t="shared" si="430"/>
        <v>#DIV/0!</v>
      </c>
      <c r="CJ76" s="252" t="e">
        <f t="shared" si="431"/>
        <v>#DIV/0!</v>
      </c>
      <c r="CK76" s="252" t="e">
        <f t="shared" si="432"/>
        <v>#DIV/0!</v>
      </c>
      <c r="CL76" s="252" t="e">
        <f t="shared" si="433"/>
        <v>#DIV/0!</v>
      </c>
      <c r="CM76" s="252" t="e">
        <f t="shared" si="434"/>
        <v>#DIV/0!</v>
      </c>
      <c r="CN76" s="252" t="e">
        <f t="shared" si="435"/>
        <v>#DIV/0!</v>
      </c>
      <c r="CO76" s="252" t="e">
        <f t="shared" si="436"/>
        <v>#DIV/0!</v>
      </c>
      <c r="CP76" s="252" t="e">
        <f t="shared" si="437"/>
        <v>#DIV/0!</v>
      </c>
      <c r="CQ76" s="252" t="e">
        <f t="shared" si="438"/>
        <v>#DIV/0!</v>
      </c>
      <c r="CR76" s="252" t="e">
        <f t="shared" si="439"/>
        <v>#DIV/0!</v>
      </c>
      <c r="CS76" s="252" t="e">
        <f t="shared" si="440"/>
        <v>#DIV/0!</v>
      </c>
      <c r="CT76" s="252" t="e">
        <f t="shared" si="441"/>
        <v>#DIV/0!</v>
      </c>
      <c r="CU76" s="252" t="e">
        <f t="shared" si="442"/>
        <v>#DIV/0!</v>
      </c>
      <c r="CV76" s="156" t="str">
        <f t="shared" si="443"/>
        <v/>
      </c>
      <c r="CW76" s="157" t="str">
        <f t="shared" si="444"/>
        <v/>
      </c>
      <c r="CX76" s="157" t="str">
        <f t="shared" si="445"/>
        <v/>
      </c>
      <c r="CY76" s="157" t="str">
        <f t="shared" si="446"/>
        <v/>
      </c>
      <c r="CZ76" s="157" t="str">
        <f t="shared" si="447"/>
        <v/>
      </c>
      <c r="DA76" s="157" t="str">
        <f t="shared" si="448"/>
        <v/>
      </c>
      <c r="DB76" s="157" t="str">
        <f t="shared" si="449"/>
        <v/>
      </c>
      <c r="DC76" s="157" t="str">
        <f t="shared" si="450"/>
        <v/>
      </c>
      <c r="DD76" s="157" t="str">
        <f t="shared" si="451"/>
        <v/>
      </c>
      <c r="DE76" s="157" t="str">
        <f t="shared" si="452"/>
        <v/>
      </c>
      <c r="DF76" s="157" t="str">
        <f t="shared" si="453"/>
        <v/>
      </c>
      <c r="DG76" s="157" t="str">
        <f t="shared" si="454"/>
        <v/>
      </c>
      <c r="DH76" s="157" t="str">
        <f t="shared" si="455"/>
        <v/>
      </c>
      <c r="DI76" s="157" t="str">
        <f t="shared" si="456"/>
        <v/>
      </c>
      <c r="DJ76" s="157" t="str">
        <f t="shared" si="457"/>
        <v/>
      </c>
      <c r="DK76" s="157" t="str">
        <f t="shared" si="458"/>
        <v/>
      </c>
      <c r="DL76" s="157" t="str">
        <f t="shared" si="459"/>
        <v/>
      </c>
      <c r="DM76" s="158" t="str">
        <f t="shared" si="460"/>
        <v/>
      </c>
      <c r="DN76" s="78">
        <v>76</v>
      </c>
      <c r="DO76" s="79">
        <f t="shared" si="164"/>
        <v>71</v>
      </c>
      <c r="DP76" s="42" t="str" cm="1">
        <f t="array" ref="DP76">IFERROR(INDEX($CD$4:$CU$4,_xlfn.AGGREGATE(15,6,COLUMN($CD$4:$CU$4)-COLUMN($CC$1)/($CD$76:$CU$76=MAX($CD$76:$CU$76)),COLUMNS(CU$4:$CU4))),"")</f>
        <v/>
      </c>
      <c r="DQ76" s="65" t="str" cm="1">
        <f t="array" ref="DQ76">IFERROR(INDEX($CD$4:$CU$4,_xlfn.AGGREGATE(15,6,COLUMN($CD$4:$CU$4)-COLUMN($CC$1)/($CD$76:$CU$76=MAX($CD$76:$CU$76)),COLUMNS($CU$4:DN4))),"")</f>
        <v/>
      </c>
      <c r="DR76" s="65" t="str" cm="1">
        <f t="array" ref="DR76">IFERROR(INDEX($CD$4:$CU$4,_xlfn.AGGREGATE(15,6,COLUMN($CD$4:$CU$4)-COLUMN($CC$1)/($CD$76:$CU$76=MAX($CD$76:$CU$76)),COLUMNS($CU$4:DO4))),"")</f>
        <v/>
      </c>
      <c r="DS76" s="65" t="str" cm="1">
        <f t="array" ref="DS76">IFERROR(INDEX($CD$4:$CU$4,_xlfn.AGGREGATE(15,6,COLUMN($CD$4:$CU$4)-COLUMN($CC$1)/($CD$76:$CU$76=MAX($CD$76:$CU$76)),COLUMNS($CU$4:DP4))),"")</f>
        <v/>
      </c>
      <c r="DT76" s="65" t="str" cm="1">
        <f t="array" ref="DT76">IFERROR(INDEX($CD$4:$CU$4,_xlfn.AGGREGATE(15,6,COLUMN($CD$4:$CU$4)-COLUMN($CC$1)/($CD$76:$CU$76=MAX($CD$76:$CU$76)),COLUMNS($CU$4:DQ4))),"")</f>
        <v/>
      </c>
      <c r="DU76" s="66" t="str" cm="1">
        <f t="array" ref="DU76">IFERROR(INDEX($CD$4:$CU$4,_xlfn.AGGREGATE(15,6,COLUMN($CD$4:$CU$4)-COLUMN($CC$1)/($CD$76:$CU$76=MAX($CD$76:$CU$76)),COLUMNS($CU$4:DR4))),"")</f>
        <v/>
      </c>
      <c r="DV76" s="78" t="str">
        <f t="shared" ref="DV76:DV109" ca="1" si="470">IF(EM76="",EL76,ET76)</f>
        <v/>
      </c>
      <c r="DW76" s="65" t="str">
        <f t="shared" ref="DW76:DW109" ca="1" si="471">IF(ER75&gt;1,"R","N")</f>
        <v>R</v>
      </c>
      <c r="DX76" s="65" t="str" cm="1">
        <f t="array" aca="1" ref="DX76" ca="1">IF(INDIRECT(VLOOKUP(DX75,General!R:T,3,FALSE)&amp;DN75)&gt;0,DX75,DV75)</f>
        <v>BU</v>
      </c>
      <c r="DY76" s="79">
        <f t="shared" ref="DY76:DY109" ca="1" si="472">IF(DY75=6,1,IF(DY75+1&gt;ER76,ER76,DY75+1))</f>
        <v>2</v>
      </c>
      <c r="DZ76" s="42" t="str">
        <f>IFERROR(VLOOKUP(DP76,General!R:S,2,FALSE),"")</f>
        <v/>
      </c>
      <c r="EA76" s="65" t="str">
        <f>IFERROR(VLOOKUP(DQ76,General!R:S,2,FALSE),"")</f>
        <v/>
      </c>
      <c r="EB76" s="65" t="str">
        <f>IFERROR(VLOOKUP(DR76,General!R:S,2,FALSE),"")</f>
        <v/>
      </c>
      <c r="EC76" s="65" t="str">
        <f>IFERROR(VLOOKUP(DS76,General!R:S,2,FALSE),"")</f>
        <v/>
      </c>
      <c r="ED76" s="65" t="str">
        <f>IFERROR(VLOOKUP(DT76,General!R:S,2,FALSE),"")</f>
        <v/>
      </c>
      <c r="EE76" s="66" t="str">
        <f>IFERROR(VLOOKUP(DU76,General!R:S,2,FALSE),"")</f>
        <v/>
      </c>
      <c r="EF76" s="113">
        <f ca="1">IF(DP76="",-1,COUNTIF(INDIRECT(DZ76&amp;$DN$10):INDIRECT(DZ76&amp;DN76),"Y"))</f>
        <v>-1</v>
      </c>
      <c r="EG76" s="111">
        <f ca="1">IF(DQ76="",-1,COUNTIF(INDIRECT(EA76&amp;$DN$10):INDIRECT(EA76&amp;DN76),"Y"))</f>
        <v>-1</v>
      </c>
      <c r="EH76" s="111">
        <f ca="1">IF(DR76="",-1,COUNTIF(INDIRECT(EB76&amp;$DN$10):INDIRECT(EB76&amp;DN76),"Y"))</f>
        <v>-1</v>
      </c>
      <c r="EI76" s="110">
        <f ca="1">IF(DS76="",-1,COUNTIF(INDIRECT(EC76&amp;$DN$10):INDIRECT(EC76&amp;DN76),"Y"))</f>
        <v>-1</v>
      </c>
      <c r="EJ76" s="114">
        <f ca="1">IF(DT76="",-1,COUNTIF(INDIRECT(ED76&amp;$DN$10):INDIRECT(ED76&amp;DN76),"Y"))</f>
        <v>-1</v>
      </c>
      <c r="EK76" s="114">
        <f ca="1">IF(DU76="",-1,COUNTIF(INDIRECT(EE76&amp;$DN$10):INDIRECT(EE76&amp;DN76),"Y"))</f>
        <v>-1</v>
      </c>
      <c r="EL76" s="42" t="str" cm="1">
        <f t="array" aca="1" ref="EL76" ca="1">IFERROR(INDEX($DP$76:$DU$76,_xlfn.AGGREGATE(15,6,COLUMN($DP$76:$DU$76)-COLUMN($DO$76)/($EF$76:$EK$76=MAX($EF$76:$EK$76)),COLUMNS($DP$76:DP76))),"")</f>
        <v/>
      </c>
      <c r="EM76" s="65" t="str" cm="1">
        <f t="array" aca="1" ref="EM76" ca="1">IFERROR(INDEX($DP$76:$DU$76,_xlfn.AGGREGATE(15,6,COLUMN($DP$76:$DU$76)-COLUMN($DO$76)/($EF$76:$EK$76=MAX($EF$76:$EK$76)),COLUMNS($DP$76:DQ76))),"")</f>
        <v/>
      </c>
      <c r="EN76" s="65" t="str" cm="1">
        <f t="array" aca="1" ref="EN76" ca="1">IFERROR(INDEX($DP$76:$DU$76,_xlfn.AGGREGATE(15,6,COLUMN($DP$76:$DU$76)-COLUMN($DO$76)/($EF$76:$EK$76=MAX($EF$76:$EK$76)),COLUMNS($DP$76:DR76))),"")</f>
        <v/>
      </c>
      <c r="EO76" s="65" t="str" cm="1">
        <f t="array" aca="1" ref="EO76" ca="1">IFERROR(INDEX($DP$76:$DU$76,_xlfn.AGGREGATE(15,6,COLUMN($DP$76:$DU$76)-COLUMN($DO$76)/($EF$76:$EK$76=MAX($EF$76:$EK$76)),COLUMNS($DP$76:DS76))),"")</f>
        <v/>
      </c>
      <c r="EP76" s="65" t="str" cm="1">
        <f t="array" aca="1" ref="EP76" ca="1">IFERROR(INDEX($DP$76:$DU$76,_xlfn.AGGREGATE(15,6,COLUMN($DP$76:$DU$76)-COLUMN($DO$76)/($EF$76:$EK$76=MAX($EF$76:$EK$76)),COLUMNS($DP$76:DT76))),"")</f>
        <v/>
      </c>
      <c r="EQ76" s="66" t="str" cm="1">
        <f t="array" aca="1" ref="EQ76" ca="1">IFERROR(INDEX($DP$76:$DU$76,_xlfn.AGGREGATE(15,6,COLUMN($DP$76:$DU$76)-COLUMN($DO$76)/($EF$76:$EK$76=MAX($EF$76:$EK$76)),COLUMNS($DP$76:DU76))),"")</f>
        <v/>
      </c>
      <c r="ER76" s="9">
        <f t="shared" ca="1" si="461"/>
        <v>6</v>
      </c>
      <c r="ES76" s="79">
        <f t="shared" ref="ES76:ES109" ca="1" si="473">IF(ER76=1,1,DY76)</f>
        <v>2</v>
      </c>
      <c r="ET76" s="112" t="str" cm="1">
        <f t="array" aca="1" ref="ET76" ca="1">INDEX(EL76:EQ76,1,ES76)</f>
        <v/>
      </c>
      <c r="EU76" s="42" t="str">
        <f t="shared" ca="1" si="326"/>
        <v>T</v>
      </c>
      <c r="EV76" s="65" t="str">
        <f t="shared" si="327"/>
        <v>T</v>
      </c>
      <c r="EW76" s="65" t="str">
        <f t="shared" ca="1" si="328"/>
        <v>B</v>
      </c>
      <c r="EX76" s="65" t="str">
        <f t="shared" si="321"/>
        <v/>
      </c>
      <c r="EY76" s="65" t="str">
        <f t="shared" si="322"/>
        <v/>
      </c>
      <c r="EZ76" s="65" t="str">
        <f t="shared" si="323"/>
        <v/>
      </c>
      <c r="FA76" s="9" t="str">
        <f t="shared" si="387"/>
        <v/>
      </c>
      <c r="FB76" s="9" t="str">
        <f t="shared" si="388"/>
        <v/>
      </c>
      <c r="FC76" s="9" t="str">
        <f t="shared" si="389"/>
        <v/>
      </c>
      <c r="FD76" s="9" t="str">
        <f t="shared" si="390"/>
        <v/>
      </c>
      <c r="FE76" s="9" t="str">
        <f t="shared" si="391"/>
        <v/>
      </c>
      <c r="FF76" s="9" t="str">
        <f t="shared" si="392"/>
        <v/>
      </c>
      <c r="FG76" s="9">
        <f t="shared" si="393"/>
        <v>0</v>
      </c>
      <c r="FH76" s="9">
        <f t="shared" si="394"/>
        <v>0</v>
      </c>
      <c r="FI76" s="42" t="str">
        <f t="shared" si="324"/>
        <v/>
      </c>
      <c r="FJ76" s="65">
        <f>IF(Z76="",0,IFERROR(VLOOKUP(Z71&amp;Z72&amp;Z73&amp;Z74&amp;Z75&amp;Z76,General!I:J,2,FALSE),0))</f>
        <v>0</v>
      </c>
      <c r="FK76" s="65">
        <f>IF(AC76="",0,IFERROR(VLOOKUP(AC71&amp;AC72&amp;AC73&amp;AC74&amp;AC75&amp;AC76,General!I:J,2,FALSE),0))</f>
        <v>0</v>
      </c>
      <c r="FL76" s="65">
        <f>IF(AF76="",0,IFERROR(VLOOKUP(AF71&amp;AF72&amp;AF73&amp;AF74&amp;AF75&amp;AF76,General!I:J,2,FALSE),0))</f>
        <v>0</v>
      </c>
      <c r="FM76" s="65">
        <f>IF(AI76="",0,IFERROR(VLOOKUP(AI71&amp;AI72&amp;AI73&amp;AI74&amp;AI75&amp;AI76,General!I:J,2,FALSE),0))</f>
        <v>0</v>
      </c>
      <c r="FN76" s="65">
        <f>IF(AL76="",0,IFERROR(VLOOKUP(AL71&amp;AL72&amp;AL73&amp;AL74&amp;AL75&amp;AL76,General!I:J,2,FALSE),0))</f>
        <v>0</v>
      </c>
      <c r="FO76" s="65">
        <f>IF(AO76="",0,IFERROR(VLOOKUP(AO71&amp;AO72&amp;AO73&amp;AO74&amp;AO75&amp;AO76,General!I:J,2,FALSE),0))</f>
        <v>0</v>
      </c>
      <c r="FP76" s="65">
        <f>IF(AR76="",0,IFERROR(VLOOKUP(AR71&amp;AR72&amp;AR73&amp;AR74&amp;AR75&amp;AR76,General!I:J,2,FALSE),0))</f>
        <v>0</v>
      </c>
      <c r="FQ76" s="65">
        <f>IF(AU76="",0,IFERROR(VLOOKUP(AU71&amp;AU72&amp;AU73&amp;AU74&amp;AU75&amp;AU76,General!I:J,2,FALSE),0))</f>
        <v>0</v>
      </c>
      <c r="FR76" s="65">
        <f>IF(AX76="",0,IFERROR(VLOOKUP(AX71&amp;AX72&amp;AX73&amp;AX74&amp;AX75&amp;AX76,General!I:J,2,FALSE),0))</f>
        <v>0</v>
      </c>
      <c r="FS76" s="65">
        <f>IF(BA76="",0,IFERROR(VLOOKUP(BA71&amp;BA72&amp;BA73&amp;BA74&amp;BA75&amp;BA76,General!I:J,2,FALSE),0))</f>
        <v>0</v>
      </c>
      <c r="FT76" s="65">
        <f>IF(BD76="",0,IFERROR(VLOOKUP(BD71&amp;BD72&amp;BD73&amp;BD74&amp;BD75&amp;BD76,General!I:J,2,FALSE),0))</f>
        <v>0</v>
      </c>
      <c r="FU76" s="65">
        <f>IF(BG76="",0,IFERROR(VLOOKUP(BG71&amp;BG72&amp;BG73&amp;BG74&amp;BG75&amp;BG76,General!I:J,2,FALSE),0))</f>
        <v>0</v>
      </c>
      <c r="FV76" s="65">
        <f>IF(BJ76="",0,IFERROR(VLOOKUP(BJ71&amp;BJ72&amp;BJ73&amp;BJ74&amp;BJ75&amp;BJ76,General!I:J,2,FALSE),0))</f>
        <v>0</v>
      </c>
      <c r="FW76" s="65">
        <f>IF(BM76="",0,IFERROR(VLOOKUP(BM71&amp;BM72&amp;BM73&amp;BM74&amp;BM75&amp;BM76,General!I:J,2,FALSE),0))</f>
        <v>0</v>
      </c>
      <c r="FX76" s="65">
        <f>IF(BP76="",0,IFERROR(VLOOKUP(BP71&amp;BP72&amp;BP73&amp;BP74&amp;BP75&amp;BP76,General!I:J,2,FALSE),0))</f>
        <v>0</v>
      </c>
      <c r="FY76" s="65">
        <f>IF(BS76="",0,IFERROR(VLOOKUP(BS71&amp;BS72&amp;BS73&amp;BS74&amp;BS75&amp;BS76,General!I:J,2,FALSE),0))</f>
        <v>0</v>
      </c>
      <c r="FZ76" s="66">
        <f>IF(BV76="",0,IFERROR(VLOOKUP(BV71&amp;BV72&amp;BV73&amp;BV74&amp;BV75&amp;BV76,General!I:J,2,FALSE),0))</f>
        <v>0</v>
      </c>
      <c r="GA76" s="66">
        <f>IF(BY76="",0,IFERROR(VLOOKUP(BY71&amp;BY72&amp;BY73&amp;BY74&amp;BY75&amp;BY76,General!I:J,2,FALSE),0))</f>
        <v>0</v>
      </c>
      <c r="GB76" s="66">
        <f>IF(R76="",0,IFERROR(VLOOKUP(R71&amp;R72&amp;R73&amp;R74&amp;R75&amp;R76,General!F:G,2,FALSE),0))</f>
        <v>0</v>
      </c>
      <c r="GC76" s="9" t="str">
        <f t="shared" si="462"/>
        <v/>
      </c>
      <c r="GD76" s="9" t="str">
        <f t="shared" si="395"/>
        <v>N</v>
      </c>
      <c r="GE76" s="9" t="str">
        <f t="shared" si="396"/>
        <v>N</v>
      </c>
      <c r="GF76" s="9" t="str">
        <f t="shared" si="397"/>
        <v>N</v>
      </c>
      <c r="GG76" s="9" t="str">
        <f t="shared" si="398"/>
        <v/>
      </c>
      <c r="GH76" s="10" t="str">
        <f t="shared" ca="1" si="399"/>
        <v/>
      </c>
      <c r="GI76" s="9" t="str">
        <f t="shared" ca="1" si="400"/>
        <v/>
      </c>
      <c r="GJ76" s="9" t="str">
        <f t="shared" ca="1" si="401"/>
        <v/>
      </c>
      <c r="GK76" s="9" t="str">
        <f t="shared" si="402"/>
        <v/>
      </c>
      <c r="GL76" s="9" t="str">
        <f t="shared" si="403"/>
        <v/>
      </c>
      <c r="GM76" s="9" t="str">
        <f t="shared" si="404"/>
        <v/>
      </c>
      <c r="GN76" s="9" t="str">
        <f t="shared" si="318"/>
        <v/>
      </c>
      <c r="GO76" s="9" t="str">
        <f t="shared" si="319"/>
        <v/>
      </c>
      <c r="GP76" s="9" t="str">
        <f t="shared" si="289"/>
        <v>00000</v>
      </c>
      <c r="GQ76" s="9" t="str">
        <f t="shared" si="290"/>
        <v>00000</v>
      </c>
      <c r="GR76" s="9" t="str">
        <f t="shared" si="291"/>
        <v>000000</v>
      </c>
      <c r="GS76" s="9" t="str">
        <f t="shared" si="292"/>
        <v>000000</v>
      </c>
      <c r="GT76" s="9" t="str">
        <f t="shared" si="293"/>
        <v>B</v>
      </c>
      <c r="GU76" s="9" t="str">
        <f t="shared" si="463"/>
        <v>B</v>
      </c>
      <c r="GV76" s="9" t="str">
        <f t="shared" si="405"/>
        <v/>
      </c>
      <c r="GW76" s="9">
        <f t="shared" ca="1" si="406"/>
        <v>0</v>
      </c>
      <c r="GX76" s="9" t="str">
        <f t="shared" si="407"/>
        <v/>
      </c>
      <c r="GY76" s="9">
        <f t="shared" ca="1" si="408"/>
        <v>0</v>
      </c>
      <c r="GZ76" s="9" t="str">
        <f t="shared" si="409"/>
        <v/>
      </c>
      <c r="HA76" s="9">
        <f t="shared" ca="1" si="410"/>
        <v>0</v>
      </c>
      <c r="HB76" s="9" t="str">
        <f t="shared" ca="1" si="464"/>
        <v>0</v>
      </c>
      <c r="HC76" s="9" t="str">
        <f t="shared" ca="1" si="465"/>
        <v>0</v>
      </c>
      <c r="HD76" s="9" t="str">
        <f t="shared" ca="1" si="466"/>
        <v>0</v>
      </c>
      <c r="HE76" s="9" t="str">
        <f t="shared" si="411"/>
        <v/>
      </c>
      <c r="HG76" s="9">
        <f>General!A74</f>
        <v>0</v>
      </c>
      <c r="HH76" s="9">
        <f>General!B74</f>
        <v>0</v>
      </c>
      <c r="HI76" s="9">
        <f>General!C74</f>
        <v>0</v>
      </c>
      <c r="HJ76" s="9">
        <f>General!D74</f>
        <v>0</v>
      </c>
      <c r="HK76" s="9">
        <v>2</v>
      </c>
      <c r="HL76" s="57">
        <f t="shared" ca="1" si="467"/>
        <v>1</v>
      </c>
      <c r="HM76" s="9" t="str">
        <f>General!F74</f>
        <v>LLWLWW</v>
      </c>
      <c r="HN76" s="9">
        <f>General!G74</f>
        <v>3</v>
      </c>
    </row>
    <row r="77" spans="1:222" ht="13.5" thickBot="1">
      <c r="A77" s="9">
        <v>68</v>
      </c>
      <c r="B77" s="42" t="str">
        <f t="shared" si="330"/>
        <v/>
      </c>
      <c r="C77" s="115" t="str">
        <f t="shared" ca="1" si="412"/>
        <v/>
      </c>
      <c r="D77" s="116" t="str">
        <f t="shared" si="413"/>
        <v/>
      </c>
      <c r="E77" s="117" t="str">
        <f t="shared" si="414"/>
        <v/>
      </c>
      <c r="F77" s="66" t="str">
        <f t="shared" si="331"/>
        <v/>
      </c>
      <c r="G77" s="9">
        <v>68</v>
      </c>
      <c r="H77" s="118"/>
      <c r="I77" s="152" t="str">
        <f t="shared" si="415"/>
        <v/>
      </c>
      <c r="J77" s="115" t="str">
        <f t="shared" si="416"/>
        <v/>
      </c>
      <c r="K77" s="66" t="str">
        <f t="shared" si="468"/>
        <v/>
      </c>
      <c r="L77" s="141"/>
      <c r="M77" s="136"/>
      <c r="N77" s="10"/>
      <c r="O77" s="42" t="str">
        <f>IF(M76="","",VLOOKUP(DX77,General!U:V,2,FALSE))</f>
        <v/>
      </c>
      <c r="P77" s="116" t="str">
        <f t="shared" si="332"/>
        <v/>
      </c>
      <c r="Q77" s="117" t="str">
        <f t="shared" si="333"/>
        <v/>
      </c>
      <c r="R77" s="65" t="str">
        <f t="shared" si="334"/>
        <v/>
      </c>
      <c r="S77" s="65" t="str">
        <f t="shared" si="335"/>
        <v/>
      </c>
      <c r="T77" s="119" t="str">
        <f t="shared" si="417"/>
        <v/>
      </c>
      <c r="U77" s="65" t="str">
        <f>IF(M77="","",IF(T77="",SUM($T$5:$T77)+S77,SUM($T$5:$T77)))</f>
        <v/>
      </c>
      <c r="V77" s="125" t="str">
        <f t="shared" si="315"/>
        <v/>
      </c>
      <c r="W77" s="65" t="str" cm="1">
        <f t="array" aca="1" ref="W77" ca="1">IF(M76="","",INDIRECT(DX77&amp; DN77))</f>
        <v/>
      </c>
      <c r="X77" s="66" t="str">
        <f t="shared" si="336"/>
        <v/>
      </c>
      <c r="Y77" s="42" t="str">
        <f t="shared" si="337"/>
        <v/>
      </c>
      <c r="Z77" s="65" t="str">
        <f t="shared" si="338"/>
        <v/>
      </c>
      <c r="AA77" s="66" t="str">
        <f t="shared" si="339"/>
        <v/>
      </c>
      <c r="AB77" s="42" t="str">
        <f t="shared" si="340"/>
        <v/>
      </c>
      <c r="AC77" s="65" t="str">
        <f t="shared" si="341"/>
        <v/>
      </c>
      <c r="AD77" s="66" t="str">
        <f t="shared" si="342"/>
        <v/>
      </c>
      <c r="AE77" s="42" t="str">
        <f t="shared" si="343"/>
        <v/>
      </c>
      <c r="AF77" s="65" t="str">
        <f t="shared" si="344"/>
        <v/>
      </c>
      <c r="AG77" s="66" t="str">
        <f t="shared" si="345"/>
        <v/>
      </c>
      <c r="AH77" s="42" t="str">
        <f t="shared" si="346"/>
        <v/>
      </c>
      <c r="AI77" s="65" t="str">
        <f t="shared" si="347"/>
        <v/>
      </c>
      <c r="AJ77" s="66" t="str">
        <f t="shared" si="348"/>
        <v/>
      </c>
      <c r="AK77" s="42" t="str">
        <f t="shared" si="418"/>
        <v/>
      </c>
      <c r="AL77" s="65" t="str">
        <f t="shared" si="349"/>
        <v/>
      </c>
      <c r="AM77" s="66" t="str">
        <f t="shared" si="350"/>
        <v/>
      </c>
      <c r="AN77" s="42" t="str">
        <f t="shared" si="351"/>
        <v/>
      </c>
      <c r="AO77" s="65" t="str">
        <f t="shared" si="352"/>
        <v/>
      </c>
      <c r="AP77" s="66" t="str">
        <f t="shared" si="353"/>
        <v/>
      </c>
      <c r="AQ77" s="42" t="str">
        <f t="shared" si="354"/>
        <v/>
      </c>
      <c r="AR77" s="65" t="str">
        <f t="shared" si="355"/>
        <v/>
      </c>
      <c r="AS77" s="66" t="str">
        <f t="shared" si="356"/>
        <v/>
      </c>
      <c r="AT77" s="42" t="str">
        <f t="shared" si="419"/>
        <v/>
      </c>
      <c r="AU77" s="65" t="str">
        <f t="shared" si="357"/>
        <v/>
      </c>
      <c r="AV77" s="79" t="str">
        <f t="shared" si="358"/>
        <v/>
      </c>
      <c r="AW77" s="42" t="str">
        <f t="shared" si="420"/>
        <v/>
      </c>
      <c r="AX77" s="65" t="str">
        <f t="shared" si="359"/>
        <v/>
      </c>
      <c r="AY77" s="66" t="str">
        <f t="shared" si="421"/>
        <v/>
      </c>
      <c r="AZ77" s="42" t="str">
        <f t="shared" si="360"/>
        <v/>
      </c>
      <c r="BA77" s="65" t="str">
        <f t="shared" si="361"/>
        <v/>
      </c>
      <c r="BB77" s="66" t="str">
        <f t="shared" si="362"/>
        <v/>
      </c>
      <c r="BC77" s="42" t="str">
        <f t="shared" si="363"/>
        <v/>
      </c>
      <c r="BD77" s="65" t="str">
        <f t="shared" si="364"/>
        <v/>
      </c>
      <c r="BE77" s="66" t="str">
        <f t="shared" si="365"/>
        <v/>
      </c>
      <c r="BF77" s="42" t="str">
        <f t="shared" si="366"/>
        <v/>
      </c>
      <c r="BG77" s="65" t="str">
        <f t="shared" si="367"/>
        <v/>
      </c>
      <c r="BH77" s="66" t="str">
        <f t="shared" si="368"/>
        <v/>
      </c>
      <c r="BI77" s="42" t="str">
        <f t="shared" si="369"/>
        <v/>
      </c>
      <c r="BJ77" s="65" t="str">
        <f t="shared" si="370"/>
        <v/>
      </c>
      <c r="BK77" s="66" t="str">
        <f t="shared" si="371"/>
        <v/>
      </c>
      <c r="BL77" s="42" t="str">
        <f t="shared" si="372"/>
        <v/>
      </c>
      <c r="BM77" s="65" t="str">
        <f t="shared" si="373"/>
        <v/>
      </c>
      <c r="BN77" s="66" t="str">
        <f t="shared" si="374"/>
        <v/>
      </c>
      <c r="BO77" s="42" t="str">
        <f t="shared" si="375"/>
        <v/>
      </c>
      <c r="BP77" s="65" t="str">
        <f t="shared" si="376"/>
        <v/>
      </c>
      <c r="BQ77" s="66" t="str">
        <f t="shared" si="377"/>
        <v/>
      </c>
      <c r="BR77" s="42" t="str">
        <f t="shared" si="378"/>
        <v/>
      </c>
      <c r="BS77" s="65" t="str">
        <f t="shared" si="379"/>
        <v/>
      </c>
      <c r="BT77" s="66" t="str">
        <f t="shared" si="380"/>
        <v/>
      </c>
      <c r="BU77" s="42" t="str">
        <f t="shared" si="381"/>
        <v/>
      </c>
      <c r="BV77" s="65" t="str">
        <f t="shared" si="382"/>
        <v/>
      </c>
      <c r="BW77" s="66" t="str">
        <f t="shared" si="383"/>
        <v/>
      </c>
      <c r="BX77" s="42" t="str">
        <f t="shared" si="384"/>
        <v/>
      </c>
      <c r="BY77" s="65" t="str">
        <f t="shared" si="422"/>
        <v/>
      </c>
      <c r="BZ77" s="66" t="str">
        <f t="shared" si="385"/>
        <v/>
      </c>
      <c r="CA77" s="106">
        <f t="shared" si="423"/>
        <v>0</v>
      </c>
      <c r="CB77" s="107">
        <f t="shared" si="424"/>
        <v>0</v>
      </c>
      <c r="CC77" s="108" t="str">
        <f t="shared" si="425"/>
        <v/>
      </c>
      <c r="CD77" s="252" t="e">
        <f t="shared" ref="CD77:CE77" si="474">AVERAGE(CV74:CV77)</f>
        <v>#DIV/0!</v>
      </c>
      <c r="CE77" s="252" t="e">
        <f t="shared" si="474"/>
        <v>#DIV/0!</v>
      </c>
      <c r="CF77" s="252" t="e">
        <f t="shared" si="427"/>
        <v>#DIV/0!</v>
      </c>
      <c r="CG77" s="252" t="e">
        <f t="shared" si="428"/>
        <v>#DIV/0!</v>
      </c>
      <c r="CH77" s="252" t="e">
        <f t="shared" si="429"/>
        <v>#DIV/0!</v>
      </c>
      <c r="CI77" s="252" t="e">
        <f t="shared" si="430"/>
        <v>#DIV/0!</v>
      </c>
      <c r="CJ77" s="252" t="e">
        <f t="shared" si="431"/>
        <v>#DIV/0!</v>
      </c>
      <c r="CK77" s="252" t="e">
        <f t="shared" si="432"/>
        <v>#DIV/0!</v>
      </c>
      <c r="CL77" s="252" t="e">
        <f t="shared" si="433"/>
        <v>#DIV/0!</v>
      </c>
      <c r="CM77" s="252" t="e">
        <f t="shared" si="434"/>
        <v>#DIV/0!</v>
      </c>
      <c r="CN77" s="252" t="e">
        <f t="shared" si="435"/>
        <v>#DIV/0!</v>
      </c>
      <c r="CO77" s="252" t="e">
        <f t="shared" si="436"/>
        <v>#DIV/0!</v>
      </c>
      <c r="CP77" s="252" t="e">
        <f t="shared" si="437"/>
        <v>#DIV/0!</v>
      </c>
      <c r="CQ77" s="252" t="e">
        <f t="shared" si="438"/>
        <v>#DIV/0!</v>
      </c>
      <c r="CR77" s="252" t="e">
        <f t="shared" si="439"/>
        <v>#DIV/0!</v>
      </c>
      <c r="CS77" s="252" t="e">
        <f t="shared" si="440"/>
        <v>#DIV/0!</v>
      </c>
      <c r="CT77" s="252" t="e">
        <f t="shared" si="441"/>
        <v>#DIV/0!</v>
      </c>
      <c r="CU77" s="252" t="e">
        <f t="shared" si="442"/>
        <v>#DIV/0!</v>
      </c>
      <c r="CV77" s="156" t="str">
        <f t="shared" si="443"/>
        <v/>
      </c>
      <c r="CW77" s="157" t="str">
        <f t="shared" si="444"/>
        <v/>
      </c>
      <c r="CX77" s="157" t="str">
        <f t="shared" si="445"/>
        <v/>
      </c>
      <c r="CY77" s="157" t="str">
        <f t="shared" si="446"/>
        <v/>
      </c>
      <c r="CZ77" s="157" t="str">
        <f t="shared" si="447"/>
        <v/>
      </c>
      <c r="DA77" s="157" t="str">
        <f t="shared" si="448"/>
        <v/>
      </c>
      <c r="DB77" s="157" t="str">
        <f t="shared" si="449"/>
        <v/>
      </c>
      <c r="DC77" s="157" t="str">
        <f t="shared" si="450"/>
        <v/>
      </c>
      <c r="DD77" s="157" t="str">
        <f t="shared" si="451"/>
        <v/>
      </c>
      <c r="DE77" s="157" t="str">
        <f t="shared" si="452"/>
        <v/>
      </c>
      <c r="DF77" s="157" t="str">
        <f t="shared" si="453"/>
        <v/>
      </c>
      <c r="DG77" s="157" t="str">
        <f t="shared" si="454"/>
        <v/>
      </c>
      <c r="DH77" s="157" t="str">
        <f t="shared" si="455"/>
        <v/>
      </c>
      <c r="DI77" s="157" t="str">
        <f t="shared" si="456"/>
        <v/>
      </c>
      <c r="DJ77" s="157" t="str">
        <f t="shared" si="457"/>
        <v/>
      </c>
      <c r="DK77" s="157" t="str">
        <f t="shared" si="458"/>
        <v/>
      </c>
      <c r="DL77" s="157" t="str">
        <f t="shared" si="459"/>
        <v/>
      </c>
      <c r="DM77" s="158" t="str">
        <f t="shared" si="460"/>
        <v/>
      </c>
      <c r="DN77" s="78">
        <v>77</v>
      </c>
      <c r="DO77" s="79">
        <f t="shared" si="164"/>
        <v>72</v>
      </c>
      <c r="DP77" s="42" t="str" cm="1">
        <f t="array" ref="DP77">IFERROR(INDEX($CD$4:$CU$4,_xlfn.AGGREGATE(15,6,COLUMN($CD$4:$CU$4)-COLUMN($CC$1)/($CD$77:$CU$77=MAX($CD$77:$CU$77)),COLUMNS(CU$4:$CU4))),"")</f>
        <v/>
      </c>
      <c r="DQ77" s="65" t="str" cm="1">
        <f t="array" ref="DQ77">IFERROR(INDEX($CD$4:$CU$4,_xlfn.AGGREGATE(15,6,COLUMN($CD$4:$CU$4)-COLUMN($CC$1)/($CD$77:$CU$77=MAX($CD$77:$CU$77)),COLUMNS($CU$4:DN4))),"")</f>
        <v/>
      </c>
      <c r="DR77" s="65" t="str" cm="1">
        <f t="array" ref="DR77">IFERROR(INDEX($CD$4:$CU$4,_xlfn.AGGREGATE(15,6,COLUMN($CD$4:$CU$4)-COLUMN($CC$1)/($CD$77:$CU$77=MAX($CD$77:$CU$77)),COLUMNS($CU$4:DO4))),"")</f>
        <v/>
      </c>
      <c r="DS77" s="65" t="str" cm="1">
        <f t="array" ref="DS77">IFERROR(INDEX($CD$4:$CU$4,_xlfn.AGGREGATE(15,6,COLUMN($CD$4:$CU$4)-COLUMN($CC$1)/($CD$77:$CU$77=MAX($CD$77:$CU$77)),COLUMNS($CU$4:DP4))),"")</f>
        <v/>
      </c>
      <c r="DT77" s="65" t="str" cm="1">
        <f t="array" ref="DT77">IFERROR(INDEX($CD$4:$CU$4,_xlfn.AGGREGATE(15,6,COLUMN($CD$4:$CU$4)-COLUMN($CC$1)/($CD$77:$CU$77=MAX($CD$77:$CU$77)),COLUMNS($CU$4:DQ4))),"")</f>
        <v/>
      </c>
      <c r="DU77" s="66" t="str" cm="1">
        <f t="array" ref="DU77">IFERROR(INDEX($CD$4:$CU$4,_xlfn.AGGREGATE(15,6,COLUMN($CD$4:$CU$4)-COLUMN($CC$1)/($CD$77:$CU$77=MAX($CD$77:$CU$77)),COLUMNS($CU$4:DR4))),"")</f>
        <v/>
      </c>
      <c r="DV77" s="78" t="str">
        <f t="shared" ca="1" si="470"/>
        <v/>
      </c>
      <c r="DW77" s="65" t="str">
        <f t="shared" ca="1" si="471"/>
        <v>R</v>
      </c>
      <c r="DX77" s="65" t="str" cm="1">
        <f t="array" aca="1" ref="DX77" ca="1">IF(INDIRECT(VLOOKUP(DX76,General!R:T,3,FALSE)&amp;DN76)&gt;0,DX76,DV76)</f>
        <v>BU</v>
      </c>
      <c r="DY77" s="79">
        <f t="shared" ca="1" si="472"/>
        <v>3</v>
      </c>
      <c r="DZ77" s="42" t="str">
        <f>IFERROR(VLOOKUP(DP77,General!R:S,2,FALSE),"")</f>
        <v/>
      </c>
      <c r="EA77" s="65" t="str">
        <f>IFERROR(VLOOKUP(DQ77,General!R:S,2,FALSE),"")</f>
        <v/>
      </c>
      <c r="EB77" s="65" t="str">
        <f>IFERROR(VLOOKUP(DR77,General!R:S,2,FALSE),"")</f>
        <v/>
      </c>
      <c r="EC77" s="65" t="str">
        <f>IFERROR(VLOOKUP(DS77,General!R:S,2,FALSE),"")</f>
        <v/>
      </c>
      <c r="ED77" s="65" t="str">
        <f>IFERROR(VLOOKUP(DT77,General!R:S,2,FALSE),"")</f>
        <v/>
      </c>
      <c r="EE77" s="66" t="str">
        <f>IFERROR(VLOOKUP(DU77,General!R:S,2,FALSE),"")</f>
        <v/>
      </c>
      <c r="EF77" s="113">
        <f ca="1">IF(DP77="",-1,COUNTIF(INDIRECT(DZ77&amp;$DN$10):INDIRECT(DZ77&amp;DN77),"Y"))</f>
        <v>-1</v>
      </c>
      <c r="EG77" s="111">
        <f ca="1">IF(DQ77="",-1,COUNTIF(INDIRECT(EA77&amp;$DN$10):INDIRECT(EA77&amp;DN77),"Y"))</f>
        <v>-1</v>
      </c>
      <c r="EH77" s="111">
        <f ca="1">IF(DR77="",-1,COUNTIF(INDIRECT(EB77&amp;$DN$10):INDIRECT(EB77&amp;DN77),"Y"))</f>
        <v>-1</v>
      </c>
      <c r="EI77" s="110">
        <f ca="1">IF(DS77="",-1,COUNTIF(INDIRECT(EC77&amp;$DN$10):INDIRECT(EC77&amp;DN77),"Y"))</f>
        <v>-1</v>
      </c>
      <c r="EJ77" s="114">
        <f ca="1">IF(DT77="",-1,COUNTIF(INDIRECT(ED77&amp;$DN$10):INDIRECT(ED77&amp;DN77),"Y"))</f>
        <v>-1</v>
      </c>
      <c r="EK77" s="114">
        <f ca="1">IF(DU77="",-1,COUNTIF(INDIRECT(EE77&amp;$DN$10):INDIRECT(EE77&amp;DN77),"Y"))</f>
        <v>-1</v>
      </c>
      <c r="EL77" s="42" t="str" cm="1">
        <f t="array" aca="1" ref="EL77" ca="1">IFERROR(INDEX($DP$77:$DU$77,_xlfn.AGGREGATE(15,6,COLUMN($DP$77:$DU$77)-COLUMN($DO$77)/($EF$77:$EK$77=MAX($EF$77:$EK$77)),COLUMNS($DP$77:DP77))),"")</f>
        <v/>
      </c>
      <c r="EM77" s="65" t="str" cm="1">
        <f t="array" aca="1" ref="EM77" ca="1">IFERROR(INDEX($DP$77:$DU$77,_xlfn.AGGREGATE(15,6,COLUMN($DP$77:$DU$77)-COLUMN($DO$77)/($EF$77:$EK$77=MAX($EF$77:$EK$77)),COLUMNS($DP$77:DQ77))),"")</f>
        <v/>
      </c>
      <c r="EN77" s="65" t="str" cm="1">
        <f t="array" aca="1" ref="EN77" ca="1">IFERROR(INDEX($DP$77:$DU$77,_xlfn.AGGREGATE(15,6,COLUMN($DP$77:$DU$77)-COLUMN($DO$77)/($EF$77:$EK$77=MAX($EF$77:$EK$77)),COLUMNS($DP$77:DR77))),"")</f>
        <v/>
      </c>
      <c r="EO77" s="65" t="str" cm="1">
        <f t="array" aca="1" ref="EO77" ca="1">IFERROR(INDEX($DP$77:$DU$77,_xlfn.AGGREGATE(15,6,COLUMN($DP$77:$DU$77)-COLUMN($DO$77)/($EF$77:$EK$77=MAX($EF$77:$EK$77)),COLUMNS($DP$77:DS77))),"")</f>
        <v/>
      </c>
      <c r="EP77" s="65" t="str" cm="1">
        <f t="array" aca="1" ref="EP77" ca="1">IFERROR(INDEX($DP$77:$DU$77,_xlfn.AGGREGATE(15,6,COLUMN($DP$77:$DU$77)-COLUMN($DO$77)/($EF$77:$EK$77=MAX($EF$77:$EK$77)),COLUMNS($DP$77:DT77))),"")</f>
        <v/>
      </c>
      <c r="EQ77" s="66" t="str" cm="1">
        <f t="array" aca="1" ref="EQ77" ca="1">IFERROR(INDEX($DP$77:$DU$77,_xlfn.AGGREGATE(15,6,COLUMN($DP$77:$DU$77)-COLUMN($DO$77)/($EF$77:$EK$77=MAX($EF$77:$EK$77)),COLUMNS($DP$77:DU77))),"")</f>
        <v/>
      </c>
      <c r="ER77" s="9">
        <f t="shared" ca="1" si="461"/>
        <v>6</v>
      </c>
      <c r="ES77" s="79">
        <f t="shared" ca="1" si="473"/>
        <v>3</v>
      </c>
      <c r="ET77" s="112" t="str" cm="1">
        <f t="array" aca="1" ref="ET77" ca="1">INDEX(EL77:EQ77,1,ES77)</f>
        <v/>
      </c>
      <c r="EU77" s="42" t="str">
        <f t="shared" ca="1" si="326"/>
        <v>T</v>
      </c>
      <c r="EV77" s="65" t="str">
        <f t="shared" si="327"/>
        <v>T</v>
      </c>
      <c r="EW77" s="65" t="str">
        <f t="shared" ca="1" si="328"/>
        <v>B</v>
      </c>
      <c r="EX77" s="65" t="str">
        <f t="shared" si="321"/>
        <v/>
      </c>
      <c r="EY77" s="65" t="str">
        <f t="shared" si="322"/>
        <v/>
      </c>
      <c r="EZ77" s="65" t="str">
        <f t="shared" si="323"/>
        <v/>
      </c>
      <c r="FA77" s="9" t="str">
        <f t="shared" si="387"/>
        <v/>
      </c>
      <c r="FB77" s="9" t="str">
        <f t="shared" si="388"/>
        <v/>
      </c>
      <c r="FC77" s="9" t="str">
        <f t="shared" si="389"/>
        <v/>
      </c>
      <c r="FD77" s="9" t="str">
        <f t="shared" si="390"/>
        <v/>
      </c>
      <c r="FE77" s="9" t="str">
        <f t="shared" si="391"/>
        <v/>
      </c>
      <c r="FF77" s="9" t="str">
        <f t="shared" si="392"/>
        <v/>
      </c>
      <c r="FG77" s="9">
        <f t="shared" si="393"/>
        <v>0</v>
      </c>
      <c r="FH77" s="9">
        <f t="shared" si="394"/>
        <v>0</v>
      </c>
      <c r="FI77" s="42" t="str">
        <f t="shared" si="324"/>
        <v/>
      </c>
      <c r="FJ77" s="65">
        <f>IF(Z77="",0,IFERROR(VLOOKUP(Z72&amp;Z73&amp;Z74&amp;Z75&amp;Z76&amp;Z77,General!I:J,2,FALSE),0))</f>
        <v>0</v>
      </c>
      <c r="FK77" s="65">
        <f>IF(AC77="",0,IFERROR(VLOOKUP(AC72&amp;AC73&amp;AC74&amp;AC75&amp;AC76&amp;AC77,General!I:J,2,FALSE),0))</f>
        <v>0</v>
      </c>
      <c r="FL77" s="65">
        <f>IF(AF77="",0,IFERROR(VLOOKUP(AF72&amp;AF73&amp;AF74&amp;AF75&amp;AF76&amp;AF77,General!I:J,2,FALSE),0))</f>
        <v>0</v>
      </c>
      <c r="FM77" s="65">
        <f>IF(AI77="",0,IFERROR(VLOOKUP(AI72&amp;AI73&amp;AI74&amp;AI75&amp;AI76&amp;AI77,General!I:J,2,FALSE),0))</f>
        <v>0</v>
      </c>
      <c r="FN77" s="65">
        <f>IF(AL77="",0,IFERROR(VLOOKUP(AL72&amp;AL73&amp;AL74&amp;AL75&amp;AL76&amp;AL77,General!I:J,2,FALSE),0))</f>
        <v>0</v>
      </c>
      <c r="FO77" s="65">
        <f>IF(AO77="",0,IFERROR(VLOOKUP(AO72&amp;AO73&amp;AO74&amp;AO75&amp;AO76&amp;AO77,General!I:J,2,FALSE),0))</f>
        <v>0</v>
      </c>
      <c r="FP77" s="65">
        <f>IF(AR77="",0,IFERROR(VLOOKUP(AR72&amp;AR73&amp;AR74&amp;AR75&amp;AR76&amp;AR77,General!I:J,2,FALSE),0))</f>
        <v>0</v>
      </c>
      <c r="FQ77" s="65">
        <f>IF(AU77="",0,IFERROR(VLOOKUP(AU72&amp;AU73&amp;AU74&amp;AU75&amp;AU76&amp;AU77,General!I:J,2,FALSE),0))</f>
        <v>0</v>
      </c>
      <c r="FR77" s="65">
        <f>IF(AX77="",0,IFERROR(VLOOKUP(AX72&amp;AX73&amp;AX74&amp;AX75&amp;AX76&amp;AX77,General!I:J,2,FALSE),0))</f>
        <v>0</v>
      </c>
      <c r="FS77" s="65">
        <f>IF(BA77="",0,IFERROR(VLOOKUP(BA72&amp;BA73&amp;BA74&amp;BA75&amp;BA76&amp;BA77,General!I:J,2,FALSE),0))</f>
        <v>0</v>
      </c>
      <c r="FT77" s="65">
        <f>IF(BD77="",0,IFERROR(VLOOKUP(BD72&amp;BD73&amp;BD74&amp;BD75&amp;BD76&amp;BD77,General!I:J,2,FALSE),0))</f>
        <v>0</v>
      </c>
      <c r="FU77" s="65">
        <f>IF(BG77="",0,IFERROR(VLOOKUP(BG72&amp;BG73&amp;BG74&amp;BG75&amp;BG76&amp;BG77,General!I:J,2,FALSE),0))</f>
        <v>0</v>
      </c>
      <c r="FV77" s="65">
        <f>IF(BJ77="",0,IFERROR(VLOOKUP(BJ72&amp;BJ73&amp;BJ74&amp;BJ75&amp;BJ76&amp;BJ77,General!I:J,2,FALSE),0))</f>
        <v>0</v>
      </c>
      <c r="FW77" s="65">
        <f>IF(BM77="",0,IFERROR(VLOOKUP(BM72&amp;BM73&amp;BM74&amp;BM75&amp;BM76&amp;BM77,General!I:J,2,FALSE),0))</f>
        <v>0</v>
      </c>
      <c r="FX77" s="65">
        <f>IF(BP77="",0,IFERROR(VLOOKUP(BP72&amp;BP73&amp;BP74&amp;BP75&amp;BP76&amp;BP77,General!I:J,2,FALSE),0))</f>
        <v>0</v>
      </c>
      <c r="FY77" s="65">
        <f>IF(BS77="",0,IFERROR(VLOOKUP(BS72&amp;BS73&amp;BS74&amp;BS75&amp;BS76&amp;BS77,General!I:J,2,FALSE),0))</f>
        <v>0</v>
      </c>
      <c r="FZ77" s="66">
        <f>IF(BV77="",0,IFERROR(VLOOKUP(BV72&amp;BV73&amp;BV74&amp;BV75&amp;BV76&amp;BV77,General!I:J,2,FALSE),0))</f>
        <v>0</v>
      </c>
      <c r="GA77" s="66">
        <f>IF(BY77="",0,IFERROR(VLOOKUP(BY72&amp;BY73&amp;BY74&amp;BY75&amp;BY76&amp;BY77,General!I:J,2,FALSE),0))</f>
        <v>0</v>
      </c>
      <c r="GB77" s="66">
        <f>IF(R77="",0,IFERROR(VLOOKUP(R72&amp;R73&amp;R74&amp;R75&amp;R76&amp;R77,General!F:G,2,FALSE),0))</f>
        <v>0</v>
      </c>
      <c r="GC77" s="9" t="str">
        <f t="shared" si="462"/>
        <v/>
      </c>
      <c r="GD77" s="9" t="str">
        <f t="shared" si="395"/>
        <v>N</v>
      </c>
      <c r="GE77" s="9" t="str">
        <f t="shared" si="396"/>
        <v>N</v>
      </c>
      <c r="GF77" s="9" t="str">
        <f t="shared" si="397"/>
        <v>N</v>
      </c>
      <c r="GG77" s="9" t="str">
        <f t="shared" si="398"/>
        <v/>
      </c>
      <c r="GH77" s="10" t="str">
        <f t="shared" ca="1" si="399"/>
        <v/>
      </c>
      <c r="GI77" s="9" t="str">
        <f t="shared" ca="1" si="400"/>
        <v/>
      </c>
      <c r="GJ77" s="9" t="str">
        <f t="shared" ca="1" si="401"/>
        <v/>
      </c>
      <c r="GK77" s="9" t="str">
        <f t="shared" si="402"/>
        <v/>
      </c>
      <c r="GL77" s="9" t="str">
        <f t="shared" si="403"/>
        <v/>
      </c>
      <c r="GM77" s="9" t="str">
        <f t="shared" si="404"/>
        <v/>
      </c>
      <c r="GN77" s="9" t="str">
        <f t="shared" si="318"/>
        <v/>
      </c>
      <c r="GO77" s="9" t="str">
        <f t="shared" si="319"/>
        <v/>
      </c>
      <c r="GP77" s="9" t="str">
        <f t="shared" si="289"/>
        <v>00000</v>
      </c>
      <c r="GQ77" s="9" t="str">
        <f t="shared" si="290"/>
        <v>00000</v>
      </c>
      <c r="GR77" s="9" t="str">
        <f t="shared" si="291"/>
        <v>000000</v>
      </c>
      <c r="GS77" s="9" t="str">
        <f t="shared" si="292"/>
        <v>000000</v>
      </c>
      <c r="GT77" s="9" t="str">
        <f t="shared" si="293"/>
        <v>B</v>
      </c>
      <c r="GU77" s="9" t="str">
        <f t="shared" si="463"/>
        <v>B</v>
      </c>
      <c r="GV77" s="9" t="str">
        <f t="shared" si="405"/>
        <v/>
      </c>
      <c r="GW77" s="9">
        <f t="shared" ca="1" si="406"/>
        <v>0</v>
      </c>
      <c r="GX77" s="9" t="str">
        <f t="shared" si="407"/>
        <v/>
      </c>
      <c r="GY77" s="9">
        <f t="shared" ca="1" si="408"/>
        <v>0</v>
      </c>
      <c r="GZ77" s="9" t="str">
        <f t="shared" si="409"/>
        <v/>
      </c>
      <c r="HA77" s="9">
        <f t="shared" ca="1" si="410"/>
        <v>0</v>
      </c>
      <c r="HB77" s="9" t="str">
        <f t="shared" ca="1" si="464"/>
        <v>0</v>
      </c>
      <c r="HC77" s="9" t="str">
        <f t="shared" ca="1" si="465"/>
        <v>0</v>
      </c>
      <c r="HD77" s="9" t="str">
        <f t="shared" ca="1" si="466"/>
        <v>0</v>
      </c>
      <c r="HE77" s="9" t="str">
        <f t="shared" si="411"/>
        <v/>
      </c>
      <c r="HG77" s="9">
        <f>General!A75</f>
        <v>0</v>
      </c>
      <c r="HH77" s="9">
        <f>General!B75</f>
        <v>0</v>
      </c>
      <c r="HI77" s="9">
        <f>General!C75</f>
        <v>0</v>
      </c>
      <c r="HJ77" s="9">
        <f>General!D75</f>
        <v>0</v>
      </c>
      <c r="HK77" s="9">
        <v>2</v>
      </c>
      <c r="HL77" s="57">
        <f t="shared" ca="1" si="467"/>
        <v>1</v>
      </c>
      <c r="HM77" s="9" t="str">
        <f>General!F75</f>
        <v>LLWWLL</v>
      </c>
      <c r="HN77" s="9">
        <f>General!G75</f>
        <v>-3</v>
      </c>
    </row>
    <row r="78" spans="1:222" ht="13.5" thickBot="1">
      <c r="A78" s="9">
        <v>69</v>
      </c>
      <c r="B78" s="42" t="str">
        <f t="shared" si="330"/>
        <v/>
      </c>
      <c r="C78" s="115" t="str">
        <f t="shared" ca="1" si="412"/>
        <v/>
      </c>
      <c r="D78" s="116" t="str">
        <f t="shared" si="413"/>
        <v/>
      </c>
      <c r="E78" s="117" t="str">
        <f t="shared" si="414"/>
        <v/>
      </c>
      <c r="F78" s="66" t="str">
        <f t="shared" si="331"/>
        <v/>
      </c>
      <c r="G78" s="9">
        <v>69</v>
      </c>
      <c r="H78" s="118"/>
      <c r="I78" s="152" t="str">
        <f t="shared" si="415"/>
        <v/>
      </c>
      <c r="J78" s="115" t="str">
        <f t="shared" si="416"/>
        <v/>
      </c>
      <c r="K78" s="66" t="str">
        <f t="shared" si="468"/>
        <v/>
      </c>
      <c r="L78" s="141"/>
      <c r="M78" s="136"/>
      <c r="N78" s="10"/>
      <c r="O78" s="42" t="str">
        <f>IF(M77="","",VLOOKUP(DX78,General!U:V,2,FALSE))</f>
        <v/>
      </c>
      <c r="P78" s="116" t="str">
        <f t="shared" si="332"/>
        <v/>
      </c>
      <c r="Q78" s="117" t="str">
        <f t="shared" si="333"/>
        <v/>
      </c>
      <c r="R78" s="65" t="str">
        <f t="shared" si="334"/>
        <v/>
      </c>
      <c r="S78" s="65" t="str">
        <f t="shared" si="335"/>
        <v/>
      </c>
      <c r="T78" s="119" t="str">
        <f t="shared" si="417"/>
        <v/>
      </c>
      <c r="U78" s="65" t="str">
        <f>IF(M78="","",IF(T78="",SUM($T$5:$T78)+S78,SUM($T$5:$T78)))</f>
        <v/>
      </c>
      <c r="V78" s="125" t="str">
        <f t="shared" si="315"/>
        <v/>
      </c>
      <c r="W78" s="65" t="str" cm="1">
        <f t="array" aca="1" ref="W78" ca="1">IF(M77="","",INDIRECT(DX78&amp; DN78))</f>
        <v/>
      </c>
      <c r="X78" s="66" t="str">
        <f t="shared" si="336"/>
        <v/>
      </c>
      <c r="Y78" s="42" t="str">
        <f t="shared" si="337"/>
        <v/>
      </c>
      <c r="Z78" s="65" t="str">
        <f t="shared" si="338"/>
        <v/>
      </c>
      <c r="AA78" s="66" t="str">
        <f t="shared" si="339"/>
        <v/>
      </c>
      <c r="AB78" s="42" t="str">
        <f t="shared" si="340"/>
        <v/>
      </c>
      <c r="AC78" s="65" t="str">
        <f t="shared" si="341"/>
        <v/>
      </c>
      <c r="AD78" s="66" t="str">
        <f t="shared" si="342"/>
        <v/>
      </c>
      <c r="AE78" s="42" t="str">
        <f t="shared" si="343"/>
        <v/>
      </c>
      <c r="AF78" s="65" t="str">
        <f t="shared" si="344"/>
        <v/>
      </c>
      <c r="AG78" s="66" t="str">
        <f t="shared" si="345"/>
        <v/>
      </c>
      <c r="AH78" s="42" t="str">
        <f t="shared" si="346"/>
        <v/>
      </c>
      <c r="AI78" s="65" t="str">
        <f t="shared" si="347"/>
        <v/>
      </c>
      <c r="AJ78" s="66" t="str">
        <f t="shared" si="348"/>
        <v/>
      </c>
      <c r="AK78" s="42" t="str">
        <f t="shared" si="418"/>
        <v/>
      </c>
      <c r="AL78" s="65" t="str">
        <f t="shared" si="349"/>
        <v/>
      </c>
      <c r="AM78" s="66" t="str">
        <f t="shared" si="350"/>
        <v/>
      </c>
      <c r="AN78" s="42" t="str">
        <f t="shared" si="351"/>
        <v/>
      </c>
      <c r="AO78" s="65" t="str">
        <f t="shared" si="352"/>
        <v/>
      </c>
      <c r="AP78" s="66" t="str">
        <f t="shared" si="353"/>
        <v/>
      </c>
      <c r="AQ78" s="42" t="str">
        <f t="shared" si="354"/>
        <v/>
      </c>
      <c r="AR78" s="65" t="str">
        <f t="shared" si="355"/>
        <v/>
      </c>
      <c r="AS78" s="66" t="str">
        <f t="shared" si="356"/>
        <v/>
      </c>
      <c r="AT78" s="42" t="str">
        <f t="shared" si="419"/>
        <v/>
      </c>
      <c r="AU78" s="65" t="str">
        <f t="shared" si="357"/>
        <v/>
      </c>
      <c r="AV78" s="79" t="str">
        <f t="shared" si="358"/>
        <v/>
      </c>
      <c r="AW78" s="42" t="str">
        <f t="shared" si="420"/>
        <v/>
      </c>
      <c r="AX78" s="65" t="str">
        <f t="shared" si="359"/>
        <v/>
      </c>
      <c r="AY78" s="66" t="str">
        <f t="shared" si="421"/>
        <v/>
      </c>
      <c r="AZ78" s="42" t="str">
        <f t="shared" si="360"/>
        <v/>
      </c>
      <c r="BA78" s="65" t="str">
        <f t="shared" si="361"/>
        <v/>
      </c>
      <c r="BB78" s="66" t="str">
        <f t="shared" si="362"/>
        <v/>
      </c>
      <c r="BC78" s="42" t="str">
        <f t="shared" si="363"/>
        <v/>
      </c>
      <c r="BD78" s="65" t="str">
        <f t="shared" si="364"/>
        <v/>
      </c>
      <c r="BE78" s="66" t="str">
        <f t="shared" si="365"/>
        <v/>
      </c>
      <c r="BF78" s="42" t="str">
        <f t="shared" si="366"/>
        <v/>
      </c>
      <c r="BG78" s="65" t="str">
        <f t="shared" si="367"/>
        <v/>
      </c>
      <c r="BH78" s="66" t="str">
        <f t="shared" si="368"/>
        <v/>
      </c>
      <c r="BI78" s="42" t="str">
        <f t="shared" si="369"/>
        <v/>
      </c>
      <c r="BJ78" s="65" t="str">
        <f t="shared" si="370"/>
        <v/>
      </c>
      <c r="BK78" s="66" t="str">
        <f t="shared" si="371"/>
        <v/>
      </c>
      <c r="BL78" s="42" t="str">
        <f t="shared" si="372"/>
        <v/>
      </c>
      <c r="BM78" s="65" t="str">
        <f t="shared" si="373"/>
        <v/>
      </c>
      <c r="BN78" s="66" t="str">
        <f t="shared" si="374"/>
        <v/>
      </c>
      <c r="BO78" s="42" t="str">
        <f t="shared" si="375"/>
        <v/>
      </c>
      <c r="BP78" s="65" t="str">
        <f t="shared" si="376"/>
        <v/>
      </c>
      <c r="BQ78" s="66" t="str">
        <f t="shared" si="377"/>
        <v/>
      </c>
      <c r="BR78" s="42" t="str">
        <f t="shared" si="378"/>
        <v/>
      </c>
      <c r="BS78" s="65" t="str">
        <f t="shared" si="379"/>
        <v/>
      </c>
      <c r="BT78" s="66" t="str">
        <f t="shared" si="380"/>
        <v/>
      </c>
      <c r="BU78" s="42" t="str">
        <f t="shared" si="381"/>
        <v/>
      </c>
      <c r="BV78" s="65" t="str">
        <f t="shared" si="382"/>
        <v/>
      </c>
      <c r="BW78" s="66" t="str">
        <f t="shared" si="383"/>
        <v/>
      </c>
      <c r="BX78" s="42" t="str">
        <f t="shared" si="384"/>
        <v/>
      </c>
      <c r="BY78" s="65" t="str">
        <f t="shared" si="422"/>
        <v/>
      </c>
      <c r="BZ78" s="66" t="str">
        <f t="shared" si="385"/>
        <v/>
      </c>
      <c r="CA78" s="106">
        <f t="shared" si="423"/>
        <v>0</v>
      </c>
      <c r="CB78" s="107">
        <f t="shared" si="424"/>
        <v>0</v>
      </c>
      <c r="CC78" s="108" t="str">
        <f t="shared" si="425"/>
        <v/>
      </c>
      <c r="CD78" s="252" t="e">
        <f t="shared" ref="CD78:CE78" si="475">AVERAGE(CV75:CV78)</f>
        <v>#DIV/0!</v>
      </c>
      <c r="CE78" s="252" t="e">
        <f t="shared" si="475"/>
        <v>#DIV/0!</v>
      </c>
      <c r="CF78" s="252" t="e">
        <f t="shared" si="427"/>
        <v>#DIV/0!</v>
      </c>
      <c r="CG78" s="252" t="e">
        <f t="shared" si="428"/>
        <v>#DIV/0!</v>
      </c>
      <c r="CH78" s="252" t="e">
        <f t="shared" si="429"/>
        <v>#DIV/0!</v>
      </c>
      <c r="CI78" s="252" t="e">
        <f t="shared" si="430"/>
        <v>#DIV/0!</v>
      </c>
      <c r="CJ78" s="252" t="e">
        <f t="shared" si="431"/>
        <v>#DIV/0!</v>
      </c>
      <c r="CK78" s="252" t="e">
        <f t="shared" si="432"/>
        <v>#DIV/0!</v>
      </c>
      <c r="CL78" s="252" t="e">
        <f t="shared" si="433"/>
        <v>#DIV/0!</v>
      </c>
      <c r="CM78" s="252" t="e">
        <f t="shared" si="434"/>
        <v>#DIV/0!</v>
      </c>
      <c r="CN78" s="252" t="e">
        <f t="shared" si="435"/>
        <v>#DIV/0!</v>
      </c>
      <c r="CO78" s="252" t="e">
        <f t="shared" si="436"/>
        <v>#DIV/0!</v>
      </c>
      <c r="CP78" s="252" t="e">
        <f t="shared" si="437"/>
        <v>#DIV/0!</v>
      </c>
      <c r="CQ78" s="252" t="e">
        <f t="shared" si="438"/>
        <v>#DIV/0!</v>
      </c>
      <c r="CR78" s="252" t="e">
        <f t="shared" si="439"/>
        <v>#DIV/0!</v>
      </c>
      <c r="CS78" s="252" t="e">
        <f t="shared" si="440"/>
        <v>#DIV/0!</v>
      </c>
      <c r="CT78" s="252" t="e">
        <f t="shared" si="441"/>
        <v>#DIV/0!</v>
      </c>
      <c r="CU78" s="252" t="e">
        <f t="shared" si="442"/>
        <v>#DIV/0!</v>
      </c>
      <c r="CV78" s="156" t="str">
        <f t="shared" si="443"/>
        <v/>
      </c>
      <c r="CW78" s="157" t="str">
        <f t="shared" si="444"/>
        <v/>
      </c>
      <c r="CX78" s="157" t="str">
        <f t="shared" si="445"/>
        <v/>
      </c>
      <c r="CY78" s="157" t="str">
        <f t="shared" si="446"/>
        <v/>
      </c>
      <c r="CZ78" s="157" t="str">
        <f t="shared" si="447"/>
        <v/>
      </c>
      <c r="DA78" s="157" t="str">
        <f t="shared" si="448"/>
        <v/>
      </c>
      <c r="DB78" s="157" t="str">
        <f t="shared" si="449"/>
        <v/>
      </c>
      <c r="DC78" s="157" t="str">
        <f t="shared" si="450"/>
        <v/>
      </c>
      <c r="DD78" s="157" t="str">
        <f t="shared" si="451"/>
        <v/>
      </c>
      <c r="DE78" s="157" t="str">
        <f t="shared" si="452"/>
        <v/>
      </c>
      <c r="DF78" s="157" t="str">
        <f t="shared" si="453"/>
        <v/>
      </c>
      <c r="DG78" s="157" t="str">
        <f t="shared" si="454"/>
        <v/>
      </c>
      <c r="DH78" s="157" t="str">
        <f t="shared" si="455"/>
        <v/>
      </c>
      <c r="DI78" s="157" t="str">
        <f t="shared" si="456"/>
        <v/>
      </c>
      <c r="DJ78" s="157" t="str">
        <f t="shared" si="457"/>
        <v/>
      </c>
      <c r="DK78" s="157" t="str">
        <f t="shared" si="458"/>
        <v/>
      </c>
      <c r="DL78" s="157" t="str">
        <f t="shared" si="459"/>
        <v/>
      </c>
      <c r="DM78" s="158" t="str">
        <f t="shared" si="460"/>
        <v/>
      </c>
      <c r="DN78" s="78">
        <v>78</v>
      </c>
      <c r="DO78" s="79">
        <f t="shared" si="164"/>
        <v>73</v>
      </c>
      <c r="DP78" s="42" t="str" cm="1">
        <f t="array" ref="DP78">IFERROR(INDEX($CD$4:$CU$4,_xlfn.AGGREGATE(15,6,COLUMN($CD$4:$CU$4)-COLUMN($CC$1)/($CD$78:$CU$78=MAX($CD$78:$CU$78)),COLUMNS(CU$4:$CU4))),"")</f>
        <v/>
      </c>
      <c r="DQ78" s="65" t="str" cm="1">
        <f t="array" ref="DQ78">IFERROR(INDEX($CD$4:$CU$4,_xlfn.AGGREGATE(15,6,COLUMN($CD$4:$CU$4)-COLUMN($CC$1)/($CD$78:$CU$78=MAX($CD$78:$CU$78)),COLUMNS($CU$4:DN4))),"")</f>
        <v/>
      </c>
      <c r="DR78" s="65" t="str" cm="1">
        <f t="array" ref="DR78">IFERROR(INDEX($CD$4:$CU$4,_xlfn.AGGREGATE(15,6,COLUMN($CD$4:$CU$4)-COLUMN($CC$1)/($CD$78:$CU$78=MAX($CD$78:$CU$78)),COLUMNS($CU$4:DO4))),"")</f>
        <v/>
      </c>
      <c r="DS78" s="65" t="str" cm="1">
        <f t="array" ref="DS78">IFERROR(INDEX($CD$4:$CU$4,_xlfn.AGGREGATE(15,6,COLUMN($CD$4:$CU$4)-COLUMN($CC$1)/($CD$78:$CU$78=MAX($CD$78:$CU$78)),COLUMNS($CU$4:DP4))),"")</f>
        <v/>
      </c>
      <c r="DT78" s="65" t="str" cm="1">
        <f t="array" ref="DT78">IFERROR(INDEX($CD$4:$CU$4,_xlfn.AGGREGATE(15,6,COLUMN($CD$4:$CU$4)-COLUMN($CC$1)/($CD$78:$CU$78=MAX($CD$78:$CU$78)),COLUMNS($CU$4:DQ4))),"")</f>
        <v/>
      </c>
      <c r="DU78" s="66" t="str" cm="1">
        <f t="array" ref="DU78">IFERROR(INDEX($CD$4:$CU$4,_xlfn.AGGREGATE(15,6,COLUMN($CD$4:$CU$4)-COLUMN($CC$1)/($CD$78:$CU$78=MAX($CD$78:$CU$78)),COLUMNS($CU$4:DR4))),"")</f>
        <v/>
      </c>
      <c r="DV78" s="78" t="str">
        <f t="shared" ca="1" si="470"/>
        <v/>
      </c>
      <c r="DW78" s="65" t="str">
        <f t="shared" ca="1" si="471"/>
        <v>R</v>
      </c>
      <c r="DX78" s="65" t="str" cm="1">
        <f t="array" aca="1" ref="DX78" ca="1">IF(INDIRECT(VLOOKUP(DX77,General!R:T,3,FALSE)&amp;DN77)&gt;0,DX77,DV77)</f>
        <v>BU</v>
      </c>
      <c r="DY78" s="79">
        <f t="shared" ca="1" si="472"/>
        <v>4</v>
      </c>
      <c r="DZ78" s="42" t="str">
        <f>IFERROR(VLOOKUP(DP78,General!R:S,2,FALSE),"")</f>
        <v/>
      </c>
      <c r="EA78" s="65" t="str">
        <f>IFERROR(VLOOKUP(DQ78,General!R:S,2,FALSE),"")</f>
        <v/>
      </c>
      <c r="EB78" s="65" t="str">
        <f>IFERROR(VLOOKUP(DR78,General!R:S,2,FALSE),"")</f>
        <v/>
      </c>
      <c r="EC78" s="65" t="str">
        <f>IFERROR(VLOOKUP(DS78,General!R:S,2,FALSE),"")</f>
        <v/>
      </c>
      <c r="ED78" s="65" t="str">
        <f>IFERROR(VLOOKUP(DT78,General!R:S,2,FALSE),"")</f>
        <v/>
      </c>
      <c r="EE78" s="66" t="str">
        <f>IFERROR(VLOOKUP(DU78,General!R:S,2,FALSE),"")</f>
        <v/>
      </c>
      <c r="EF78" s="113">
        <f ca="1">IF(DP78="",-1,COUNTIF(INDIRECT(DZ78&amp;$DN$10):INDIRECT(DZ78&amp;DN78),"Y"))</f>
        <v>-1</v>
      </c>
      <c r="EG78" s="111">
        <f ca="1">IF(DQ78="",-1,COUNTIF(INDIRECT(EA78&amp;$DN$10):INDIRECT(EA78&amp;DN78),"Y"))</f>
        <v>-1</v>
      </c>
      <c r="EH78" s="111">
        <f ca="1">IF(DR78="",-1,COUNTIF(INDIRECT(EB78&amp;$DN$10):INDIRECT(EB78&amp;DN78),"Y"))</f>
        <v>-1</v>
      </c>
      <c r="EI78" s="110">
        <f ca="1">IF(DS78="",-1,COUNTIF(INDIRECT(EC78&amp;$DN$10):INDIRECT(EC78&amp;DN78),"Y"))</f>
        <v>-1</v>
      </c>
      <c r="EJ78" s="114">
        <f ca="1">IF(DT78="",-1,COUNTIF(INDIRECT(ED78&amp;$DN$10):INDIRECT(ED78&amp;DN78),"Y"))</f>
        <v>-1</v>
      </c>
      <c r="EK78" s="114">
        <f ca="1">IF(DU78="",-1,COUNTIF(INDIRECT(EE78&amp;$DN$10):INDIRECT(EE78&amp;DN78),"Y"))</f>
        <v>-1</v>
      </c>
      <c r="EL78" s="42" t="str" cm="1">
        <f t="array" aca="1" ref="EL78" ca="1">IFERROR(INDEX($DP$78:$DU$78,_xlfn.AGGREGATE(15,6,COLUMN($DP$78:$DU$78)-COLUMN($DO$78)/($EF$78:$EK$78=MAX($EF$78:$EK$78)),COLUMNS($DP$78:DP78))),"")</f>
        <v/>
      </c>
      <c r="EM78" s="65" t="str" cm="1">
        <f t="array" aca="1" ref="EM78" ca="1">IFERROR(INDEX($DP$78:$DU$78,_xlfn.AGGREGATE(15,6,COLUMN($DP$78:$DU$78)-COLUMN($DO$78)/($EF$78:$EK$78=MAX($EF$78:$EK$78)),COLUMNS($DP$78:DQ78))),"")</f>
        <v/>
      </c>
      <c r="EN78" s="65" t="str" cm="1">
        <f t="array" aca="1" ref="EN78" ca="1">IFERROR(INDEX($DP$78:$DU$78,_xlfn.AGGREGATE(15,6,COLUMN($DP$78:$DU$78)-COLUMN($DO$78)/($EF$78:$EK$78=MAX($EF$78:$EK$78)),COLUMNS($DP$78:DR78))),"")</f>
        <v/>
      </c>
      <c r="EO78" s="65" t="str" cm="1">
        <f t="array" aca="1" ref="EO78" ca="1">IFERROR(INDEX($DP$78:$DU$78,_xlfn.AGGREGATE(15,6,COLUMN($DP$78:$DU$78)-COLUMN($DO$78)/($EF$78:$EK$78=MAX($EF$78:$EK$78)),COLUMNS($DP$78:DS78))),"")</f>
        <v/>
      </c>
      <c r="EP78" s="65" t="str" cm="1">
        <f t="array" aca="1" ref="EP78" ca="1">IFERROR(INDEX($DP$78:$DU$78,_xlfn.AGGREGATE(15,6,COLUMN($DP$78:$DU$78)-COLUMN($DO$78)/($EF$78:$EK$78=MAX($EF$78:$EK$78)),COLUMNS($DP$78:DT78))),"")</f>
        <v/>
      </c>
      <c r="EQ78" s="66" t="str" cm="1">
        <f t="array" aca="1" ref="EQ78" ca="1">IFERROR(INDEX($DP$78:$DU$78,_xlfn.AGGREGATE(15,6,COLUMN($DP$78:$DU$78)-COLUMN($DO$78)/($EF$78:$EK$78=MAX($EF$78:$EK$78)),COLUMNS($DP$78:DU78))),"")</f>
        <v/>
      </c>
      <c r="ER78" s="9">
        <f t="shared" ca="1" si="461"/>
        <v>6</v>
      </c>
      <c r="ES78" s="79">
        <f t="shared" ca="1" si="473"/>
        <v>4</v>
      </c>
      <c r="ET78" s="112" t="str" cm="1">
        <f t="array" aca="1" ref="ET78" ca="1">INDEX(EL78:EQ78,1,ES78)</f>
        <v/>
      </c>
      <c r="EU78" s="42" t="str">
        <f t="shared" ca="1" si="326"/>
        <v>T</v>
      </c>
      <c r="EV78" s="65" t="str">
        <f t="shared" si="327"/>
        <v>T</v>
      </c>
      <c r="EW78" s="65" t="str">
        <f t="shared" ca="1" si="328"/>
        <v>B</v>
      </c>
      <c r="EX78" s="65" t="str">
        <f t="shared" si="321"/>
        <v/>
      </c>
      <c r="EY78" s="65" t="str">
        <f t="shared" si="322"/>
        <v/>
      </c>
      <c r="EZ78" s="65" t="str">
        <f t="shared" si="323"/>
        <v/>
      </c>
      <c r="FA78" s="9" t="str">
        <f t="shared" si="387"/>
        <v/>
      </c>
      <c r="FB78" s="9" t="str">
        <f t="shared" si="388"/>
        <v/>
      </c>
      <c r="FC78" s="9" t="str">
        <f t="shared" si="389"/>
        <v/>
      </c>
      <c r="FD78" s="9" t="str">
        <f t="shared" si="390"/>
        <v/>
      </c>
      <c r="FE78" s="9" t="str">
        <f t="shared" si="391"/>
        <v/>
      </c>
      <c r="FF78" s="9" t="str">
        <f t="shared" si="392"/>
        <v/>
      </c>
      <c r="FG78" s="9">
        <f t="shared" si="393"/>
        <v>0</v>
      </c>
      <c r="FH78" s="9">
        <f t="shared" si="394"/>
        <v>0</v>
      </c>
      <c r="FI78" s="42" t="str">
        <f t="shared" si="324"/>
        <v/>
      </c>
      <c r="FJ78" s="65">
        <f>IF(Z78="",0,IFERROR(VLOOKUP(Z73&amp;Z74&amp;Z75&amp;Z76&amp;Z77&amp;Z78,General!I:J,2,FALSE),0))</f>
        <v>0</v>
      </c>
      <c r="FK78" s="65">
        <f>IF(AC78="",0,IFERROR(VLOOKUP(AC73&amp;AC74&amp;AC75&amp;AC76&amp;AC77&amp;AC78,General!I:J,2,FALSE),0))</f>
        <v>0</v>
      </c>
      <c r="FL78" s="65">
        <f>IF(AF78="",0,IFERROR(VLOOKUP(AF73&amp;AF74&amp;AF75&amp;AF76&amp;AF77&amp;AF78,General!I:J,2,FALSE),0))</f>
        <v>0</v>
      </c>
      <c r="FM78" s="65">
        <f>IF(AI78="",0,IFERROR(VLOOKUP(AI73&amp;AI74&amp;AI75&amp;AI76&amp;AI77&amp;AI78,General!I:J,2,FALSE),0))</f>
        <v>0</v>
      </c>
      <c r="FN78" s="65">
        <f>IF(AL78="",0,IFERROR(VLOOKUP(AL73&amp;AL74&amp;AL75&amp;AL76&amp;AL77&amp;AL78,General!I:J,2,FALSE),0))</f>
        <v>0</v>
      </c>
      <c r="FO78" s="65">
        <f>IF(AO78="",0,IFERROR(VLOOKUP(AO73&amp;AO74&amp;AO75&amp;AO76&amp;AO77&amp;AO78,General!I:J,2,FALSE),0))</f>
        <v>0</v>
      </c>
      <c r="FP78" s="65">
        <f>IF(AR78="",0,IFERROR(VLOOKUP(AR73&amp;AR74&amp;AR75&amp;AR76&amp;AR77&amp;AR78,General!I:J,2,FALSE),0))</f>
        <v>0</v>
      </c>
      <c r="FQ78" s="65">
        <f>IF(AU78="",0,IFERROR(VLOOKUP(AU73&amp;AU74&amp;AU75&amp;AU76&amp;AU77&amp;AU78,General!I:J,2,FALSE),0))</f>
        <v>0</v>
      </c>
      <c r="FR78" s="65">
        <f>IF(AX78="",0,IFERROR(VLOOKUP(AX73&amp;AX74&amp;AX75&amp;AX76&amp;AX77&amp;AX78,General!I:J,2,FALSE),0))</f>
        <v>0</v>
      </c>
      <c r="FS78" s="65">
        <f>IF(BA78="",0,IFERROR(VLOOKUP(BA73&amp;BA74&amp;BA75&amp;BA76&amp;BA77&amp;BA78,General!I:J,2,FALSE),0))</f>
        <v>0</v>
      </c>
      <c r="FT78" s="65">
        <f>IF(BD78="",0,IFERROR(VLOOKUP(BD73&amp;BD74&amp;BD75&amp;BD76&amp;BD77&amp;BD78,General!I:J,2,FALSE),0))</f>
        <v>0</v>
      </c>
      <c r="FU78" s="65">
        <f>IF(BG78="",0,IFERROR(VLOOKUP(BG73&amp;BG74&amp;BG75&amp;BG76&amp;BG77&amp;BG78,General!I:J,2,FALSE),0))</f>
        <v>0</v>
      </c>
      <c r="FV78" s="65">
        <f>IF(BJ78="",0,IFERROR(VLOOKUP(BJ73&amp;BJ74&amp;BJ75&amp;BJ76&amp;BJ77&amp;BJ78,General!I:J,2,FALSE),0))</f>
        <v>0</v>
      </c>
      <c r="FW78" s="65">
        <f>IF(BM78="",0,IFERROR(VLOOKUP(BM73&amp;BM74&amp;BM75&amp;BM76&amp;BM77&amp;BM78,General!I:J,2,FALSE),0))</f>
        <v>0</v>
      </c>
      <c r="FX78" s="65">
        <f>IF(BP78="",0,IFERROR(VLOOKUP(BP73&amp;BP74&amp;BP75&amp;BP76&amp;BP77&amp;BP78,General!I:J,2,FALSE),0))</f>
        <v>0</v>
      </c>
      <c r="FY78" s="65">
        <f>IF(BS78="",0,IFERROR(VLOOKUP(BS73&amp;BS74&amp;BS75&amp;BS76&amp;BS77&amp;BS78,General!I:J,2,FALSE),0))</f>
        <v>0</v>
      </c>
      <c r="FZ78" s="66">
        <f>IF(BV78="",0,IFERROR(VLOOKUP(BV73&amp;BV74&amp;BV75&amp;BV76&amp;BV77&amp;BV78,General!I:J,2,FALSE),0))</f>
        <v>0</v>
      </c>
      <c r="GA78" s="66">
        <f>IF(BY78="",0,IFERROR(VLOOKUP(BY73&amp;BY74&amp;BY75&amp;BY76&amp;BY77&amp;BY78,General!I:J,2,FALSE),0))</f>
        <v>0</v>
      </c>
      <c r="GB78" s="66">
        <f>IF(R78="",0,IFERROR(VLOOKUP(R73&amp;R74&amp;R75&amp;R76&amp;R77&amp;R78,General!F:G,2,FALSE),0))</f>
        <v>0</v>
      </c>
      <c r="GC78" s="9" t="str">
        <f t="shared" si="462"/>
        <v/>
      </c>
      <c r="GD78" s="9" t="str">
        <f t="shared" si="395"/>
        <v>N</v>
      </c>
      <c r="GE78" s="9" t="str">
        <f t="shared" si="396"/>
        <v>N</v>
      </c>
      <c r="GF78" s="9" t="str">
        <f t="shared" si="397"/>
        <v>N</v>
      </c>
      <c r="GG78" s="9" t="str">
        <f t="shared" si="398"/>
        <v/>
      </c>
      <c r="GH78" s="10" t="str">
        <f t="shared" ca="1" si="399"/>
        <v/>
      </c>
      <c r="GI78" s="9" t="str">
        <f t="shared" ca="1" si="400"/>
        <v/>
      </c>
      <c r="GJ78" s="9" t="str">
        <f t="shared" ca="1" si="401"/>
        <v/>
      </c>
      <c r="GK78" s="9" t="str">
        <f t="shared" si="402"/>
        <v/>
      </c>
      <c r="GL78" s="9" t="str">
        <f t="shared" si="403"/>
        <v/>
      </c>
      <c r="GM78" s="9" t="str">
        <f t="shared" si="404"/>
        <v/>
      </c>
      <c r="GN78" s="9" t="str">
        <f t="shared" si="318"/>
        <v/>
      </c>
      <c r="GO78" s="9" t="str">
        <f t="shared" si="319"/>
        <v/>
      </c>
      <c r="GP78" s="9" t="str">
        <f t="shared" si="289"/>
        <v>00000</v>
      </c>
      <c r="GQ78" s="9" t="str">
        <f t="shared" si="290"/>
        <v>00000</v>
      </c>
      <c r="GR78" s="9" t="str">
        <f t="shared" si="291"/>
        <v>000000</v>
      </c>
      <c r="GS78" s="9" t="str">
        <f t="shared" si="292"/>
        <v>000000</v>
      </c>
      <c r="GT78" s="9" t="str">
        <f t="shared" si="293"/>
        <v>B</v>
      </c>
      <c r="GU78" s="9" t="str">
        <f t="shared" si="463"/>
        <v>B</v>
      </c>
      <c r="GV78" s="9" t="str">
        <f t="shared" si="405"/>
        <v/>
      </c>
      <c r="GW78" s="9">
        <f t="shared" ca="1" si="406"/>
        <v>0</v>
      </c>
      <c r="GX78" s="9" t="str">
        <f t="shared" si="407"/>
        <v/>
      </c>
      <c r="GY78" s="9">
        <f t="shared" ca="1" si="408"/>
        <v>0</v>
      </c>
      <c r="GZ78" s="9" t="str">
        <f t="shared" si="409"/>
        <v/>
      </c>
      <c r="HA78" s="9">
        <f t="shared" ca="1" si="410"/>
        <v>0</v>
      </c>
      <c r="HB78" s="9" t="str">
        <f t="shared" ca="1" si="464"/>
        <v>0</v>
      </c>
      <c r="HC78" s="9" t="str">
        <f t="shared" ca="1" si="465"/>
        <v>0</v>
      </c>
      <c r="HD78" s="9" t="str">
        <f t="shared" ca="1" si="466"/>
        <v>0</v>
      </c>
      <c r="HE78" s="9" t="str">
        <f t="shared" si="411"/>
        <v/>
      </c>
      <c r="HG78" s="9">
        <f>General!A76</f>
        <v>0</v>
      </c>
      <c r="HH78" s="9">
        <f>General!B76</f>
        <v>0</v>
      </c>
      <c r="HI78" s="9">
        <f>General!C76</f>
        <v>0</v>
      </c>
      <c r="HJ78" s="9">
        <f>General!D76</f>
        <v>0</v>
      </c>
      <c r="HK78" s="9">
        <v>1</v>
      </c>
      <c r="HL78" s="57">
        <f t="shared" ca="1" si="467"/>
        <v>2</v>
      </c>
      <c r="HM78" s="9" t="str">
        <f>General!F76</f>
        <v>LLWWLW</v>
      </c>
      <c r="HN78" s="9">
        <f>General!G76</f>
        <v>1</v>
      </c>
    </row>
    <row r="79" spans="1:222" ht="13.5" thickBot="1">
      <c r="A79" s="9">
        <v>70</v>
      </c>
      <c r="B79" s="91" t="str">
        <f t="shared" si="330"/>
        <v/>
      </c>
      <c r="C79" s="120" t="str">
        <f t="shared" ca="1" si="412"/>
        <v/>
      </c>
      <c r="D79" s="121" t="str">
        <f t="shared" si="413"/>
        <v/>
      </c>
      <c r="E79" s="122" t="str">
        <f t="shared" si="414"/>
        <v/>
      </c>
      <c r="F79" s="92" t="str">
        <f t="shared" si="331"/>
        <v/>
      </c>
      <c r="G79" s="9">
        <v>70</v>
      </c>
      <c r="H79" s="123"/>
      <c r="I79" s="153" t="str">
        <f t="shared" si="415"/>
        <v/>
      </c>
      <c r="J79" s="120" t="str">
        <f t="shared" si="416"/>
        <v/>
      </c>
      <c r="K79" s="92" t="str">
        <f t="shared" si="468"/>
        <v/>
      </c>
      <c r="L79" s="141"/>
      <c r="M79" s="137"/>
      <c r="N79" s="10"/>
      <c r="O79" s="91" t="str">
        <f>IF(M78="","",VLOOKUP(DX79,General!U:V,2,FALSE))</f>
        <v/>
      </c>
      <c r="P79" s="121" t="str">
        <f t="shared" si="332"/>
        <v/>
      </c>
      <c r="Q79" s="122" t="str">
        <f t="shared" si="333"/>
        <v/>
      </c>
      <c r="R79" s="93" t="str">
        <f t="shared" si="334"/>
        <v/>
      </c>
      <c r="S79" s="93" t="str">
        <f t="shared" si="335"/>
        <v/>
      </c>
      <c r="T79" s="124" t="str">
        <f t="shared" si="417"/>
        <v/>
      </c>
      <c r="U79" s="93" t="str">
        <f>IF(M79="","",IF(T79="",SUM($T$5:$T79)+S79,SUM($T$5:$T79)))</f>
        <v/>
      </c>
      <c r="V79" s="127" t="str">
        <f t="shared" si="315"/>
        <v/>
      </c>
      <c r="W79" s="93" t="str" cm="1">
        <f t="array" aca="1" ref="W79" ca="1">IF(M78="","",INDIRECT(DX79&amp; DN79))</f>
        <v/>
      </c>
      <c r="X79" s="92" t="str">
        <f t="shared" si="336"/>
        <v/>
      </c>
      <c r="Y79" s="91" t="str">
        <f t="shared" si="337"/>
        <v/>
      </c>
      <c r="Z79" s="93" t="str">
        <f t="shared" si="338"/>
        <v/>
      </c>
      <c r="AA79" s="92" t="str">
        <f t="shared" si="339"/>
        <v/>
      </c>
      <c r="AB79" s="91" t="str">
        <f t="shared" si="340"/>
        <v/>
      </c>
      <c r="AC79" s="93" t="str">
        <f t="shared" si="341"/>
        <v/>
      </c>
      <c r="AD79" s="92" t="str">
        <f t="shared" si="342"/>
        <v/>
      </c>
      <c r="AE79" s="91" t="str">
        <f t="shared" si="343"/>
        <v/>
      </c>
      <c r="AF79" s="93" t="str">
        <f t="shared" si="344"/>
        <v/>
      </c>
      <c r="AG79" s="92" t="str">
        <f t="shared" si="345"/>
        <v/>
      </c>
      <c r="AH79" s="91" t="str">
        <f t="shared" si="346"/>
        <v/>
      </c>
      <c r="AI79" s="93" t="str">
        <f t="shared" si="347"/>
        <v/>
      </c>
      <c r="AJ79" s="92" t="str">
        <f t="shared" si="348"/>
        <v/>
      </c>
      <c r="AK79" s="91" t="str">
        <f t="shared" si="418"/>
        <v/>
      </c>
      <c r="AL79" s="93" t="str">
        <f t="shared" si="349"/>
        <v/>
      </c>
      <c r="AM79" s="92" t="str">
        <f t="shared" si="350"/>
        <v/>
      </c>
      <c r="AN79" s="91" t="str">
        <f t="shared" si="351"/>
        <v/>
      </c>
      <c r="AO79" s="93" t="str">
        <f t="shared" si="352"/>
        <v/>
      </c>
      <c r="AP79" s="92" t="str">
        <f t="shared" si="353"/>
        <v/>
      </c>
      <c r="AQ79" s="91" t="str">
        <f t="shared" si="354"/>
        <v/>
      </c>
      <c r="AR79" s="93" t="str">
        <f t="shared" si="355"/>
        <v/>
      </c>
      <c r="AS79" s="92" t="str">
        <f t="shared" si="356"/>
        <v/>
      </c>
      <c r="AT79" s="91" t="str">
        <f t="shared" si="419"/>
        <v/>
      </c>
      <c r="AU79" s="93" t="str">
        <f t="shared" si="357"/>
        <v/>
      </c>
      <c r="AV79" s="95" t="str">
        <f t="shared" si="358"/>
        <v/>
      </c>
      <c r="AW79" s="91" t="str">
        <f t="shared" si="420"/>
        <v/>
      </c>
      <c r="AX79" s="93" t="str">
        <f t="shared" si="359"/>
        <v/>
      </c>
      <c r="AY79" s="92" t="str">
        <f t="shared" si="421"/>
        <v/>
      </c>
      <c r="AZ79" s="91" t="str">
        <f t="shared" si="360"/>
        <v/>
      </c>
      <c r="BA79" s="93" t="str">
        <f t="shared" si="361"/>
        <v/>
      </c>
      <c r="BB79" s="92" t="str">
        <f t="shared" si="362"/>
        <v/>
      </c>
      <c r="BC79" s="91" t="str">
        <f t="shared" si="363"/>
        <v/>
      </c>
      <c r="BD79" s="93" t="str">
        <f t="shared" si="364"/>
        <v/>
      </c>
      <c r="BE79" s="92" t="str">
        <f t="shared" si="365"/>
        <v/>
      </c>
      <c r="BF79" s="91" t="str">
        <f t="shared" si="366"/>
        <v/>
      </c>
      <c r="BG79" s="93" t="str">
        <f t="shared" si="367"/>
        <v/>
      </c>
      <c r="BH79" s="92" t="str">
        <f t="shared" si="368"/>
        <v/>
      </c>
      <c r="BI79" s="91" t="str">
        <f t="shared" si="369"/>
        <v/>
      </c>
      <c r="BJ79" s="93" t="str">
        <f t="shared" si="370"/>
        <v/>
      </c>
      <c r="BK79" s="92" t="str">
        <f t="shared" si="371"/>
        <v/>
      </c>
      <c r="BL79" s="91" t="str">
        <f t="shared" si="372"/>
        <v/>
      </c>
      <c r="BM79" s="93" t="str">
        <f t="shared" si="373"/>
        <v/>
      </c>
      <c r="BN79" s="92" t="str">
        <f t="shared" si="374"/>
        <v/>
      </c>
      <c r="BO79" s="91" t="str">
        <f t="shared" si="375"/>
        <v/>
      </c>
      <c r="BP79" s="93" t="str">
        <f t="shared" si="376"/>
        <v/>
      </c>
      <c r="BQ79" s="92" t="str">
        <f t="shared" si="377"/>
        <v/>
      </c>
      <c r="BR79" s="91" t="str">
        <f t="shared" si="378"/>
        <v/>
      </c>
      <c r="BS79" s="93" t="str">
        <f t="shared" si="379"/>
        <v/>
      </c>
      <c r="BT79" s="92" t="str">
        <f t="shared" si="380"/>
        <v/>
      </c>
      <c r="BU79" s="91" t="str">
        <f t="shared" si="381"/>
        <v/>
      </c>
      <c r="BV79" s="93" t="str">
        <f t="shared" si="382"/>
        <v/>
      </c>
      <c r="BW79" s="92" t="str">
        <f t="shared" si="383"/>
        <v/>
      </c>
      <c r="BX79" s="91" t="str">
        <f t="shared" si="384"/>
        <v/>
      </c>
      <c r="BY79" s="93" t="str">
        <f t="shared" si="422"/>
        <v/>
      </c>
      <c r="BZ79" s="92" t="str">
        <f t="shared" si="385"/>
        <v/>
      </c>
      <c r="CA79" s="106">
        <f t="shared" si="423"/>
        <v>0</v>
      </c>
      <c r="CB79" s="107">
        <f t="shared" si="424"/>
        <v>0</v>
      </c>
      <c r="CC79" s="108" t="str">
        <f t="shared" si="425"/>
        <v/>
      </c>
      <c r="CD79" s="252" t="e">
        <f t="shared" ref="CD79:CE79" si="476">AVERAGE(CV76:CV79)</f>
        <v>#DIV/0!</v>
      </c>
      <c r="CE79" s="252" t="e">
        <f t="shared" si="476"/>
        <v>#DIV/0!</v>
      </c>
      <c r="CF79" s="252" t="e">
        <f t="shared" si="427"/>
        <v>#DIV/0!</v>
      </c>
      <c r="CG79" s="252" t="e">
        <f t="shared" si="428"/>
        <v>#DIV/0!</v>
      </c>
      <c r="CH79" s="252" t="e">
        <f t="shared" si="429"/>
        <v>#DIV/0!</v>
      </c>
      <c r="CI79" s="252" t="e">
        <f t="shared" si="430"/>
        <v>#DIV/0!</v>
      </c>
      <c r="CJ79" s="252" t="e">
        <f t="shared" si="431"/>
        <v>#DIV/0!</v>
      </c>
      <c r="CK79" s="252" t="e">
        <f t="shared" si="432"/>
        <v>#DIV/0!</v>
      </c>
      <c r="CL79" s="252" t="e">
        <f t="shared" si="433"/>
        <v>#DIV/0!</v>
      </c>
      <c r="CM79" s="252" t="e">
        <f t="shared" si="434"/>
        <v>#DIV/0!</v>
      </c>
      <c r="CN79" s="252" t="e">
        <f t="shared" si="435"/>
        <v>#DIV/0!</v>
      </c>
      <c r="CO79" s="252" t="e">
        <f t="shared" si="436"/>
        <v>#DIV/0!</v>
      </c>
      <c r="CP79" s="252" t="e">
        <f t="shared" si="437"/>
        <v>#DIV/0!</v>
      </c>
      <c r="CQ79" s="252" t="e">
        <f t="shared" si="438"/>
        <v>#DIV/0!</v>
      </c>
      <c r="CR79" s="252" t="e">
        <f t="shared" si="439"/>
        <v>#DIV/0!</v>
      </c>
      <c r="CS79" s="252" t="e">
        <f t="shared" si="440"/>
        <v>#DIV/0!</v>
      </c>
      <c r="CT79" s="252" t="e">
        <f t="shared" si="441"/>
        <v>#DIV/0!</v>
      </c>
      <c r="CU79" s="252" t="e">
        <f t="shared" si="442"/>
        <v>#DIV/0!</v>
      </c>
      <c r="CV79" s="156" t="str">
        <f t="shared" si="443"/>
        <v/>
      </c>
      <c r="CW79" s="157" t="str">
        <f t="shared" si="444"/>
        <v/>
      </c>
      <c r="CX79" s="157" t="str">
        <f t="shared" si="445"/>
        <v/>
      </c>
      <c r="CY79" s="157" t="str">
        <f t="shared" si="446"/>
        <v/>
      </c>
      <c r="CZ79" s="157" t="str">
        <f t="shared" si="447"/>
        <v/>
      </c>
      <c r="DA79" s="157" t="str">
        <f t="shared" si="448"/>
        <v/>
      </c>
      <c r="DB79" s="157" t="str">
        <f t="shared" si="449"/>
        <v/>
      </c>
      <c r="DC79" s="157" t="str">
        <f t="shared" si="450"/>
        <v/>
      </c>
      <c r="DD79" s="157" t="str">
        <f t="shared" si="451"/>
        <v/>
      </c>
      <c r="DE79" s="157" t="str">
        <f t="shared" si="452"/>
        <v/>
      </c>
      <c r="DF79" s="157" t="str">
        <f t="shared" si="453"/>
        <v/>
      </c>
      <c r="DG79" s="157" t="str">
        <f t="shared" si="454"/>
        <v/>
      </c>
      <c r="DH79" s="157" t="str">
        <f t="shared" si="455"/>
        <v/>
      </c>
      <c r="DI79" s="157" t="str">
        <f t="shared" si="456"/>
        <v/>
      </c>
      <c r="DJ79" s="157" t="str">
        <f t="shared" si="457"/>
        <v/>
      </c>
      <c r="DK79" s="157" t="str">
        <f t="shared" si="458"/>
        <v/>
      </c>
      <c r="DL79" s="157" t="str">
        <f t="shared" si="459"/>
        <v/>
      </c>
      <c r="DM79" s="158" t="str">
        <f t="shared" si="460"/>
        <v/>
      </c>
      <c r="DN79" s="78">
        <v>79</v>
      </c>
      <c r="DO79" s="79">
        <f t="shared" si="164"/>
        <v>74</v>
      </c>
      <c r="DP79" s="42" t="str" cm="1">
        <f t="array" ref="DP79">IFERROR(INDEX($CD$4:$CU$4,_xlfn.AGGREGATE(15,6,COLUMN($CD$4:$CU$4)-COLUMN($CC$1)/($CD$79:$CU$79=MAX($CD$79:$CU$79)),COLUMNS(CU$4:$CU4))),"")</f>
        <v/>
      </c>
      <c r="DQ79" s="65" t="str" cm="1">
        <f t="array" ref="DQ79">IFERROR(INDEX($CD$4:$CU$4,_xlfn.AGGREGATE(15,6,COLUMN($CD$4:$CU$4)-COLUMN($CC$1)/($CD$79:$CU$79=MAX($CD$79:$CU$79)),COLUMNS($CU$4:DN4))),"")</f>
        <v/>
      </c>
      <c r="DR79" s="65" t="str" cm="1">
        <f t="array" ref="DR79">IFERROR(INDEX($CD$4:$CU$4,_xlfn.AGGREGATE(15,6,COLUMN($CD$4:$CU$4)-COLUMN($CC$1)/($CD$79:$CU$79=MAX($CD$79:$CU$79)),COLUMNS($CU$4:DO4))),"")</f>
        <v/>
      </c>
      <c r="DS79" s="65" t="str" cm="1">
        <f t="array" ref="DS79">IFERROR(INDEX($CD$4:$CU$4,_xlfn.AGGREGATE(15,6,COLUMN($CD$4:$CU$4)-COLUMN($CC$1)/($CD$79:$CU$79=MAX($CD$79:$CU$79)),COLUMNS($CU$4:DP4))),"")</f>
        <v/>
      </c>
      <c r="DT79" s="65" t="str" cm="1">
        <f t="array" ref="DT79">IFERROR(INDEX($CD$4:$CU$4,_xlfn.AGGREGATE(15,6,COLUMN($CD$4:$CU$4)-COLUMN($CC$1)/($CD$79:$CU$79=MAX($CD$79:$CU$79)),COLUMNS($CU$4:DQ4))),"")</f>
        <v/>
      </c>
      <c r="DU79" s="66" t="str" cm="1">
        <f t="array" ref="DU79">IFERROR(INDEX($CD$4:$CU$4,_xlfn.AGGREGATE(15,6,COLUMN($CD$4:$CU$4)-COLUMN($CC$1)/($CD$79:$CU$79=MAX($CD$79:$CU$79)),COLUMNS($CU$4:DR4))),"")</f>
        <v/>
      </c>
      <c r="DV79" s="78" t="str">
        <f t="shared" ca="1" si="470"/>
        <v/>
      </c>
      <c r="DW79" s="65" t="str">
        <f t="shared" ca="1" si="471"/>
        <v>R</v>
      </c>
      <c r="DX79" s="65" t="str" cm="1">
        <f t="array" aca="1" ref="DX79" ca="1">IF(INDIRECT(VLOOKUP(DX78,General!R:T,3,FALSE)&amp;DN78)&gt;0,DX78,DV78)</f>
        <v>BU</v>
      </c>
      <c r="DY79" s="79">
        <f t="shared" ca="1" si="472"/>
        <v>5</v>
      </c>
      <c r="DZ79" s="42" t="str">
        <f>IFERROR(VLOOKUP(DP79,General!R:S,2,FALSE),"")</f>
        <v/>
      </c>
      <c r="EA79" s="65" t="str">
        <f>IFERROR(VLOOKUP(DQ79,General!R:S,2,FALSE),"")</f>
        <v/>
      </c>
      <c r="EB79" s="65" t="str">
        <f>IFERROR(VLOOKUP(DR79,General!R:S,2,FALSE),"")</f>
        <v/>
      </c>
      <c r="EC79" s="65" t="str">
        <f>IFERROR(VLOOKUP(DS79,General!R:S,2,FALSE),"")</f>
        <v/>
      </c>
      <c r="ED79" s="65" t="str">
        <f>IFERROR(VLOOKUP(DT79,General!R:S,2,FALSE),"")</f>
        <v/>
      </c>
      <c r="EE79" s="66" t="str">
        <f>IFERROR(VLOOKUP(DU79,General!R:S,2,FALSE),"")</f>
        <v/>
      </c>
      <c r="EF79" s="113">
        <f ca="1">IF(DP79="",-1,COUNTIF(INDIRECT(DZ79&amp;$DN$10):INDIRECT(DZ79&amp;DN79),"Y"))</f>
        <v>-1</v>
      </c>
      <c r="EG79" s="111">
        <f ca="1">IF(DQ79="",-1,COUNTIF(INDIRECT(EA79&amp;$DN$10):INDIRECT(EA79&amp;DN79),"Y"))</f>
        <v>-1</v>
      </c>
      <c r="EH79" s="111">
        <f ca="1">IF(DR79="",-1,COUNTIF(INDIRECT(EB79&amp;$DN$10):INDIRECT(EB79&amp;DN79),"Y"))</f>
        <v>-1</v>
      </c>
      <c r="EI79" s="110">
        <f ca="1">IF(DS79="",-1,COUNTIF(INDIRECT(EC79&amp;$DN$10):INDIRECT(EC79&amp;DN79),"Y"))</f>
        <v>-1</v>
      </c>
      <c r="EJ79" s="114">
        <f ca="1">IF(DT79="",-1,COUNTIF(INDIRECT(ED79&amp;$DN$10):INDIRECT(ED79&amp;DN79),"Y"))</f>
        <v>-1</v>
      </c>
      <c r="EK79" s="114">
        <f ca="1">IF(DU79="",-1,COUNTIF(INDIRECT(EE79&amp;$DN$10):INDIRECT(EE79&amp;DN79),"Y"))</f>
        <v>-1</v>
      </c>
      <c r="EL79" s="42" t="str" cm="1">
        <f t="array" aca="1" ref="EL79" ca="1">IFERROR(INDEX($DP$79:$DU$79,_xlfn.AGGREGATE(15,6,COLUMN($DP$79:$DU$79)-COLUMN($DO$79)/($EF$79:$EK$79=MAX($EF$79:$EK$79)),COLUMNS($DP$79:DP79))),"")</f>
        <v/>
      </c>
      <c r="EM79" s="65" t="str" cm="1">
        <f t="array" aca="1" ref="EM79" ca="1">IFERROR(INDEX($DP$79:$DU$79,_xlfn.AGGREGATE(15,6,COLUMN($DP$79:$DU$79)-COLUMN($DO$79)/($EF$79:$EK$79=MAX($EF$79:$EK$79)),COLUMNS($DP$79:DQ79))),"")</f>
        <v/>
      </c>
      <c r="EN79" s="65" t="str" cm="1">
        <f t="array" aca="1" ref="EN79" ca="1">IFERROR(INDEX($DP$79:$DU$79,_xlfn.AGGREGATE(15,6,COLUMN($DP$79:$DU$79)-COLUMN($DO$79)/($EF$79:$EK$79=MAX($EF$79:$EK$79)),COLUMNS($DP$79:DR79))),"")</f>
        <v/>
      </c>
      <c r="EO79" s="65" t="str" cm="1">
        <f t="array" aca="1" ref="EO79" ca="1">IFERROR(INDEX($DP$79:$DU$79,_xlfn.AGGREGATE(15,6,COLUMN($DP$79:$DU$79)-COLUMN($DO$79)/($EF$79:$EK$79=MAX($EF$79:$EK$79)),COLUMNS($DP$79:DS79))),"")</f>
        <v/>
      </c>
      <c r="EP79" s="65" t="str" cm="1">
        <f t="array" aca="1" ref="EP79" ca="1">IFERROR(INDEX($DP$79:$DU$79,_xlfn.AGGREGATE(15,6,COLUMN($DP$79:$DU$79)-COLUMN($DO$79)/($EF$79:$EK$79=MAX($EF$79:$EK$79)),COLUMNS($DP$79:DT79))),"")</f>
        <v/>
      </c>
      <c r="EQ79" s="66" t="str" cm="1">
        <f t="array" aca="1" ref="EQ79" ca="1">IFERROR(INDEX($DP$79:$DU$79,_xlfn.AGGREGATE(15,6,COLUMN($DP$79:$DU$79)-COLUMN($DO$79)/($EF$79:$EK$79=MAX($EF$79:$EK$79)),COLUMNS($DP$79:DU79))),"")</f>
        <v/>
      </c>
      <c r="ER79" s="9">
        <f t="shared" ca="1" si="461"/>
        <v>6</v>
      </c>
      <c r="ES79" s="79">
        <f t="shared" ca="1" si="473"/>
        <v>5</v>
      </c>
      <c r="ET79" s="112" t="str" cm="1">
        <f t="array" aca="1" ref="ET79" ca="1">INDEX(EL79:EQ79,1,ES79)</f>
        <v/>
      </c>
      <c r="EU79" s="42" t="str">
        <f t="shared" ca="1" si="326"/>
        <v>T</v>
      </c>
      <c r="EV79" s="65" t="str">
        <f t="shared" si="327"/>
        <v>T</v>
      </c>
      <c r="EW79" s="65" t="str">
        <f t="shared" ca="1" si="328"/>
        <v>B</v>
      </c>
      <c r="EX79" s="65" t="str">
        <f t="shared" si="321"/>
        <v/>
      </c>
      <c r="EY79" s="65" t="str">
        <f t="shared" si="322"/>
        <v/>
      </c>
      <c r="EZ79" s="65" t="str">
        <f t="shared" si="323"/>
        <v/>
      </c>
      <c r="FA79" s="9" t="str">
        <f t="shared" si="387"/>
        <v/>
      </c>
      <c r="FB79" s="9" t="str">
        <f t="shared" si="388"/>
        <v/>
      </c>
      <c r="FC79" s="9" t="str">
        <f t="shared" si="389"/>
        <v/>
      </c>
      <c r="FD79" s="9" t="str">
        <f t="shared" si="390"/>
        <v/>
      </c>
      <c r="FE79" s="9" t="str">
        <f t="shared" si="391"/>
        <v/>
      </c>
      <c r="FF79" s="9" t="str">
        <f t="shared" si="392"/>
        <v/>
      </c>
      <c r="FG79" s="9">
        <f t="shared" si="393"/>
        <v>0</v>
      </c>
      <c r="FH79" s="9">
        <f t="shared" si="394"/>
        <v>0</v>
      </c>
      <c r="FI79" s="42" t="str">
        <f t="shared" si="324"/>
        <v/>
      </c>
      <c r="FJ79" s="65">
        <f>IF(Z79="",0,IFERROR(VLOOKUP(Z74&amp;Z75&amp;Z76&amp;Z77&amp;Z78&amp;Z79,General!I:J,2,FALSE),0))</f>
        <v>0</v>
      </c>
      <c r="FK79" s="65">
        <f>IF(AC79="",0,IFERROR(VLOOKUP(AC74&amp;AC75&amp;AC76&amp;AC77&amp;AC78&amp;AC79,General!I:J,2,FALSE),0))</f>
        <v>0</v>
      </c>
      <c r="FL79" s="65">
        <f>IF(AF79="",0,IFERROR(VLOOKUP(AF74&amp;AF75&amp;AF76&amp;AF77&amp;AF78&amp;AF79,General!I:J,2,FALSE),0))</f>
        <v>0</v>
      </c>
      <c r="FM79" s="65">
        <f>IF(AI79="",0,IFERROR(VLOOKUP(AI74&amp;AI75&amp;AI76&amp;AI77&amp;AI78&amp;AI79,General!I:J,2,FALSE),0))</f>
        <v>0</v>
      </c>
      <c r="FN79" s="65">
        <f>IF(AL79="",0,IFERROR(VLOOKUP(AL74&amp;AL75&amp;AL76&amp;AL77&amp;AL78&amp;AL79,General!I:J,2,FALSE),0))</f>
        <v>0</v>
      </c>
      <c r="FO79" s="65">
        <f>IF(AO79="",0,IFERROR(VLOOKUP(AO74&amp;AO75&amp;AO76&amp;AO77&amp;AO78&amp;AO79,General!I:J,2,FALSE),0))</f>
        <v>0</v>
      </c>
      <c r="FP79" s="65">
        <f>IF(AR79="",0,IFERROR(VLOOKUP(AR74&amp;AR75&amp;AR76&amp;AR77&amp;AR78&amp;AR79,General!I:J,2,FALSE),0))</f>
        <v>0</v>
      </c>
      <c r="FQ79" s="65">
        <f>IF(AU79="",0,IFERROR(VLOOKUP(AU74&amp;AU75&amp;AU76&amp;AU77&amp;AU78&amp;AU79,General!I:J,2,FALSE),0))</f>
        <v>0</v>
      </c>
      <c r="FR79" s="65">
        <f>IF(AX79="",0,IFERROR(VLOOKUP(AX74&amp;AX75&amp;AX76&amp;AX77&amp;AX78&amp;AX79,General!I:J,2,FALSE),0))</f>
        <v>0</v>
      </c>
      <c r="FS79" s="65">
        <f>IF(BA79="",0,IFERROR(VLOOKUP(BA74&amp;BA75&amp;BA76&amp;BA77&amp;BA78&amp;BA79,General!I:J,2,FALSE),0))</f>
        <v>0</v>
      </c>
      <c r="FT79" s="65">
        <f>IF(BD79="",0,IFERROR(VLOOKUP(BD74&amp;BD75&amp;BD76&amp;BD77&amp;BD78&amp;BD79,General!I:J,2,FALSE),0))</f>
        <v>0</v>
      </c>
      <c r="FU79" s="65">
        <f>IF(BG79="",0,IFERROR(VLOOKUP(BG74&amp;BG75&amp;BG76&amp;BG77&amp;BG78&amp;BG79,General!I:J,2,FALSE),0))</f>
        <v>0</v>
      </c>
      <c r="FV79" s="65">
        <f>IF(BJ79="",0,IFERROR(VLOOKUP(BJ74&amp;BJ75&amp;BJ76&amp;BJ77&amp;BJ78&amp;BJ79,General!I:J,2,FALSE),0))</f>
        <v>0</v>
      </c>
      <c r="FW79" s="65">
        <f>IF(BM79="",0,IFERROR(VLOOKUP(BM74&amp;BM75&amp;BM76&amp;BM77&amp;BM78&amp;BM79,General!I:J,2,FALSE),0))</f>
        <v>0</v>
      </c>
      <c r="FX79" s="65">
        <f>IF(BP79="",0,IFERROR(VLOOKUP(BP74&amp;BP75&amp;BP76&amp;BP77&amp;BP78&amp;BP79,General!I:J,2,FALSE),0))</f>
        <v>0</v>
      </c>
      <c r="FY79" s="65">
        <f>IF(BS79="",0,IFERROR(VLOOKUP(BS74&amp;BS75&amp;BS76&amp;BS77&amp;BS78&amp;BS79,General!I:J,2,FALSE),0))</f>
        <v>0</v>
      </c>
      <c r="FZ79" s="66">
        <f>IF(BV79="",0,IFERROR(VLOOKUP(BV74&amp;BV75&amp;BV76&amp;BV77&amp;BV78&amp;BV79,General!I:J,2,FALSE),0))</f>
        <v>0</v>
      </c>
      <c r="GA79" s="66">
        <f>IF(BY79="",0,IFERROR(VLOOKUP(BY74&amp;BY75&amp;BY76&amp;BY77&amp;BY78&amp;BY79,General!I:J,2,FALSE),0))</f>
        <v>0</v>
      </c>
      <c r="GB79" s="66">
        <f>IF(R79="",0,IFERROR(VLOOKUP(R74&amp;R75&amp;R76&amp;R77&amp;R78&amp;R79,General!F:G,2,FALSE),0))</f>
        <v>0</v>
      </c>
      <c r="GC79" s="9" t="str">
        <f t="shared" si="462"/>
        <v/>
      </c>
      <c r="GD79" s="9" t="str">
        <f t="shared" si="395"/>
        <v>N</v>
      </c>
      <c r="GE79" s="9" t="str">
        <f t="shared" si="396"/>
        <v>N</v>
      </c>
      <c r="GF79" s="9" t="str">
        <f t="shared" si="397"/>
        <v>N</v>
      </c>
      <c r="GG79" s="9" t="str">
        <f t="shared" si="398"/>
        <v/>
      </c>
      <c r="GH79" s="10" t="str">
        <f t="shared" ca="1" si="399"/>
        <v/>
      </c>
      <c r="GI79" s="9" t="str">
        <f t="shared" ca="1" si="400"/>
        <v/>
      </c>
      <c r="GJ79" s="9" t="str">
        <f t="shared" ca="1" si="401"/>
        <v/>
      </c>
      <c r="GK79" s="9" t="str">
        <f t="shared" si="402"/>
        <v/>
      </c>
      <c r="GL79" s="9" t="str">
        <f t="shared" si="403"/>
        <v/>
      </c>
      <c r="GM79" s="9" t="str">
        <f t="shared" si="404"/>
        <v/>
      </c>
      <c r="GN79" s="9" t="str">
        <f t="shared" si="318"/>
        <v/>
      </c>
      <c r="GO79" s="9" t="str">
        <f t="shared" si="319"/>
        <v/>
      </c>
      <c r="GP79" s="9" t="str">
        <f t="shared" si="289"/>
        <v>00000</v>
      </c>
      <c r="GQ79" s="9" t="str">
        <f t="shared" si="290"/>
        <v>00000</v>
      </c>
      <c r="GR79" s="9" t="str">
        <f t="shared" si="291"/>
        <v>000000</v>
      </c>
      <c r="GS79" s="9" t="str">
        <f t="shared" si="292"/>
        <v>000000</v>
      </c>
      <c r="GT79" s="9" t="str">
        <f t="shared" si="293"/>
        <v>B</v>
      </c>
      <c r="GU79" s="9" t="str">
        <f t="shared" si="463"/>
        <v>B</v>
      </c>
      <c r="GV79" s="9" t="str">
        <f t="shared" si="405"/>
        <v/>
      </c>
      <c r="GW79" s="9">
        <f t="shared" ca="1" si="406"/>
        <v>0</v>
      </c>
      <c r="GX79" s="9" t="str">
        <f t="shared" si="407"/>
        <v/>
      </c>
      <c r="GY79" s="9">
        <f t="shared" ca="1" si="408"/>
        <v>0</v>
      </c>
      <c r="GZ79" s="9" t="str">
        <f t="shared" si="409"/>
        <v/>
      </c>
      <c r="HA79" s="9">
        <f t="shared" ca="1" si="410"/>
        <v>0</v>
      </c>
      <c r="HB79" s="9" t="str">
        <f t="shared" ca="1" si="464"/>
        <v>0</v>
      </c>
      <c r="HC79" s="9" t="str">
        <f t="shared" ca="1" si="465"/>
        <v>0</v>
      </c>
      <c r="HD79" s="9" t="str">
        <f t="shared" ca="1" si="466"/>
        <v>0</v>
      </c>
      <c r="HE79" s="9" t="str">
        <f t="shared" si="411"/>
        <v/>
      </c>
      <c r="HG79" s="9">
        <f>General!A77</f>
        <v>0</v>
      </c>
      <c r="HH79" s="9">
        <f>General!B77</f>
        <v>0</v>
      </c>
      <c r="HI79" s="9">
        <f>General!C77</f>
        <v>0</v>
      </c>
      <c r="HJ79" s="9">
        <f>General!D77</f>
        <v>0</v>
      </c>
      <c r="HK79" s="9">
        <v>1</v>
      </c>
      <c r="HL79" s="57">
        <f t="shared" ca="1" si="467"/>
        <v>2</v>
      </c>
      <c r="HM79" s="9" t="str">
        <f>General!F77</f>
        <v>LLWWWL</v>
      </c>
      <c r="HN79" s="9">
        <f>General!G77</f>
        <v>-1</v>
      </c>
    </row>
    <row r="80" spans="1:222" ht="13.5" thickBot="1">
      <c r="A80" s="9">
        <v>71</v>
      </c>
      <c r="B80" s="57" t="str">
        <f t="shared" si="330"/>
        <v/>
      </c>
      <c r="C80" s="101" t="str">
        <f t="shared" ca="1" si="412"/>
        <v/>
      </c>
      <c r="D80" s="102" t="str">
        <f t="shared" si="413"/>
        <v/>
      </c>
      <c r="E80" s="103" t="str">
        <f t="shared" si="414"/>
        <v/>
      </c>
      <c r="F80" s="58" t="str">
        <f t="shared" si="331"/>
        <v/>
      </c>
      <c r="G80" s="9">
        <v>71</v>
      </c>
      <c r="H80" s="104"/>
      <c r="I80" s="151" t="str">
        <f t="shared" si="415"/>
        <v/>
      </c>
      <c r="J80" s="101" t="str">
        <f t="shared" si="416"/>
        <v/>
      </c>
      <c r="K80" s="58" t="str">
        <f t="shared" si="468"/>
        <v/>
      </c>
      <c r="L80" s="141"/>
      <c r="M80" s="135"/>
      <c r="N80" s="10"/>
      <c r="O80" s="57" t="str">
        <f>IF(M79="","",VLOOKUP(DX80,General!U:V,2,FALSE))</f>
        <v/>
      </c>
      <c r="P80" s="102" t="str">
        <f t="shared" si="332"/>
        <v/>
      </c>
      <c r="Q80" s="103" t="str">
        <f t="shared" si="333"/>
        <v/>
      </c>
      <c r="R80" s="59" t="str">
        <f t="shared" si="334"/>
        <v/>
      </c>
      <c r="S80" s="59" t="str">
        <f t="shared" si="335"/>
        <v/>
      </c>
      <c r="T80" s="105" t="str">
        <f t="shared" si="417"/>
        <v/>
      </c>
      <c r="U80" s="59" t="str">
        <f>IF(M80="","",IF(T80="",SUM($T$5:$T80)+S80,SUM($T$5:$T80)))</f>
        <v/>
      </c>
      <c r="V80" s="126" t="str">
        <f t="shared" si="315"/>
        <v/>
      </c>
      <c r="W80" s="59" t="str" cm="1">
        <f t="array" aca="1" ref="W80" ca="1">IF(M79="","",INDIRECT(DX80&amp; DN80))</f>
        <v/>
      </c>
      <c r="X80" s="58" t="str">
        <f t="shared" si="336"/>
        <v/>
      </c>
      <c r="Y80" s="57" t="str">
        <f t="shared" si="337"/>
        <v/>
      </c>
      <c r="Z80" s="59" t="str">
        <f t="shared" si="338"/>
        <v/>
      </c>
      <c r="AA80" s="58" t="str">
        <f t="shared" si="339"/>
        <v/>
      </c>
      <c r="AB80" s="57" t="str">
        <f t="shared" si="340"/>
        <v/>
      </c>
      <c r="AC80" s="59" t="str">
        <f t="shared" si="341"/>
        <v/>
      </c>
      <c r="AD80" s="58" t="str">
        <f t="shared" si="342"/>
        <v/>
      </c>
      <c r="AE80" s="57" t="str">
        <f t="shared" si="343"/>
        <v/>
      </c>
      <c r="AF80" s="59" t="str">
        <f t="shared" si="344"/>
        <v/>
      </c>
      <c r="AG80" s="58" t="str">
        <f t="shared" si="345"/>
        <v/>
      </c>
      <c r="AH80" s="57" t="str">
        <f t="shared" si="346"/>
        <v/>
      </c>
      <c r="AI80" s="59" t="str">
        <f t="shared" si="347"/>
        <v/>
      </c>
      <c r="AJ80" s="58" t="str">
        <f t="shared" si="348"/>
        <v/>
      </c>
      <c r="AK80" s="57" t="str">
        <f t="shared" si="418"/>
        <v/>
      </c>
      <c r="AL80" s="59" t="str">
        <f t="shared" si="349"/>
        <v/>
      </c>
      <c r="AM80" s="58" t="str">
        <f t="shared" si="350"/>
        <v/>
      </c>
      <c r="AN80" s="57" t="str">
        <f t="shared" si="351"/>
        <v/>
      </c>
      <c r="AO80" s="59" t="str">
        <f t="shared" si="352"/>
        <v/>
      </c>
      <c r="AP80" s="58" t="str">
        <f t="shared" si="353"/>
        <v/>
      </c>
      <c r="AQ80" s="57" t="str">
        <f t="shared" si="354"/>
        <v/>
      </c>
      <c r="AR80" s="59" t="str">
        <f t="shared" si="355"/>
        <v/>
      </c>
      <c r="AS80" s="58" t="str">
        <f t="shared" si="356"/>
        <v/>
      </c>
      <c r="AT80" s="57" t="str">
        <f t="shared" si="419"/>
        <v/>
      </c>
      <c r="AU80" s="59" t="str">
        <f t="shared" si="357"/>
        <v/>
      </c>
      <c r="AV80" s="61" t="str">
        <f t="shared" si="358"/>
        <v/>
      </c>
      <c r="AW80" s="57" t="str">
        <f t="shared" si="420"/>
        <v/>
      </c>
      <c r="AX80" s="59" t="str">
        <f t="shared" si="359"/>
        <v/>
      </c>
      <c r="AY80" s="58" t="str">
        <f t="shared" si="421"/>
        <v/>
      </c>
      <c r="AZ80" s="57" t="str">
        <f t="shared" si="360"/>
        <v/>
      </c>
      <c r="BA80" s="59" t="str">
        <f t="shared" si="361"/>
        <v/>
      </c>
      <c r="BB80" s="58" t="str">
        <f t="shared" si="362"/>
        <v/>
      </c>
      <c r="BC80" s="57" t="str">
        <f t="shared" si="363"/>
        <v/>
      </c>
      <c r="BD80" s="59" t="str">
        <f t="shared" si="364"/>
        <v/>
      </c>
      <c r="BE80" s="58" t="str">
        <f t="shared" si="365"/>
        <v/>
      </c>
      <c r="BF80" s="57" t="str">
        <f t="shared" si="366"/>
        <v/>
      </c>
      <c r="BG80" s="59" t="str">
        <f t="shared" si="367"/>
        <v/>
      </c>
      <c r="BH80" s="58" t="str">
        <f t="shared" si="368"/>
        <v/>
      </c>
      <c r="BI80" s="57" t="str">
        <f t="shared" si="369"/>
        <v/>
      </c>
      <c r="BJ80" s="59" t="str">
        <f t="shared" si="370"/>
        <v/>
      </c>
      <c r="BK80" s="58" t="str">
        <f t="shared" si="371"/>
        <v/>
      </c>
      <c r="BL80" s="57" t="str">
        <f t="shared" si="372"/>
        <v/>
      </c>
      <c r="BM80" s="59" t="str">
        <f t="shared" si="373"/>
        <v/>
      </c>
      <c r="BN80" s="58" t="str">
        <f t="shared" si="374"/>
        <v/>
      </c>
      <c r="BO80" s="57" t="str">
        <f t="shared" si="375"/>
        <v/>
      </c>
      <c r="BP80" s="59" t="str">
        <f t="shared" si="376"/>
        <v/>
      </c>
      <c r="BQ80" s="58" t="str">
        <f t="shared" si="377"/>
        <v/>
      </c>
      <c r="BR80" s="57" t="str">
        <f t="shared" si="378"/>
        <v/>
      </c>
      <c r="BS80" s="59" t="str">
        <f t="shared" si="379"/>
        <v/>
      </c>
      <c r="BT80" s="58" t="str">
        <f t="shared" si="380"/>
        <v/>
      </c>
      <c r="BU80" s="57" t="str">
        <f t="shared" si="381"/>
        <v/>
      </c>
      <c r="BV80" s="59" t="str">
        <f t="shared" si="382"/>
        <v/>
      </c>
      <c r="BW80" s="58" t="str">
        <f t="shared" si="383"/>
        <v/>
      </c>
      <c r="BX80" s="57" t="str">
        <f t="shared" si="384"/>
        <v/>
      </c>
      <c r="BY80" s="59" t="str">
        <f t="shared" si="422"/>
        <v/>
      </c>
      <c r="BZ80" s="58" t="str">
        <f t="shared" si="385"/>
        <v/>
      </c>
      <c r="CA80" s="106">
        <f t="shared" si="423"/>
        <v>0</v>
      </c>
      <c r="CB80" s="107">
        <f t="shared" si="424"/>
        <v>0</v>
      </c>
      <c r="CC80" s="108" t="str">
        <f t="shared" si="425"/>
        <v/>
      </c>
      <c r="CD80" s="252" t="e">
        <f t="shared" ref="CD80:CE80" si="477">AVERAGE(CV77:CV80)</f>
        <v>#DIV/0!</v>
      </c>
      <c r="CE80" s="252" t="e">
        <f t="shared" si="477"/>
        <v>#DIV/0!</v>
      </c>
      <c r="CF80" s="252" t="e">
        <f t="shared" si="427"/>
        <v>#DIV/0!</v>
      </c>
      <c r="CG80" s="252" t="e">
        <f t="shared" si="428"/>
        <v>#DIV/0!</v>
      </c>
      <c r="CH80" s="252" t="e">
        <f t="shared" si="429"/>
        <v>#DIV/0!</v>
      </c>
      <c r="CI80" s="252" t="e">
        <f t="shared" si="430"/>
        <v>#DIV/0!</v>
      </c>
      <c r="CJ80" s="252" t="e">
        <f t="shared" si="431"/>
        <v>#DIV/0!</v>
      </c>
      <c r="CK80" s="252" t="e">
        <f t="shared" si="432"/>
        <v>#DIV/0!</v>
      </c>
      <c r="CL80" s="252" t="e">
        <f t="shared" si="433"/>
        <v>#DIV/0!</v>
      </c>
      <c r="CM80" s="252" t="e">
        <f t="shared" si="434"/>
        <v>#DIV/0!</v>
      </c>
      <c r="CN80" s="252" t="e">
        <f t="shared" si="435"/>
        <v>#DIV/0!</v>
      </c>
      <c r="CO80" s="252" t="e">
        <f t="shared" si="436"/>
        <v>#DIV/0!</v>
      </c>
      <c r="CP80" s="252" t="e">
        <f t="shared" si="437"/>
        <v>#DIV/0!</v>
      </c>
      <c r="CQ80" s="252" t="e">
        <f t="shared" si="438"/>
        <v>#DIV/0!</v>
      </c>
      <c r="CR80" s="252" t="e">
        <f t="shared" si="439"/>
        <v>#DIV/0!</v>
      </c>
      <c r="CS80" s="252" t="e">
        <f t="shared" si="440"/>
        <v>#DIV/0!</v>
      </c>
      <c r="CT80" s="252" t="e">
        <f t="shared" si="441"/>
        <v>#DIV/0!</v>
      </c>
      <c r="CU80" s="252" t="e">
        <f t="shared" si="442"/>
        <v>#DIV/0!</v>
      </c>
      <c r="CV80" s="156" t="str">
        <f t="shared" si="443"/>
        <v/>
      </c>
      <c r="CW80" s="157" t="str">
        <f t="shared" si="444"/>
        <v/>
      </c>
      <c r="CX80" s="157" t="str">
        <f t="shared" si="445"/>
        <v/>
      </c>
      <c r="CY80" s="157" t="str">
        <f t="shared" si="446"/>
        <v/>
      </c>
      <c r="CZ80" s="157" t="str">
        <f t="shared" si="447"/>
        <v/>
      </c>
      <c r="DA80" s="157" t="str">
        <f t="shared" si="448"/>
        <v/>
      </c>
      <c r="DB80" s="157" t="str">
        <f t="shared" si="449"/>
        <v/>
      </c>
      <c r="DC80" s="157" t="str">
        <f t="shared" si="450"/>
        <v/>
      </c>
      <c r="DD80" s="157" t="str">
        <f t="shared" si="451"/>
        <v/>
      </c>
      <c r="DE80" s="157" t="str">
        <f t="shared" si="452"/>
        <v/>
      </c>
      <c r="DF80" s="157" t="str">
        <f t="shared" si="453"/>
        <v/>
      </c>
      <c r="DG80" s="157" t="str">
        <f t="shared" si="454"/>
        <v/>
      </c>
      <c r="DH80" s="157" t="str">
        <f t="shared" si="455"/>
        <v/>
      </c>
      <c r="DI80" s="157" t="str">
        <f t="shared" si="456"/>
        <v/>
      </c>
      <c r="DJ80" s="157" t="str">
        <f t="shared" si="457"/>
        <v/>
      </c>
      <c r="DK80" s="157" t="str">
        <f t="shared" si="458"/>
        <v/>
      </c>
      <c r="DL80" s="157" t="str">
        <f t="shared" si="459"/>
        <v/>
      </c>
      <c r="DM80" s="158" t="str">
        <f t="shared" si="460"/>
        <v/>
      </c>
      <c r="DN80" s="78">
        <v>80</v>
      </c>
      <c r="DO80" s="79">
        <f t="shared" ref="DO80:DO109" si="478">DN80-5</f>
        <v>75</v>
      </c>
      <c r="DP80" s="42" t="str" cm="1">
        <f t="array" ref="DP80">IFERROR(INDEX($CD$4:$CU$4,_xlfn.AGGREGATE(15,6,COLUMN($CD$4:$CU$4)-COLUMN($CC$1)/($CD$80:$CU$80=MAX($CD$80:$CU$80)),COLUMNS(CU$4:$CU4))),"")</f>
        <v/>
      </c>
      <c r="DQ80" s="65" t="str" cm="1">
        <f t="array" ref="DQ80">IFERROR(INDEX($CD$4:$CU$4,_xlfn.AGGREGATE(15,6,COLUMN($CD$4:$CU$4)-COLUMN($CC$1)/($CD$80:$CU$80=MAX($CD$80:$CU$80)),COLUMNS($CU$4:DN4))),"")</f>
        <v/>
      </c>
      <c r="DR80" s="65" t="str" cm="1">
        <f t="array" ref="DR80">IFERROR(INDEX($CD$4:$CU$4,_xlfn.AGGREGATE(15,6,COLUMN($CD$4:$CU$4)-COLUMN($CC$1)/($CD$80:$CU$80=MAX($CD$80:$CU$80)),COLUMNS($CU$4:DO4))),"")</f>
        <v/>
      </c>
      <c r="DS80" s="65" t="str" cm="1">
        <f t="array" ref="DS80">IFERROR(INDEX($CD$4:$CU$4,_xlfn.AGGREGATE(15,6,COLUMN($CD$4:$CU$4)-COLUMN($CC$1)/($CD$80:$CU$80=MAX($CD$80:$CU$80)),COLUMNS($CU$4:DP4))),"")</f>
        <v/>
      </c>
      <c r="DT80" s="65" t="str" cm="1">
        <f t="array" ref="DT80">IFERROR(INDEX($CD$4:$CU$4,_xlfn.AGGREGATE(15,6,COLUMN($CD$4:$CU$4)-COLUMN($CC$1)/($CD$80:$CU$80=MAX($CD$80:$CU$80)),COLUMNS($CU$4:DQ4))),"")</f>
        <v/>
      </c>
      <c r="DU80" s="66" t="str" cm="1">
        <f t="array" ref="DU80">IFERROR(INDEX($CD$4:$CU$4,_xlfn.AGGREGATE(15,6,COLUMN($CD$4:$CU$4)-COLUMN($CC$1)/($CD$80:$CU$80=MAX($CD$80:$CU$80)),COLUMNS($CU$4:DR4))),"")</f>
        <v/>
      </c>
      <c r="DV80" s="78" t="str">
        <f t="shared" ca="1" si="470"/>
        <v/>
      </c>
      <c r="DW80" s="65" t="str">
        <f t="shared" ca="1" si="471"/>
        <v>R</v>
      </c>
      <c r="DX80" s="65" t="str" cm="1">
        <f t="array" aca="1" ref="DX80" ca="1">IF(INDIRECT(VLOOKUP(DX79,General!R:T,3,FALSE)&amp;DN79)&gt;0,DX79,DV79)</f>
        <v>BU</v>
      </c>
      <c r="DY80" s="79">
        <f t="shared" ca="1" si="472"/>
        <v>6</v>
      </c>
      <c r="DZ80" s="42" t="str">
        <f>IFERROR(VLOOKUP(DP80,General!R:S,2,FALSE),"")</f>
        <v/>
      </c>
      <c r="EA80" s="65" t="str">
        <f>IFERROR(VLOOKUP(DQ80,General!R:S,2,FALSE),"")</f>
        <v/>
      </c>
      <c r="EB80" s="65" t="str">
        <f>IFERROR(VLOOKUP(DR80,General!R:S,2,FALSE),"")</f>
        <v/>
      </c>
      <c r="EC80" s="65" t="str">
        <f>IFERROR(VLOOKUP(DS80,General!R:S,2,FALSE),"")</f>
        <v/>
      </c>
      <c r="ED80" s="65" t="str">
        <f>IFERROR(VLOOKUP(DT80,General!R:S,2,FALSE),"")</f>
        <v/>
      </c>
      <c r="EE80" s="66" t="str">
        <f>IFERROR(VLOOKUP(DU80,General!R:S,2,FALSE),"")</f>
        <v/>
      </c>
      <c r="EF80" s="113">
        <f ca="1">IF(DP80="",-1,COUNTIF(INDIRECT(DZ80&amp;$DN$10):INDIRECT(DZ80&amp;DN80),"Y"))</f>
        <v>-1</v>
      </c>
      <c r="EG80" s="111">
        <f ca="1">IF(DQ80="",-1,COUNTIF(INDIRECT(EA80&amp;$DN$10):INDIRECT(EA80&amp;DN80),"Y"))</f>
        <v>-1</v>
      </c>
      <c r="EH80" s="111">
        <f ca="1">IF(DR80="",-1,COUNTIF(INDIRECT(EB80&amp;$DN$10):INDIRECT(EB80&amp;DN80),"Y"))</f>
        <v>-1</v>
      </c>
      <c r="EI80" s="110">
        <f ca="1">IF(DS80="",-1,COUNTIF(INDIRECT(EC80&amp;$DN$10):INDIRECT(EC80&amp;DN80),"Y"))</f>
        <v>-1</v>
      </c>
      <c r="EJ80" s="114">
        <f ca="1">IF(DT80="",-1,COUNTIF(INDIRECT(ED80&amp;$DN$10):INDIRECT(ED80&amp;DN80),"Y"))</f>
        <v>-1</v>
      </c>
      <c r="EK80" s="114">
        <f ca="1">IF(DU80="",-1,COUNTIF(INDIRECT(EE80&amp;$DN$10):INDIRECT(EE80&amp;DN80),"Y"))</f>
        <v>-1</v>
      </c>
      <c r="EL80" s="42" t="str" cm="1">
        <f t="array" aca="1" ref="EL80" ca="1">IFERROR(INDEX($DP$80:$DU$80,_xlfn.AGGREGATE(15,6,COLUMN($DP$80:$DU$80)-COLUMN($DO$80)/($EF$80:$EK$80=MAX($EF$80:$EK$80)),COLUMNS($DP$80:DP80))),"")</f>
        <v/>
      </c>
      <c r="EM80" s="65" t="str" cm="1">
        <f t="array" aca="1" ref="EM80" ca="1">IFERROR(INDEX($DP$80:$DU$80,_xlfn.AGGREGATE(15,6,COLUMN($DP$80:$DU$80)-COLUMN($DO$80)/($EF$80:$EK$80=MAX($EF$80:$EK$80)),COLUMNS($DP$80:DQ80))),"")</f>
        <v/>
      </c>
      <c r="EN80" s="65" t="str" cm="1">
        <f t="array" aca="1" ref="EN80" ca="1">IFERROR(INDEX($DP$80:$DU$80,_xlfn.AGGREGATE(15,6,COLUMN($DP$80:$DU$80)-COLUMN($DO$80)/($EF$80:$EK$80=MAX($EF$80:$EK$80)),COLUMNS($DP$80:DR80))),"")</f>
        <v/>
      </c>
      <c r="EO80" s="65" t="str" cm="1">
        <f t="array" aca="1" ref="EO80" ca="1">IFERROR(INDEX($DP$80:$DU$80,_xlfn.AGGREGATE(15,6,COLUMN($DP$80:$DU$80)-COLUMN($DO$80)/($EF$80:$EK$80=MAX($EF$80:$EK$80)),COLUMNS($DP$80:DS80))),"")</f>
        <v/>
      </c>
      <c r="EP80" s="65" t="str" cm="1">
        <f t="array" aca="1" ref="EP80" ca="1">IFERROR(INDEX($DP$80:$DU$80,_xlfn.AGGREGATE(15,6,COLUMN($DP$80:$DU$80)-COLUMN($DO$80)/($EF$80:$EK$80=MAX($EF$80:$EK$80)),COLUMNS($DP$80:DT80))),"")</f>
        <v/>
      </c>
      <c r="EQ80" s="66" t="str" cm="1">
        <f t="array" aca="1" ref="EQ80" ca="1">IFERROR(INDEX($DP$80:$DU$80,_xlfn.AGGREGATE(15,6,COLUMN($DP$80:$DU$80)-COLUMN($DO$80)/($EF$80:$EK$80=MAX($EF$80:$EK$80)),COLUMNS($DP$80:DU80))),"")</f>
        <v/>
      </c>
      <c r="ER80" s="9">
        <f t="shared" ca="1" si="461"/>
        <v>6</v>
      </c>
      <c r="ES80" s="79">
        <f t="shared" ca="1" si="473"/>
        <v>6</v>
      </c>
      <c r="ET80" s="112" t="str" cm="1">
        <f t="array" aca="1" ref="ET80" ca="1">INDEX(EL80:EQ80,1,ES80)</f>
        <v/>
      </c>
      <c r="EU80" s="42" t="str">
        <f t="shared" ca="1" si="326"/>
        <v>T</v>
      </c>
      <c r="EV80" s="65" t="str">
        <f t="shared" si="327"/>
        <v>T</v>
      </c>
      <c r="EW80" s="65" t="str">
        <f t="shared" ca="1" si="328"/>
        <v>B</v>
      </c>
      <c r="EX80" s="65" t="str">
        <f t="shared" si="321"/>
        <v/>
      </c>
      <c r="EY80" s="65" t="str">
        <f t="shared" si="322"/>
        <v/>
      </c>
      <c r="EZ80" s="65" t="str">
        <f t="shared" si="323"/>
        <v/>
      </c>
      <c r="FA80" s="9" t="str">
        <f t="shared" si="387"/>
        <v/>
      </c>
      <c r="FB80" s="9" t="str">
        <f t="shared" si="388"/>
        <v/>
      </c>
      <c r="FC80" s="9" t="str">
        <f t="shared" si="389"/>
        <v/>
      </c>
      <c r="FD80" s="9" t="str">
        <f t="shared" si="390"/>
        <v/>
      </c>
      <c r="FE80" s="9" t="str">
        <f t="shared" si="391"/>
        <v/>
      </c>
      <c r="FF80" s="9" t="str">
        <f t="shared" si="392"/>
        <v/>
      </c>
      <c r="FG80" s="9">
        <f t="shared" si="393"/>
        <v>0</v>
      </c>
      <c r="FH80" s="9">
        <f t="shared" si="394"/>
        <v>0</v>
      </c>
      <c r="FI80" s="42" t="str">
        <f t="shared" si="324"/>
        <v/>
      </c>
      <c r="FJ80" s="65">
        <f>IF(Z80="",0,IFERROR(VLOOKUP(Z75&amp;Z76&amp;Z77&amp;Z78&amp;Z79&amp;Z80,General!I:J,2,FALSE),0))</f>
        <v>0</v>
      </c>
      <c r="FK80" s="65">
        <f>IF(AC80="",0,IFERROR(VLOOKUP(AC75&amp;AC76&amp;AC77&amp;AC78&amp;AC79&amp;AC80,General!I:J,2,FALSE),0))</f>
        <v>0</v>
      </c>
      <c r="FL80" s="65">
        <f>IF(AF80="",0,IFERROR(VLOOKUP(AF75&amp;AF76&amp;AF77&amp;AF78&amp;AF79&amp;AF80,General!I:J,2,FALSE),0))</f>
        <v>0</v>
      </c>
      <c r="FM80" s="65">
        <f>IF(AI80="",0,IFERROR(VLOOKUP(AI75&amp;AI76&amp;AI77&amp;AI78&amp;AI79&amp;AI80,General!I:J,2,FALSE),0))</f>
        <v>0</v>
      </c>
      <c r="FN80" s="65">
        <f>IF(AL80="",0,IFERROR(VLOOKUP(AL75&amp;AL76&amp;AL77&amp;AL78&amp;AL79&amp;AL80,General!I:J,2,FALSE),0))</f>
        <v>0</v>
      </c>
      <c r="FO80" s="65">
        <f>IF(AO80="",0,IFERROR(VLOOKUP(AO75&amp;AO76&amp;AO77&amp;AO78&amp;AO79&amp;AO80,General!I:J,2,FALSE),0))</f>
        <v>0</v>
      </c>
      <c r="FP80" s="65">
        <f>IF(AR80="",0,IFERROR(VLOOKUP(AR75&amp;AR76&amp;AR77&amp;AR78&amp;AR79&amp;AR80,General!I:J,2,FALSE),0))</f>
        <v>0</v>
      </c>
      <c r="FQ80" s="65">
        <f>IF(AU80="",0,IFERROR(VLOOKUP(AU75&amp;AU76&amp;AU77&amp;AU78&amp;AU79&amp;AU80,General!I:J,2,FALSE),0))</f>
        <v>0</v>
      </c>
      <c r="FR80" s="65">
        <f>IF(AX80="",0,IFERROR(VLOOKUP(AX75&amp;AX76&amp;AX77&amp;AX78&amp;AX79&amp;AX80,General!I:J,2,FALSE),0))</f>
        <v>0</v>
      </c>
      <c r="FS80" s="65">
        <f>IF(BA80="",0,IFERROR(VLOOKUP(BA75&amp;BA76&amp;BA77&amp;BA78&amp;BA79&amp;BA80,General!I:J,2,FALSE),0))</f>
        <v>0</v>
      </c>
      <c r="FT80" s="65">
        <f>IF(BD80="",0,IFERROR(VLOOKUP(BD75&amp;BD76&amp;BD77&amp;BD78&amp;BD79&amp;BD80,General!I:J,2,FALSE),0))</f>
        <v>0</v>
      </c>
      <c r="FU80" s="65">
        <f>IF(BG80="",0,IFERROR(VLOOKUP(BG75&amp;BG76&amp;BG77&amp;BG78&amp;BG79&amp;BG80,General!I:J,2,FALSE),0))</f>
        <v>0</v>
      </c>
      <c r="FV80" s="65">
        <f>IF(BJ80="",0,IFERROR(VLOOKUP(BJ75&amp;BJ76&amp;BJ77&amp;BJ78&amp;BJ79&amp;BJ80,General!I:J,2,FALSE),0))</f>
        <v>0</v>
      </c>
      <c r="FW80" s="65">
        <f>IF(BM80="",0,IFERROR(VLOOKUP(BM75&amp;BM76&amp;BM77&amp;BM78&amp;BM79&amp;BM80,General!I:J,2,FALSE),0))</f>
        <v>0</v>
      </c>
      <c r="FX80" s="65">
        <f>IF(BP80="",0,IFERROR(VLOOKUP(BP75&amp;BP76&amp;BP77&amp;BP78&amp;BP79&amp;BP80,General!I:J,2,FALSE),0))</f>
        <v>0</v>
      </c>
      <c r="FY80" s="65">
        <f>IF(BS80="",0,IFERROR(VLOOKUP(BS75&amp;BS76&amp;BS77&amp;BS78&amp;BS79&amp;BS80,General!I:J,2,FALSE),0))</f>
        <v>0</v>
      </c>
      <c r="FZ80" s="66">
        <f>IF(BV80="",0,IFERROR(VLOOKUP(BV75&amp;BV76&amp;BV77&amp;BV78&amp;BV79&amp;BV80,General!I:J,2,FALSE),0))</f>
        <v>0</v>
      </c>
      <c r="GA80" s="66">
        <f>IF(BY80="",0,IFERROR(VLOOKUP(BY75&amp;BY76&amp;BY77&amp;BY78&amp;BY79&amp;BY80,General!I:J,2,FALSE),0))</f>
        <v>0</v>
      </c>
      <c r="GB80" s="66">
        <f>IF(R80="",0,IFERROR(VLOOKUP(R75&amp;R76&amp;R77&amp;R78&amp;R79&amp;R80,General!F:G,2,FALSE),0))</f>
        <v>0</v>
      </c>
      <c r="GC80" s="9" t="str">
        <f t="shared" si="462"/>
        <v/>
      </c>
      <c r="GD80" s="9" t="str">
        <f t="shared" si="395"/>
        <v>N</v>
      </c>
      <c r="GE80" s="9" t="str">
        <f t="shared" si="396"/>
        <v>N</v>
      </c>
      <c r="GF80" s="9" t="str">
        <f t="shared" si="397"/>
        <v>N</v>
      </c>
      <c r="GG80" s="9" t="str">
        <f t="shared" si="398"/>
        <v/>
      </c>
      <c r="GH80" s="10" t="str">
        <f t="shared" ca="1" si="399"/>
        <v/>
      </c>
      <c r="GI80" s="9" t="str">
        <f t="shared" ca="1" si="400"/>
        <v/>
      </c>
      <c r="GJ80" s="9" t="str">
        <f t="shared" ca="1" si="401"/>
        <v/>
      </c>
      <c r="GK80" s="9" t="str">
        <f t="shared" si="402"/>
        <v/>
      </c>
      <c r="GL80" s="9" t="str">
        <f t="shared" si="403"/>
        <v/>
      </c>
      <c r="GM80" s="9" t="str">
        <f t="shared" si="404"/>
        <v/>
      </c>
      <c r="GN80" s="9" t="str">
        <f t="shared" si="318"/>
        <v/>
      </c>
      <c r="GO80" s="9" t="str">
        <f t="shared" si="319"/>
        <v/>
      </c>
      <c r="GP80" s="9" t="str">
        <f t="shared" si="289"/>
        <v>00000</v>
      </c>
      <c r="GQ80" s="9" t="str">
        <f t="shared" si="290"/>
        <v>00000</v>
      </c>
      <c r="GR80" s="9" t="str">
        <f t="shared" si="291"/>
        <v>000000</v>
      </c>
      <c r="GS80" s="9" t="str">
        <f t="shared" si="292"/>
        <v>000000</v>
      </c>
      <c r="GT80" s="9" t="str">
        <f t="shared" si="293"/>
        <v>B</v>
      </c>
      <c r="GU80" s="9" t="str">
        <f t="shared" si="463"/>
        <v>B</v>
      </c>
      <c r="GV80" s="9" t="str">
        <f t="shared" si="405"/>
        <v/>
      </c>
      <c r="GW80" s="9">
        <f t="shared" ca="1" si="406"/>
        <v>0</v>
      </c>
      <c r="GX80" s="9" t="str">
        <f t="shared" si="407"/>
        <v/>
      </c>
      <c r="GY80" s="9">
        <f t="shared" ca="1" si="408"/>
        <v>0</v>
      </c>
      <c r="GZ80" s="9" t="str">
        <f t="shared" si="409"/>
        <v/>
      </c>
      <c r="HA80" s="9">
        <f t="shared" ca="1" si="410"/>
        <v>0</v>
      </c>
      <c r="HB80" s="9" t="str">
        <f t="shared" ca="1" si="464"/>
        <v>0</v>
      </c>
      <c r="HC80" s="9" t="str">
        <f t="shared" ca="1" si="465"/>
        <v>0</v>
      </c>
      <c r="HD80" s="9" t="str">
        <f t="shared" ca="1" si="466"/>
        <v>0</v>
      </c>
      <c r="HE80" s="9" t="str">
        <f t="shared" si="411"/>
        <v/>
      </c>
      <c r="HG80" s="9">
        <f>General!A78</f>
        <v>0</v>
      </c>
      <c r="HH80" s="9">
        <f>General!B78</f>
        <v>0</v>
      </c>
      <c r="HI80" s="9">
        <f>General!C78</f>
        <v>0</v>
      </c>
      <c r="HJ80" s="9">
        <f>General!D78</f>
        <v>0</v>
      </c>
      <c r="HK80" s="9">
        <v>2</v>
      </c>
      <c r="HL80" s="57">
        <f t="shared" ca="1" si="467"/>
        <v>1</v>
      </c>
      <c r="HM80" s="9" t="str">
        <f>General!F78</f>
        <v>LLWWWW</v>
      </c>
      <c r="HN80" s="9">
        <f>General!G78</f>
        <v>6</v>
      </c>
    </row>
    <row r="81" spans="1:222" ht="13.5" thickBot="1">
      <c r="A81" s="9">
        <v>72</v>
      </c>
      <c r="B81" s="42" t="str">
        <f t="shared" si="330"/>
        <v/>
      </c>
      <c r="C81" s="115" t="str">
        <f t="shared" ca="1" si="412"/>
        <v/>
      </c>
      <c r="D81" s="116" t="str">
        <f t="shared" si="413"/>
        <v/>
      </c>
      <c r="E81" s="117" t="str">
        <f t="shared" si="414"/>
        <v/>
      </c>
      <c r="F81" s="66" t="str">
        <f t="shared" si="331"/>
        <v/>
      </c>
      <c r="G81" s="9">
        <v>72</v>
      </c>
      <c r="H81" s="118"/>
      <c r="I81" s="152" t="str">
        <f t="shared" si="415"/>
        <v/>
      </c>
      <c r="J81" s="115" t="str">
        <f t="shared" si="416"/>
        <v/>
      </c>
      <c r="K81" s="66" t="str">
        <f t="shared" si="468"/>
        <v/>
      </c>
      <c r="L81" s="141"/>
      <c r="M81" s="136"/>
      <c r="N81" s="10"/>
      <c r="O81" s="42" t="str">
        <f>IF(M80="","",VLOOKUP(DX81,General!U:V,2,FALSE))</f>
        <v/>
      </c>
      <c r="P81" s="116" t="str">
        <f t="shared" si="332"/>
        <v/>
      </c>
      <c r="Q81" s="117" t="str">
        <f t="shared" si="333"/>
        <v/>
      </c>
      <c r="R81" s="65" t="str">
        <f t="shared" si="334"/>
        <v/>
      </c>
      <c r="S81" s="65" t="str">
        <f t="shared" si="335"/>
        <v/>
      </c>
      <c r="T81" s="119" t="str">
        <f t="shared" si="417"/>
        <v/>
      </c>
      <c r="U81" s="65" t="str">
        <f>IF(M81="","",IF(T81="",SUM($T$5:$T81)+S81,SUM($T$5:$T81)))</f>
        <v/>
      </c>
      <c r="V81" s="125" t="str">
        <f t="shared" si="315"/>
        <v/>
      </c>
      <c r="W81" s="65" t="str" cm="1">
        <f t="array" aca="1" ref="W81" ca="1">IF(M80="","",INDIRECT(DX81&amp; DN81))</f>
        <v/>
      </c>
      <c r="X81" s="66" t="str">
        <f t="shared" si="336"/>
        <v/>
      </c>
      <c r="Y81" s="42" t="str">
        <f t="shared" si="337"/>
        <v/>
      </c>
      <c r="Z81" s="65" t="str">
        <f t="shared" si="338"/>
        <v/>
      </c>
      <c r="AA81" s="66" t="str">
        <f t="shared" si="339"/>
        <v/>
      </c>
      <c r="AB81" s="42" t="str">
        <f t="shared" si="340"/>
        <v/>
      </c>
      <c r="AC81" s="65" t="str">
        <f t="shared" si="341"/>
        <v/>
      </c>
      <c r="AD81" s="66" t="str">
        <f t="shared" si="342"/>
        <v/>
      </c>
      <c r="AE81" s="42" t="str">
        <f t="shared" si="343"/>
        <v/>
      </c>
      <c r="AF81" s="65" t="str">
        <f t="shared" si="344"/>
        <v/>
      </c>
      <c r="AG81" s="66" t="str">
        <f t="shared" si="345"/>
        <v/>
      </c>
      <c r="AH81" s="42" t="str">
        <f t="shared" si="346"/>
        <v/>
      </c>
      <c r="AI81" s="65" t="str">
        <f t="shared" si="347"/>
        <v/>
      </c>
      <c r="AJ81" s="66" t="str">
        <f t="shared" si="348"/>
        <v/>
      </c>
      <c r="AK81" s="42" t="str">
        <f t="shared" si="418"/>
        <v/>
      </c>
      <c r="AL81" s="65" t="str">
        <f t="shared" si="349"/>
        <v/>
      </c>
      <c r="AM81" s="66" t="str">
        <f t="shared" si="350"/>
        <v/>
      </c>
      <c r="AN81" s="42" t="str">
        <f t="shared" si="351"/>
        <v/>
      </c>
      <c r="AO81" s="65" t="str">
        <f t="shared" si="352"/>
        <v/>
      </c>
      <c r="AP81" s="66" t="str">
        <f t="shared" si="353"/>
        <v/>
      </c>
      <c r="AQ81" s="42" t="str">
        <f t="shared" si="354"/>
        <v/>
      </c>
      <c r="AR81" s="65" t="str">
        <f t="shared" si="355"/>
        <v/>
      </c>
      <c r="AS81" s="66" t="str">
        <f t="shared" si="356"/>
        <v/>
      </c>
      <c r="AT81" s="42" t="str">
        <f t="shared" si="419"/>
        <v/>
      </c>
      <c r="AU81" s="65" t="str">
        <f t="shared" si="357"/>
        <v/>
      </c>
      <c r="AV81" s="79" t="str">
        <f t="shared" si="358"/>
        <v/>
      </c>
      <c r="AW81" s="42" t="str">
        <f t="shared" si="420"/>
        <v/>
      </c>
      <c r="AX81" s="65" t="str">
        <f t="shared" si="359"/>
        <v/>
      </c>
      <c r="AY81" s="66" t="str">
        <f t="shared" si="421"/>
        <v/>
      </c>
      <c r="AZ81" s="42" t="str">
        <f t="shared" si="360"/>
        <v/>
      </c>
      <c r="BA81" s="65" t="str">
        <f t="shared" si="361"/>
        <v/>
      </c>
      <c r="BB81" s="66" t="str">
        <f t="shared" si="362"/>
        <v/>
      </c>
      <c r="BC81" s="42" t="str">
        <f t="shared" si="363"/>
        <v/>
      </c>
      <c r="BD81" s="65" t="str">
        <f t="shared" si="364"/>
        <v/>
      </c>
      <c r="BE81" s="66" t="str">
        <f t="shared" si="365"/>
        <v/>
      </c>
      <c r="BF81" s="42" t="str">
        <f t="shared" si="366"/>
        <v/>
      </c>
      <c r="BG81" s="65" t="str">
        <f t="shared" si="367"/>
        <v/>
      </c>
      <c r="BH81" s="66" t="str">
        <f t="shared" si="368"/>
        <v/>
      </c>
      <c r="BI81" s="42" t="str">
        <f t="shared" si="369"/>
        <v/>
      </c>
      <c r="BJ81" s="65" t="str">
        <f t="shared" si="370"/>
        <v/>
      </c>
      <c r="BK81" s="66" t="str">
        <f t="shared" si="371"/>
        <v/>
      </c>
      <c r="BL81" s="42" t="str">
        <f t="shared" si="372"/>
        <v/>
      </c>
      <c r="BM81" s="65" t="str">
        <f t="shared" si="373"/>
        <v/>
      </c>
      <c r="BN81" s="66" t="str">
        <f t="shared" si="374"/>
        <v/>
      </c>
      <c r="BO81" s="42" t="str">
        <f t="shared" si="375"/>
        <v/>
      </c>
      <c r="BP81" s="65" t="str">
        <f t="shared" si="376"/>
        <v/>
      </c>
      <c r="BQ81" s="66" t="str">
        <f t="shared" si="377"/>
        <v/>
      </c>
      <c r="BR81" s="42" t="str">
        <f t="shared" si="378"/>
        <v/>
      </c>
      <c r="BS81" s="65" t="str">
        <f t="shared" si="379"/>
        <v/>
      </c>
      <c r="BT81" s="66" t="str">
        <f t="shared" si="380"/>
        <v/>
      </c>
      <c r="BU81" s="42" t="str">
        <f t="shared" si="381"/>
        <v/>
      </c>
      <c r="BV81" s="65" t="str">
        <f t="shared" si="382"/>
        <v/>
      </c>
      <c r="BW81" s="66" t="str">
        <f t="shared" si="383"/>
        <v/>
      </c>
      <c r="BX81" s="42" t="str">
        <f t="shared" si="384"/>
        <v/>
      </c>
      <c r="BY81" s="65" t="str">
        <f t="shared" si="422"/>
        <v/>
      </c>
      <c r="BZ81" s="66" t="str">
        <f t="shared" si="385"/>
        <v/>
      </c>
      <c r="CA81" s="106">
        <f t="shared" si="423"/>
        <v>0</v>
      </c>
      <c r="CB81" s="107">
        <f t="shared" si="424"/>
        <v>0</v>
      </c>
      <c r="CC81" s="108" t="str">
        <f t="shared" si="425"/>
        <v/>
      </c>
      <c r="CD81" s="252" t="e">
        <f t="shared" ref="CD81:CE81" si="479">AVERAGE(CV78:CV81)</f>
        <v>#DIV/0!</v>
      </c>
      <c r="CE81" s="252" t="e">
        <f t="shared" si="479"/>
        <v>#DIV/0!</v>
      </c>
      <c r="CF81" s="252" t="e">
        <f t="shared" si="427"/>
        <v>#DIV/0!</v>
      </c>
      <c r="CG81" s="252" t="e">
        <f t="shared" si="428"/>
        <v>#DIV/0!</v>
      </c>
      <c r="CH81" s="252" t="e">
        <f t="shared" si="429"/>
        <v>#DIV/0!</v>
      </c>
      <c r="CI81" s="252" t="e">
        <f t="shared" si="430"/>
        <v>#DIV/0!</v>
      </c>
      <c r="CJ81" s="252" t="e">
        <f t="shared" si="431"/>
        <v>#DIV/0!</v>
      </c>
      <c r="CK81" s="252" t="e">
        <f t="shared" si="432"/>
        <v>#DIV/0!</v>
      </c>
      <c r="CL81" s="252" t="e">
        <f t="shared" si="433"/>
        <v>#DIV/0!</v>
      </c>
      <c r="CM81" s="252" t="e">
        <f t="shared" si="434"/>
        <v>#DIV/0!</v>
      </c>
      <c r="CN81" s="252" t="e">
        <f t="shared" si="435"/>
        <v>#DIV/0!</v>
      </c>
      <c r="CO81" s="252" t="e">
        <f t="shared" si="436"/>
        <v>#DIV/0!</v>
      </c>
      <c r="CP81" s="252" t="e">
        <f t="shared" si="437"/>
        <v>#DIV/0!</v>
      </c>
      <c r="CQ81" s="252" t="e">
        <f t="shared" si="438"/>
        <v>#DIV/0!</v>
      </c>
      <c r="CR81" s="252" t="e">
        <f t="shared" si="439"/>
        <v>#DIV/0!</v>
      </c>
      <c r="CS81" s="252" t="e">
        <f t="shared" si="440"/>
        <v>#DIV/0!</v>
      </c>
      <c r="CT81" s="252" t="e">
        <f t="shared" si="441"/>
        <v>#DIV/0!</v>
      </c>
      <c r="CU81" s="252" t="e">
        <f t="shared" si="442"/>
        <v>#DIV/0!</v>
      </c>
      <c r="CV81" s="156" t="str">
        <f t="shared" si="443"/>
        <v/>
      </c>
      <c r="CW81" s="157" t="str">
        <f t="shared" si="444"/>
        <v/>
      </c>
      <c r="CX81" s="157" t="str">
        <f t="shared" si="445"/>
        <v/>
      </c>
      <c r="CY81" s="157" t="str">
        <f t="shared" si="446"/>
        <v/>
      </c>
      <c r="CZ81" s="157" t="str">
        <f t="shared" si="447"/>
        <v/>
      </c>
      <c r="DA81" s="157" t="str">
        <f t="shared" si="448"/>
        <v/>
      </c>
      <c r="DB81" s="157" t="str">
        <f t="shared" si="449"/>
        <v/>
      </c>
      <c r="DC81" s="157" t="str">
        <f t="shared" si="450"/>
        <v/>
      </c>
      <c r="DD81" s="157" t="str">
        <f t="shared" si="451"/>
        <v/>
      </c>
      <c r="DE81" s="157" t="str">
        <f t="shared" si="452"/>
        <v/>
      </c>
      <c r="DF81" s="157" t="str">
        <f t="shared" si="453"/>
        <v/>
      </c>
      <c r="DG81" s="157" t="str">
        <f t="shared" si="454"/>
        <v/>
      </c>
      <c r="DH81" s="157" t="str">
        <f t="shared" si="455"/>
        <v/>
      </c>
      <c r="DI81" s="157" t="str">
        <f t="shared" si="456"/>
        <v/>
      </c>
      <c r="DJ81" s="157" t="str">
        <f t="shared" si="457"/>
        <v/>
      </c>
      <c r="DK81" s="157" t="str">
        <f t="shared" si="458"/>
        <v/>
      </c>
      <c r="DL81" s="157" t="str">
        <f t="shared" si="459"/>
        <v/>
      </c>
      <c r="DM81" s="158" t="str">
        <f t="shared" si="460"/>
        <v/>
      </c>
      <c r="DN81" s="78">
        <v>81</v>
      </c>
      <c r="DO81" s="79">
        <f t="shared" si="478"/>
        <v>76</v>
      </c>
      <c r="DP81" s="42" t="str" cm="1">
        <f t="array" ref="DP81">IFERROR(INDEX($CD$4:$CU$4,_xlfn.AGGREGATE(15,6,COLUMN($CD$4:$CU$4)-COLUMN($CC$1)/($CD$81:$CU$81=MAX($CD$81:$CU$81)),COLUMNS(CU$4:$CU4))),"")</f>
        <v/>
      </c>
      <c r="DQ81" s="65" t="str" cm="1">
        <f t="array" ref="DQ81">IFERROR(INDEX($CD$4:$CU$4,_xlfn.AGGREGATE(15,6,COLUMN($CD$4:$CU$4)-COLUMN($CC$1)/($CD$81:$CU$81=MAX($CD$81:$CU$81)),COLUMNS($CU$4:DN4))),"")</f>
        <v/>
      </c>
      <c r="DR81" s="65" t="str" cm="1">
        <f t="array" ref="DR81">IFERROR(INDEX($CD$4:$CU$4,_xlfn.AGGREGATE(15,6,COLUMN($CD$4:$CU$4)-COLUMN($CC$1)/($CD$81:$CU$81=MAX($CD$81:$CU$81)),COLUMNS($CU$4:DO4))),"")</f>
        <v/>
      </c>
      <c r="DS81" s="65" t="str" cm="1">
        <f t="array" ref="DS81">IFERROR(INDEX($CD$4:$CU$4,_xlfn.AGGREGATE(15,6,COLUMN($CD$4:$CU$4)-COLUMN($CC$1)/($CD$81:$CU$81=MAX($CD$81:$CU$81)),COLUMNS($CU$4:DP4))),"")</f>
        <v/>
      </c>
      <c r="DT81" s="65" t="str" cm="1">
        <f t="array" ref="DT81">IFERROR(INDEX($CD$4:$CU$4,_xlfn.AGGREGATE(15,6,COLUMN($CD$4:$CU$4)-COLUMN($CC$1)/($CD$81:$CU$81=MAX($CD$81:$CU$81)),COLUMNS($CU$4:DQ4))),"")</f>
        <v/>
      </c>
      <c r="DU81" s="66" t="str" cm="1">
        <f t="array" ref="DU81">IFERROR(INDEX($CD$4:$CU$4,_xlfn.AGGREGATE(15,6,COLUMN($CD$4:$CU$4)-COLUMN($CC$1)/($CD$81:$CU$81=MAX($CD$81:$CU$81)),COLUMNS($CU$4:DR4))),"")</f>
        <v/>
      </c>
      <c r="DV81" s="78" t="str">
        <f t="shared" ca="1" si="470"/>
        <v/>
      </c>
      <c r="DW81" s="65" t="str">
        <f t="shared" ca="1" si="471"/>
        <v>R</v>
      </c>
      <c r="DX81" s="65" t="str" cm="1">
        <f t="array" aca="1" ref="DX81" ca="1">IF(INDIRECT(VLOOKUP(DX80,General!R:T,3,FALSE)&amp;DN80)&gt;0,DX80,DV80)</f>
        <v>BU</v>
      </c>
      <c r="DY81" s="79">
        <f t="shared" ca="1" si="472"/>
        <v>1</v>
      </c>
      <c r="DZ81" s="42" t="str">
        <f>IFERROR(VLOOKUP(DP81,General!R:S,2,FALSE),"")</f>
        <v/>
      </c>
      <c r="EA81" s="65" t="str">
        <f>IFERROR(VLOOKUP(DQ81,General!R:S,2,FALSE),"")</f>
        <v/>
      </c>
      <c r="EB81" s="65" t="str">
        <f>IFERROR(VLOOKUP(DR81,General!R:S,2,FALSE),"")</f>
        <v/>
      </c>
      <c r="EC81" s="65" t="str">
        <f>IFERROR(VLOOKUP(DS81,General!R:S,2,FALSE),"")</f>
        <v/>
      </c>
      <c r="ED81" s="65" t="str">
        <f>IFERROR(VLOOKUP(DT81,General!R:S,2,FALSE),"")</f>
        <v/>
      </c>
      <c r="EE81" s="66" t="str">
        <f>IFERROR(VLOOKUP(DU81,General!R:S,2,FALSE),"")</f>
        <v/>
      </c>
      <c r="EF81" s="113">
        <f ca="1">IF(DP81="",-1,COUNTIF(INDIRECT(DZ81&amp;$DN$10):INDIRECT(DZ81&amp;DN81),"Y"))</f>
        <v>-1</v>
      </c>
      <c r="EG81" s="111">
        <f ca="1">IF(DQ81="",-1,COUNTIF(INDIRECT(EA81&amp;$DN$10):INDIRECT(EA81&amp;DN81),"Y"))</f>
        <v>-1</v>
      </c>
      <c r="EH81" s="111">
        <f ca="1">IF(DR81="",-1,COUNTIF(INDIRECT(EB81&amp;$DN$10):INDIRECT(EB81&amp;DN81),"Y"))</f>
        <v>-1</v>
      </c>
      <c r="EI81" s="110">
        <f ca="1">IF(DS81="",-1,COUNTIF(INDIRECT(EC81&amp;$DN$10):INDIRECT(EC81&amp;DN81),"Y"))</f>
        <v>-1</v>
      </c>
      <c r="EJ81" s="114">
        <f ca="1">IF(DT81="",-1,COUNTIF(INDIRECT(ED81&amp;$DN$10):INDIRECT(ED81&amp;DN81),"Y"))</f>
        <v>-1</v>
      </c>
      <c r="EK81" s="114">
        <f ca="1">IF(DU81="",-1,COUNTIF(INDIRECT(EE81&amp;$DN$10):INDIRECT(EE81&amp;DN81),"Y"))</f>
        <v>-1</v>
      </c>
      <c r="EL81" s="42" t="str" cm="1">
        <f t="array" aca="1" ref="EL81" ca="1">IFERROR(INDEX($DP$81:$DU$81,_xlfn.AGGREGATE(15,6,COLUMN($DP$81:$DU$81)-COLUMN($DO$81)/($EF$81:$EK$81=MAX($EF$81:$EK$81)),COLUMNS($DP$81:DP81))),"")</f>
        <v/>
      </c>
      <c r="EM81" s="65" t="str" cm="1">
        <f t="array" aca="1" ref="EM81" ca="1">IFERROR(INDEX($DP$81:$DU$81,_xlfn.AGGREGATE(15,6,COLUMN($DP$81:$DU$81)-COLUMN($DO$81)/($EF$81:$EK$81=MAX($EF$81:$EK$81)),COLUMNS($DP$81:DQ81))),"")</f>
        <v/>
      </c>
      <c r="EN81" s="65" t="str" cm="1">
        <f t="array" aca="1" ref="EN81" ca="1">IFERROR(INDEX($DP$81:$DU$81,_xlfn.AGGREGATE(15,6,COLUMN($DP$81:$DU$81)-COLUMN($DO$81)/($EF$81:$EK$81=MAX($EF$81:$EK$81)),COLUMNS($DP$81:DR81))),"")</f>
        <v/>
      </c>
      <c r="EO81" s="65" t="str" cm="1">
        <f t="array" aca="1" ref="EO81" ca="1">IFERROR(INDEX($DP$81:$DU$81,_xlfn.AGGREGATE(15,6,COLUMN($DP$81:$DU$81)-COLUMN($DO$81)/($EF$81:$EK$81=MAX($EF$81:$EK$81)),COLUMNS($DP$81:DS81))),"")</f>
        <v/>
      </c>
      <c r="EP81" s="65" t="str" cm="1">
        <f t="array" aca="1" ref="EP81" ca="1">IFERROR(INDEX($DP$81:$DU$81,_xlfn.AGGREGATE(15,6,COLUMN($DP$81:$DU$81)-COLUMN($DO$81)/($EF$81:$EK$81=MAX($EF$81:$EK$81)),COLUMNS($DP$81:DT81))),"")</f>
        <v/>
      </c>
      <c r="EQ81" s="66" t="str" cm="1">
        <f t="array" aca="1" ref="EQ81" ca="1">IFERROR(INDEX($DP$81:$DU$81,_xlfn.AGGREGATE(15,6,COLUMN($DP$81:$DU$81)-COLUMN($DO$81)/($EF$81:$EK$81=MAX($EF$81:$EK$81)),COLUMNS($DP$81:DU81))),"")</f>
        <v/>
      </c>
      <c r="ER81" s="9">
        <f t="shared" ca="1" si="461"/>
        <v>6</v>
      </c>
      <c r="ES81" s="79">
        <f t="shared" ca="1" si="473"/>
        <v>1</v>
      </c>
      <c r="ET81" s="112" t="str" cm="1">
        <f t="array" aca="1" ref="ET81" ca="1">INDEX(EL81:EQ81,1,ES81)</f>
        <v/>
      </c>
      <c r="EU81" s="42" t="str">
        <f t="shared" ca="1" si="326"/>
        <v>T</v>
      </c>
      <c r="EV81" s="65" t="str">
        <f t="shared" si="327"/>
        <v>T</v>
      </c>
      <c r="EW81" s="65" t="str">
        <f t="shared" ca="1" si="328"/>
        <v>B</v>
      </c>
      <c r="EX81" s="65" t="str">
        <f t="shared" si="321"/>
        <v/>
      </c>
      <c r="EY81" s="65" t="str">
        <f t="shared" si="322"/>
        <v/>
      </c>
      <c r="EZ81" s="65" t="str">
        <f t="shared" si="323"/>
        <v/>
      </c>
      <c r="FA81" s="9" t="str">
        <f t="shared" si="387"/>
        <v/>
      </c>
      <c r="FB81" s="9" t="str">
        <f t="shared" si="388"/>
        <v/>
      </c>
      <c r="FC81" s="9" t="str">
        <f t="shared" si="389"/>
        <v/>
      </c>
      <c r="FD81" s="9" t="str">
        <f t="shared" si="390"/>
        <v/>
      </c>
      <c r="FE81" s="9" t="str">
        <f t="shared" si="391"/>
        <v/>
      </c>
      <c r="FF81" s="9" t="str">
        <f t="shared" si="392"/>
        <v/>
      </c>
      <c r="FG81" s="9">
        <f t="shared" si="393"/>
        <v>0</v>
      </c>
      <c r="FH81" s="9">
        <f t="shared" si="394"/>
        <v>0</v>
      </c>
      <c r="FI81" s="42" t="str">
        <f t="shared" si="324"/>
        <v/>
      </c>
      <c r="FJ81" s="65">
        <f>IF(Z81="",0,IFERROR(VLOOKUP(Z76&amp;Z77&amp;Z78&amp;Z79&amp;Z80&amp;Z81,General!I:J,2,FALSE),0))</f>
        <v>0</v>
      </c>
      <c r="FK81" s="65">
        <f>IF(AC81="",0,IFERROR(VLOOKUP(AC76&amp;AC77&amp;AC78&amp;AC79&amp;AC80&amp;AC81,General!I:J,2,FALSE),0))</f>
        <v>0</v>
      </c>
      <c r="FL81" s="65">
        <f>IF(AF81="",0,IFERROR(VLOOKUP(AF76&amp;AF77&amp;AF78&amp;AF79&amp;AF80&amp;AF81,General!I:J,2,FALSE),0))</f>
        <v>0</v>
      </c>
      <c r="FM81" s="65">
        <f>IF(AI81="",0,IFERROR(VLOOKUP(AI76&amp;AI77&amp;AI78&amp;AI79&amp;AI80&amp;AI81,General!I:J,2,FALSE),0))</f>
        <v>0</v>
      </c>
      <c r="FN81" s="65">
        <f>IF(AL81="",0,IFERROR(VLOOKUP(AL76&amp;AL77&amp;AL78&amp;AL79&amp;AL80&amp;AL81,General!I:J,2,FALSE),0))</f>
        <v>0</v>
      </c>
      <c r="FO81" s="65">
        <f>IF(AO81="",0,IFERROR(VLOOKUP(AO76&amp;AO77&amp;AO78&amp;AO79&amp;AO80&amp;AO81,General!I:J,2,FALSE),0))</f>
        <v>0</v>
      </c>
      <c r="FP81" s="65">
        <f>IF(AR81="",0,IFERROR(VLOOKUP(AR76&amp;AR77&amp;AR78&amp;AR79&amp;AR80&amp;AR81,General!I:J,2,FALSE),0))</f>
        <v>0</v>
      </c>
      <c r="FQ81" s="65">
        <f>IF(AU81="",0,IFERROR(VLOOKUP(AU76&amp;AU77&amp;AU78&amp;AU79&amp;AU80&amp;AU81,General!I:J,2,FALSE),0))</f>
        <v>0</v>
      </c>
      <c r="FR81" s="65">
        <f>IF(AX81="",0,IFERROR(VLOOKUP(AX76&amp;AX77&amp;AX78&amp;AX79&amp;AX80&amp;AX81,General!I:J,2,FALSE),0))</f>
        <v>0</v>
      </c>
      <c r="FS81" s="65">
        <f>IF(BA81="",0,IFERROR(VLOOKUP(BA76&amp;BA77&amp;BA78&amp;BA79&amp;BA80&amp;BA81,General!I:J,2,FALSE),0))</f>
        <v>0</v>
      </c>
      <c r="FT81" s="65">
        <f>IF(BD81="",0,IFERROR(VLOOKUP(BD76&amp;BD77&amp;BD78&amp;BD79&amp;BD80&amp;BD81,General!I:J,2,FALSE),0))</f>
        <v>0</v>
      </c>
      <c r="FU81" s="65">
        <f>IF(BG81="",0,IFERROR(VLOOKUP(BG76&amp;BG77&amp;BG78&amp;BG79&amp;BG80&amp;BG81,General!I:J,2,FALSE),0))</f>
        <v>0</v>
      </c>
      <c r="FV81" s="65">
        <f>IF(BJ81="",0,IFERROR(VLOOKUP(BJ76&amp;BJ77&amp;BJ78&amp;BJ79&amp;BJ80&amp;BJ81,General!I:J,2,FALSE),0))</f>
        <v>0</v>
      </c>
      <c r="FW81" s="65">
        <f>IF(BM81="",0,IFERROR(VLOOKUP(BM76&amp;BM77&amp;BM78&amp;BM79&amp;BM80&amp;BM81,General!I:J,2,FALSE),0))</f>
        <v>0</v>
      </c>
      <c r="FX81" s="65">
        <f>IF(BP81="",0,IFERROR(VLOOKUP(BP76&amp;BP77&amp;BP78&amp;BP79&amp;BP80&amp;BP81,General!I:J,2,FALSE),0))</f>
        <v>0</v>
      </c>
      <c r="FY81" s="65">
        <f>IF(BS81="",0,IFERROR(VLOOKUP(BS76&amp;BS77&amp;BS78&amp;BS79&amp;BS80&amp;BS81,General!I:J,2,FALSE),0))</f>
        <v>0</v>
      </c>
      <c r="FZ81" s="66">
        <f>IF(BV81="",0,IFERROR(VLOOKUP(BV76&amp;BV77&amp;BV78&amp;BV79&amp;BV80&amp;BV81,General!I:J,2,FALSE),0))</f>
        <v>0</v>
      </c>
      <c r="GA81" s="66">
        <f>IF(BY81="",0,IFERROR(VLOOKUP(BY76&amp;BY77&amp;BY78&amp;BY79&amp;BY80&amp;BY81,General!I:J,2,FALSE),0))</f>
        <v>0</v>
      </c>
      <c r="GB81" s="66">
        <f>IF(R81="",0,IFERROR(VLOOKUP(R76&amp;R77&amp;R78&amp;R79&amp;R80&amp;R81,General!F:G,2,FALSE),0))</f>
        <v>0</v>
      </c>
      <c r="GC81" s="9" t="str">
        <f t="shared" si="462"/>
        <v/>
      </c>
      <c r="GD81" s="9" t="str">
        <f t="shared" si="395"/>
        <v>N</v>
      </c>
      <c r="GE81" s="9" t="str">
        <f t="shared" si="396"/>
        <v>N</v>
      </c>
      <c r="GF81" s="9" t="str">
        <f t="shared" si="397"/>
        <v>N</v>
      </c>
      <c r="GG81" s="9" t="str">
        <f t="shared" si="398"/>
        <v/>
      </c>
      <c r="GH81" s="10" t="str">
        <f t="shared" ca="1" si="399"/>
        <v/>
      </c>
      <c r="GI81" s="9" t="str">
        <f t="shared" ca="1" si="400"/>
        <v/>
      </c>
      <c r="GJ81" s="9" t="str">
        <f t="shared" ca="1" si="401"/>
        <v/>
      </c>
      <c r="GK81" s="9" t="str">
        <f t="shared" si="402"/>
        <v/>
      </c>
      <c r="GL81" s="9" t="str">
        <f t="shared" si="403"/>
        <v/>
      </c>
      <c r="GM81" s="9" t="str">
        <f t="shared" si="404"/>
        <v/>
      </c>
      <c r="GN81" s="9" t="str">
        <f t="shared" si="318"/>
        <v/>
      </c>
      <c r="GO81" s="9" t="str">
        <f t="shared" si="319"/>
        <v/>
      </c>
      <c r="GP81" s="9" t="str">
        <f t="shared" si="289"/>
        <v>00000</v>
      </c>
      <c r="GQ81" s="9" t="str">
        <f t="shared" si="290"/>
        <v>00000</v>
      </c>
      <c r="GR81" s="9" t="str">
        <f t="shared" si="291"/>
        <v>000000</v>
      </c>
      <c r="GS81" s="9" t="str">
        <f t="shared" si="292"/>
        <v>000000</v>
      </c>
      <c r="GT81" s="9" t="str">
        <f t="shared" si="293"/>
        <v>B</v>
      </c>
      <c r="GU81" s="9" t="str">
        <f t="shared" si="463"/>
        <v>B</v>
      </c>
      <c r="GV81" s="9" t="str">
        <f t="shared" si="405"/>
        <v/>
      </c>
      <c r="GW81" s="9">
        <f t="shared" ca="1" si="406"/>
        <v>0</v>
      </c>
      <c r="GX81" s="9" t="str">
        <f t="shared" si="407"/>
        <v/>
      </c>
      <c r="GY81" s="9">
        <f t="shared" ca="1" si="408"/>
        <v>0</v>
      </c>
      <c r="GZ81" s="9" t="str">
        <f t="shared" si="409"/>
        <v/>
      </c>
      <c r="HA81" s="9">
        <f t="shared" ca="1" si="410"/>
        <v>0</v>
      </c>
      <c r="HB81" s="9" t="str">
        <f t="shared" ca="1" si="464"/>
        <v>0</v>
      </c>
      <c r="HC81" s="9" t="str">
        <f t="shared" ca="1" si="465"/>
        <v>0</v>
      </c>
      <c r="HD81" s="9" t="str">
        <f t="shared" ca="1" si="466"/>
        <v>0</v>
      </c>
      <c r="HE81" s="9" t="str">
        <f t="shared" si="411"/>
        <v/>
      </c>
      <c r="HG81" s="9">
        <f>General!A79</f>
        <v>0</v>
      </c>
      <c r="HH81" s="9">
        <f>General!B79</f>
        <v>0</v>
      </c>
      <c r="HI81" s="9">
        <f>General!C79</f>
        <v>0</v>
      </c>
      <c r="HJ81" s="9">
        <f>General!D79</f>
        <v>0</v>
      </c>
      <c r="HK81" s="9">
        <v>1</v>
      </c>
      <c r="HL81" s="57">
        <f t="shared" ca="1" si="467"/>
        <v>1</v>
      </c>
      <c r="HM81" s="9" t="str">
        <f>General!F79</f>
        <v>LWLLLL</v>
      </c>
      <c r="HN81" s="9">
        <f>General!G79</f>
        <v>-6</v>
      </c>
    </row>
    <row r="82" spans="1:222" ht="13.5" thickBot="1">
      <c r="A82" s="9">
        <v>73</v>
      </c>
      <c r="B82" s="42" t="str">
        <f t="shared" si="330"/>
        <v/>
      </c>
      <c r="C82" s="115" t="str">
        <f t="shared" ca="1" si="412"/>
        <v/>
      </c>
      <c r="D82" s="116" t="str">
        <f t="shared" si="413"/>
        <v/>
      </c>
      <c r="E82" s="117" t="str">
        <f t="shared" si="414"/>
        <v/>
      </c>
      <c r="F82" s="66" t="str">
        <f t="shared" si="331"/>
        <v/>
      </c>
      <c r="G82" s="9">
        <v>73</v>
      </c>
      <c r="H82" s="118"/>
      <c r="I82" s="152" t="str">
        <f t="shared" si="415"/>
        <v/>
      </c>
      <c r="J82" s="115" t="str">
        <f t="shared" si="416"/>
        <v/>
      </c>
      <c r="K82" s="66" t="str">
        <f t="shared" si="468"/>
        <v/>
      </c>
      <c r="L82" s="141"/>
      <c r="M82" s="136"/>
      <c r="N82" s="10"/>
      <c r="O82" s="42" t="str">
        <f>IF(M81="","",VLOOKUP(DX82,General!U:V,2,FALSE))</f>
        <v/>
      </c>
      <c r="P82" s="116" t="str">
        <f t="shared" si="332"/>
        <v/>
      </c>
      <c r="Q82" s="117" t="str">
        <f t="shared" si="333"/>
        <v/>
      </c>
      <c r="R82" s="65" t="str">
        <f t="shared" si="334"/>
        <v/>
      </c>
      <c r="S82" s="65" t="str">
        <f t="shared" si="335"/>
        <v/>
      </c>
      <c r="T82" s="119" t="str">
        <f t="shared" si="417"/>
        <v/>
      </c>
      <c r="U82" s="65" t="str">
        <f>IF(M82="","",IF(T82="",SUM($T$5:$T82)+S82,SUM($T$5:$T82)))</f>
        <v/>
      </c>
      <c r="V82" s="125" t="str">
        <f t="shared" si="315"/>
        <v/>
      </c>
      <c r="W82" s="65" t="str" cm="1">
        <f t="array" aca="1" ref="W82" ca="1">IF(M81="","",INDIRECT(DX82&amp; DN82))</f>
        <v/>
      </c>
      <c r="X82" s="66" t="str">
        <f t="shared" si="336"/>
        <v/>
      </c>
      <c r="Y82" s="42" t="str">
        <f t="shared" si="337"/>
        <v/>
      </c>
      <c r="Z82" s="65" t="str">
        <f t="shared" si="338"/>
        <v/>
      </c>
      <c r="AA82" s="66" t="str">
        <f t="shared" si="339"/>
        <v/>
      </c>
      <c r="AB82" s="42" t="str">
        <f t="shared" si="340"/>
        <v/>
      </c>
      <c r="AC82" s="65" t="str">
        <f t="shared" si="341"/>
        <v/>
      </c>
      <c r="AD82" s="66" t="str">
        <f t="shared" si="342"/>
        <v/>
      </c>
      <c r="AE82" s="42" t="str">
        <f t="shared" si="343"/>
        <v/>
      </c>
      <c r="AF82" s="65" t="str">
        <f t="shared" si="344"/>
        <v/>
      </c>
      <c r="AG82" s="66" t="str">
        <f t="shared" si="345"/>
        <v/>
      </c>
      <c r="AH82" s="42" t="str">
        <f t="shared" si="346"/>
        <v/>
      </c>
      <c r="AI82" s="65" t="str">
        <f t="shared" si="347"/>
        <v/>
      </c>
      <c r="AJ82" s="66" t="str">
        <f t="shared" si="348"/>
        <v/>
      </c>
      <c r="AK82" s="42" t="str">
        <f t="shared" si="418"/>
        <v/>
      </c>
      <c r="AL82" s="65" t="str">
        <f t="shared" si="349"/>
        <v/>
      </c>
      <c r="AM82" s="66" t="str">
        <f t="shared" si="350"/>
        <v/>
      </c>
      <c r="AN82" s="42" t="str">
        <f t="shared" si="351"/>
        <v/>
      </c>
      <c r="AO82" s="65" t="str">
        <f t="shared" si="352"/>
        <v/>
      </c>
      <c r="AP82" s="66" t="str">
        <f t="shared" si="353"/>
        <v/>
      </c>
      <c r="AQ82" s="42" t="str">
        <f t="shared" si="354"/>
        <v/>
      </c>
      <c r="AR82" s="65" t="str">
        <f t="shared" si="355"/>
        <v/>
      </c>
      <c r="AS82" s="66" t="str">
        <f t="shared" si="356"/>
        <v/>
      </c>
      <c r="AT82" s="42" t="str">
        <f t="shared" si="419"/>
        <v/>
      </c>
      <c r="AU82" s="65" t="str">
        <f t="shared" si="357"/>
        <v/>
      </c>
      <c r="AV82" s="79" t="str">
        <f t="shared" si="358"/>
        <v/>
      </c>
      <c r="AW82" s="42" t="str">
        <f t="shared" si="420"/>
        <v/>
      </c>
      <c r="AX82" s="65" t="str">
        <f t="shared" si="359"/>
        <v/>
      </c>
      <c r="AY82" s="66" t="str">
        <f t="shared" si="421"/>
        <v/>
      </c>
      <c r="AZ82" s="42" t="str">
        <f t="shared" si="360"/>
        <v/>
      </c>
      <c r="BA82" s="65" t="str">
        <f t="shared" si="361"/>
        <v/>
      </c>
      <c r="BB82" s="66" t="str">
        <f t="shared" si="362"/>
        <v/>
      </c>
      <c r="BC82" s="42" t="str">
        <f t="shared" si="363"/>
        <v/>
      </c>
      <c r="BD82" s="65" t="str">
        <f t="shared" si="364"/>
        <v/>
      </c>
      <c r="BE82" s="66" t="str">
        <f t="shared" si="365"/>
        <v/>
      </c>
      <c r="BF82" s="42" t="str">
        <f t="shared" si="366"/>
        <v/>
      </c>
      <c r="BG82" s="65" t="str">
        <f t="shared" si="367"/>
        <v/>
      </c>
      <c r="BH82" s="66" t="str">
        <f t="shared" si="368"/>
        <v/>
      </c>
      <c r="BI82" s="42" t="str">
        <f t="shared" si="369"/>
        <v/>
      </c>
      <c r="BJ82" s="65" t="str">
        <f t="shared" si="370"/>
        <v/>
      </c>
      <c r="BK82" s="66" t="str">
        <f t="shared" si="371"/>
        <v/>
      </c>
      <c r="BL82" s="42" t="str">
        <f t="shared" si="372"/>
        <v/>
      </c>
      <c r="BM82" s="65" t="str">
        <f t="shared" si="373"/>
        <v/>
      </c>
      <c r="BN82" s="66" t="str">
        <f t="shared" si="374"/>
        <v/>
      </c>
      <c r="BO82" s="42" t="str">
        <f t="shared" si="375"/>
        <v/>
      </c>
      <c r="BP82" s="65" t="str">
        <f t="shared" si="376"/>
        <v/>
      </c>
      <c r="BQ82" s="66" t="str">
        <f t="shared" si="377"/>
        <v/>
      </c>
      <c r="BR82" s="42" t="str">
        <f t="shared" si="378"/>
        <v/>
      </c>
      <c r="BS82" s="65" t="str">
        <f t="shared" si="379"/>
        <v/>
      </c>
      <c r="BT82" s="66" t="str">
        <f t="shared" si="380"/>
        <v/>
      </c>
      <c r="BU82" s="42" t="str">
        <f t="shared" si="381"/>
        <v/>
      </c>
      <c r="BV82" s="65" t="str">
        <f t="shared" si="382"/>
        <v/>
      </c>
      <c r="BW82" s="66" t="str">
        <f t="shared" si="383"/>
        <v/>
      </c>
      <c r="BX82" s="42" t="str">
        <f t="shared" si="384"/>
        <v/>
      </c>
      <c r="BY82" s="65" t="str">
        <f t="shared" si="422"/>
        <v/>
      </c>
      <c r="BZ82" s="66" t="str">
        <f t="shared" si="385"/>
        <v/>
      </c>
      <c r="CA82" s="106">
        <f t="shared" si="423"/>
        <v>0</v>
      </c>
      <c r="CB82" s="107">
        <f t="shared" si="424"/>
        <v>0</v>
      </c>
      <c r="CC82" s="108" t="str">
        <f t="shared" si="425"/>
        <v/>
      </c>
      <c r="CD82" s="252" t="e">
        <f t="shared" ref="CD82:CE82" si="480">AVERAGE(CV79:CV82)</f>
        <v>#DIV/0!</v>
      </c>
      <c r="CE82" s="252" t="e">
        <f t="shared" si="480"/>
        <v>#DIV/0!</v>
      </c>
      <c r="CF82" s="252" t="e">
        <f t="shared" si="427"/>
        <v>#DIV/0!</v>
      </c>
      <c r="CG82" s="252" t="e">
        <f t="shared" si="428"/>
        <v>#DIV/0!</v>
      </c>
      <c r="CH82" s="252" t="e">
        <f t="shared" si="429"/>
        <v>#DIV/0!</v>
      </c>
      <c r="CI82" s="252" t="e">
        <f t="shared" si="430"/>
        <v>#DIV/0!</v>
      </c>
      <c r="CJ82" s="252" t="e">
        <f t="shared" si="431"/>
        <v>#DIV/0!</v>
      </c>
      <c r="CK82" s="252" t="e">
        <f t="shared" si="432"/>
        <v>#DIV/0!</v>
      </c>
      <c r="CL82" s="252" t="e">
        <f t="shared" si="433"/>
        <v>#DIV/0!</v>
      </c>
      <c r="CM82" s="252" t="e">
        <f t="shared" si="434"/>
        <v>#DIV/0!</v>
      </c>
      <c r="CN82" s="252" t="e">
        <f t="shared" si="435"/>
        <v>#DIV/0!</v>
      </c>
      <c r="CO82" s="252" t="e">
        <f t="shared" si="436"/>
        <v>#DIV/0!</v>
      </c>
      <c r="CP82" s="252" t="e">
        <f t="shared" si="437"/>
        <v>#DIV/0!</v>
      </c>
      <c r="CQ82" s="252" t="e">
        <f t="shared" si="438"/>
        <v>#DIV/0!</v>
      </c>
      <c r="CR82" s="252" t="e">
        <f t="shared" si="439"/>
        <v>#DIV/0!</v>
      </c>
      <c r="CS82" s="252" t="e">
        <f t="shared" si="440"/>
        <v>#DIV/0!</v>
      </c>
      <c r="CT82" s="252" t="e">
        <f t="shared" si="441"/>
        <v>#DIV/0!</v>
      </c>
      <c r="CU82" s="252" t="e">
        <f t="shared" si="442"/>
        <v>#DIV/0!</v>
      </c>
      <c r="CV82" s="156" t="str">
        <f t="shared" si="443"/>
        <v/>
      </c>
      <c r="CW82" s="157" t="str">
        <f t="shared" si="444"/>
        <v/>
      </c>
      <c r="CX82" s="157" t="str">
        <f t="shared" si="445"/>
        <v/>
      </c>
      <c r="CY82" s="157" t="str">
        <f t="shared" si="446"/>
        <v/>
      </c>
      <c r="CZ82" s="157" t="str">
        <f t="shared" si="447"/>
        <v/>
      </c>
      <c r="DA82" s="157" t="str">
        <f t="shared" si="448"/>
        <v/>
      </c>
      <c r="DB82" s="157" t="str">
        <f t="shared" si="449"/>
        <v/>
      </c>
      <c r="DC82" s="157" t="str">
        <f t="shared" si="450"/>
        <v/>
      </c>
      <c r="DD82" s="157" t="str">
        <f t="shared" si="451"/>
        <v/>
      </c>
      <c r="DE82" s="157" t="str">
        <f t="shared" si="452"/>
        <v/>
      </c>
      <c r="DF82" s="157" t="str">
        <f t="shared" si="453"/>
        <v/>
      </c>
      <c r="DG82" s="157" t="str">
        <f t="shared" si="454"/>
        <v/>
      </c>
      <c r="DH82" s="157" t="str">
        <f t="shared" si="455"/>
        <v/>
      </c>
      <c r="DI82" s="157" t="str">
        <f t="shared" si="456"/>
        <v/>
      </c>
      <c r="DJ82" s="157" t="str">
        <f t="shared" si="457"/>
        <v/>
      </c>
      <c r="DK82" s="157" t="str">
        <f t="shared" si="458"/>
        <v/>
      </c>
      <c r="DL82" s="157" t="str">
        <f t="shared" si="459"/>
        <v/>
      </c>
      <c r="DM82" s="158" t="str">
        <f t="shared" si="460"/>
        <v/>
      </c>
      <c r="DN82" s="78">
        <v>82</v>
      </c>
      <c r="DO82" s="79">
        <f t="shared" si="478"/>
        <v>77</v>
      </c>
      <c r="DP82" s="42" t="str" cm="1">
        <f t="array" ref="DP82">IFERROR(INDEX($CD$4:$CU$4,_xlfn.AGGREGATE(15,6,COLUMN($CD$4:$CU$4)-COLUMN($CC$1)/($CD$82:$CU$82=MAX($CD$82:$CU$82)),COLUMNS(CU$4:$CU4))),"")</f>
        <v/>
      </c>
      <c r="DQ82" s="65" t="str" cm="1">
        <f t="array" ref="DQ82">IFERROR(INDEX($CD$4:$CU$4,_xlfn.AGGREGATE(15,6,COLUMN($CD$4:$CU$4)-COLUMN($CC$1)/($CD$82:$CU$82=MAX($CD$82:$CU$82)),COLUMNS($CU$4:DN4))),"")</f>
        <v/>
      </c>
      <c r="DR82" s="65" t="str" cm="1">
        <f t="array" ref="DR82">IFERROR(INDEX($CD$4:$CU$4,_xlfn.AGGREGATE(15,6,COLUMN($CD$4:$CU$4)-COLUMN($CC$1)/($CD$82:$CU$82=MAX($CD$82:$CU$82)),COLUMNS($CU$4:DO4))),"")</f>
        <v/>
      </c>
      <c r="DS82" s="65" t="str" cm="1">
        <f t="array" ref="DS82">IFERROR(INDEX($CD$4:$CU$4,_xlfn.AGGREGATE(15,6,COLUMN($CD$4:$CU$4)-COLUMN($CC$1)/($CD$82:$CU$82=MAX($CD$82:$CU$82)),COLUMNS($CU$4:DP4))),"")</f>
        <v/>
      </c>
      <c r="DT82" s="65" t="str" cm="1">
        <f t="array" ref="DT82">IFERROR(INDEX($CD$4:$CU$4,_xlfn.AGGREGATE(15,6,COLUMN($CD$4:$CU$4)-COLUMN($CC$1)/($CD$82:$CU$82=MAX($CD$82:$CU$82)),COLUMNS($CU$4:DQ4))),"")</f>
        <v/>
      </c>
      <c r="DU82" s="66" t="str" cm="1">
        <f t="array" ref="DU82">IFERROR(INDEX($CD$4:$CU$4,_xlfn.AGGREGATE(15,6,COLUMN($CD$4:$CU$4)-COLUMN($CC$1)/($CD$82:$CU$82=MAX($CD$82:$CU$82)),COLUMNS($CU$4:DR4))),"")</f>
        <v/>
      </c>
      <c r="DV82" s="78" t="str">
        <f t="shared" ca="1" si="470"/>
        <v/>
      </c>
      <c r="DW82" s="65" t="str">
        <f t="shared" ca="1" si="471"/>
        <v>R</v>
      </c>
      <c r="DX82" s="65" t="str" cm="1">
        <f t="array" aca="1" ref="DX82" ca="1">IF(INDIRECT(VLOOKUP(DX81,General!R:T,3,FALSE)&amp;DN81)&gt;0,DX81,DV81)</f>
        <v>BU</v>
      </c>
      <c r="DY82" s="79">
        <f t="shared" ca="1" si="472"/>
        <v>2</v>
      </c>
      <c r="DZ82" s="42" t="str">
        <f>IFERROR(VLOOKUP(DP82,General!R:S,2,FALSE),"")</f>
        <v/>
      </c>
      <c r="EA82" s="65" t="str">
        <f>IFERROR(VLOOKUP(DQ82,General!R:S,2,FALSE),"")</f>
        <v/>
      </c>
      <c r="EB82" s="65" t="str">
        <f>IFERROR(VLOOKUP(DR82,General!R:S,2,FALSE),"")</f>
        <v/>
      </c>
      <c r="EC82" s="65" t="str">
        <f>IFERROR(VLOOKUP(DS82,General!R:S,2,FALSE),"")</f>
        <v/>
      </c>
      <c r="ED82" s="65" t="str">
        <f>IFERROR(VLOOKUP(DT82,General!R:S,2,FALSE),"")</f>
        <v/>
      </c>
      <c r="EE82" s="66" t="str">
        <f>IFERROR(VLOOKUP(DU82,General!R:S,2,FALSE),"")</f>
        <v/>
      </c>
      <c r="EF82" s="113">
        <f ca="1">IF(DP82="",-1,COUNTIF(INDIRECT(DZ82&amp;$DN$10):INDIRECT(DZ82&amp;DN82),"Y"))</f>
        <v>-1</v>
      </c>
      <c r="EG82" s="111">
        <f ca="1">IF(DQ82="",-1,COUNTIF(INDIRECT(EA82&amp;$DN$10):INDIRECT(EA82&amp;DN82),"Y"))</f>
        <v>-1</v>
      </c>
      <c r="EH82" s="111">
        <f ca="1">IF(DR82="",-1,COUNTIF(INDIRECT(EB82&amp;$DN$10):INDIRECT(EB82&amp;DN82),"Y"))</f>
        <v>-1</v>
      </c>
      <c r="EI82" s="110">
        <f ca="1">IF(DS82="",-1,COUNTIF(INDIRECT(EC82&amp;$DN$10):INDIRECT(EC82&amp;DN82),"Y"))</f>
        <v>-1</v>
      </c>
      <c r="EJ82" s="114">
        <f ca="1">IF(DT82="",-1,COUNTIF(INDIRECT(ED82&amp;$DN$10):INDIRECT(ED82&amp;DN82),"Y"))</f>
        <v>-1</v>
      </c>
      <c r="EK82" s="114">
        <f ca="1">IF(DU82="",-1,COUNTIF(INDIRECT(EE82&amp;$DN$10):INDIRECT(EE82&amp;DN82),"Y"))</f>
        <v>-1</v>
      </c>
      <c r="EL82" s="42" t="str" cm="1">
        <f t="array" aca="1" ref="EL82" ca="1">IFERROR(INDEX($DP$82:$DU$82,_xlfn.AGGREGATE(15,6,COLUMN($DP$82:$DU$82)-COLUMN($DO$82)/($EF$82:$EK$82=MAX($EF$82:$EK$82)),COLUMNS($DP$82:DP82))),"")</f>
        <v/>
      </c>
      <c r="EM82" s="65" t="str" cm="1">
        <f t="array" aca="1" ref="EM82" ca="1">IFERROR(INDEX($DP$82:$DU$82,_xlfn.AGGREGATE(15,6,COLUMN($DP$82:$DU$82)-COLUMN($DO$82)/($EF$82:$EK$82=MAX($EF$82:$EK$82)),COLUMNS($DP$82:DQ82))),"")</f>
        <v/>
      </c>
      <c r="EN82" s="65" t="str" cm="1">
        <f t="array" aca="1" ref="EN82" ca="1">IFERROR(INDEX($DP$82:$DU$82,_xlfn.AGGREGATE(15,6,COLUMN($DP$82:$DU$82)-COLUMN($DO$82)/($EF$82:$EK$82=MAX($EF$82:$EK$82)),COLUMNS($DP$82:DR82))),"")</f>
        <v/>
      </c>
      <c r="EO82" s="65" t="str" cm="1">
        <f t="array" aca="1" ref="EO82" ca="1">IFERROR(INDEX($DP$82:$DU$82,_xlfn.AGGREGATE(15,6,COLUMN($DP$82:$DU$82)-COLUMN($DO$82)/($EF$82:$EK$82=MAX($EF$82:$EK$82)),COLUMNS($DP$82:DS82))),"")</f>
        <v/>
      </c>
      <c r="EP82" s="65" t="str" cm="1">
        <f t="array" aca="1" ref="EP82" ca="1">IFERROR(INDEX($DP$82:$DU$82,_xlfn.AGGREGATE(15,6,COLUMN($DP$82:$DU$82)-COLUMN($DO$82)/($EF$82:$EK$82=MAX($EF$82:$EK$82)),COLUMNS($DP$82:DT82))),"")</f>
        <v/>
      </c>
      <c r="EQ82" s="66" t="str" cm="1">
        <f t="array" aca="1" ref="EQ82" ca="1">IFERROR(INDEX($DP$82:$DU$82,_xlfn.AGGREGATE(15,6,COLUMN($DP$82:$DU$82)-COLUMN($DO$82)/($EF$82:$EK$82=MAX($EF$82:$EK$82)),COLUMNS($DP$82:DU82))),"")</f>
        <v/>
      </c>
      <c r="ER82" s="9">
        <f t="shared" ca="1" si="461"/>
        <v>6</v>
      </c>
      <c r="ES82" s="79">
        <f t="shared" ca="1" si="473"/>
        <v>2</v>
      </c>
      <c r="ET82" s="112" t="str" cm="1">
        <f t="array" aca="1" ref="ET82" ca="1">INDEX(EL82:EQ82,1,ES82)</f>
        <v/>
      </c>
      <c r="EU82" s="42" t="str">
        <f t="shared" ca="1" si="326"/>
        <v>T</v>
      </c>
      <c r="EV82" s="65" t="str">
        <f t="shared" si="327"/>
        <v>T</v>
      </c>
      <c r="EW82" s="65" t="str">
        <f t="shared" ca="1" si="328"/>
        <v>B</v>
      </c>
      <c r="EX82" s="65" t="str">
        <f t="shared" si="321"/>
        <v/>
      </c>
      <c r="EY82" s="65" t="str">
        <f t="shared" si="322"/>
        <v/>
      </c>
      <c r="EZ82" s="65" t="str">
        <f t="shared" si="323"/>
        <v/>
      </c>
      <c r="FA82" s="9" t="str">
        <f t="shared" si="387"/>
        <v/>
      </c>
      <c r="FB82" s="9" t="str">
        <f t="shared" si="388"/>
        <v/>
      </c>
      <c r="FC82" s="9" t="str">
        <f t="shared" si="389"/>
        <v/>
      </c>
      <c r="FD82" s="9" t="str">
        <f t="shared" si="390"/>
        <v/>
      </c>
      <c r="FE82" s="9" t="str">
        <f t="shared" si="391"/>
        <v/>
      </c>
      <c r="FF82" s="9" t="str">
        <f t="shared" si="392"/>
        <v/>
      </c>
      <c r="FG82" s="9">
        <f t="shared" si="393"/>
        <v>0</v>
      </c>
      <c r="FH82" s="9">
        <f t="shared" si="394"/>
        <v>0</v>
      </c>
      <c r="FI82" s="42" t="str">
        <f t="shared" si="324"/>
        <v/>
      </c>
      <c r="FJ82" s="65">
        <f>IF(Z82="",0,IFERROR(VLOOKUP(Z77&amp;Z78&amp;Z79&amp;Z80&amp;Z81&amp;Z82,General!I:J,2,FALSE),0))</f>
        <v>0</v>
      </c>
      <c r="FK82" s="65">
        <f>IF(AC82="",0,IFERROR(VLOOKUP(AC77&amp;AC78&amp;AC79&amp;AC80&amp;AC81&amp;AC82,General!I:J,2,FALSE),0))</f>
        <v>0</v>
      </c>
      <c r="FL82" s="65">
        <f>IF(AF82="",0,IFERROR(VLOOKUP(AF77&amp;AF78&amp;AF79&amp;AF80&amp;AF81&amp;AF82,General!I:J,2,FALSE),0))</f>
        <v>0</v>
      </c>
      <c r="FM82" s="65">
        <f>IF(AI82="",0,IFERROR(VLOOKUP(AI77&amp;AI78&amp;AI79&amp;AI80&amp;AI81&amp;AI82,General!I:J,2,FALSE),0))</f>
        <v>0</v>
      </c>
      <c r="FN82" s="65">
        <f>IF(AL82="",0,IFERROR(VLOOKUP(AL77&amp;AL78&amp;AL79&amp;AL80&amp;AL81&amp;AL82,General!I:J,2,FALSE),0))</f>
        <v>0</v>
      </c>
      <c r="FO82" s="65">
        <f>IF(AO82="",0,IFERROR(VLOOKUP(AO77&amp;AO78&amp;AO79&amp;AO80&amp;AO81&amp;AO82,General!I:J,2,FALSE),0))</f>
        <v>0</v>
      </c>
      <c r="FP82" s="65">
        <f>IF(AR82="",0,IFERROR(VLOOKUP(AR77&amp;AR78&amp;AR79&amp;AR80&amp;AR81&amp;AR82,General!I:J,2,FALSE),0))</f>
        <v>0</v>
      </c>
      <c r="FQ82" s="65">
        <f>IF(AU82="",0,IFERROR(VLOOKUP(AU77&amp;AU78&amp;AU79&amp;AU80&amp;AU81&amp;AU82,General!I:J,2,FALSE),0))</f>
        <v>0</v>
      </c>
      <c r="FR82" s="65">
        <f>IF(AX82="",0,IFERROR(VLOOKUP(AX77&amp;AX78&amp;AX79&amp;AX80&amp;AX81&amp;AX82,General!I:J,2,FALSE),0))</f>
        <v>0</v>
      </c>
      <c r="FS82" s="65">
        <f>IF(BA82="",0,IFERROR(VLOOKUP(BA77&amp;BA78&amp;BA79&amp;BA80&amp;BA81&amp;BA82,General!I:J,2,FALSE),0))</f>
        <v>0</v>
      </c>
      <c r="FT82" s="65">
        <f>IF(BD82="",0,IFERROR(VLOOKUP(BD77&amp;BD78&amp;BD79&amp;BD80&amp;BD81&amp;BD82,General!I:J,2,FALSE),0))</f>
        <v>0</v>
      </c>
      <c r="FU82" s="65">
        <f>IF(BG82="",0,IFERROR(VLOOKUP(BG77&amp;BG78&amp;BG79&amp;BG80&amp;BG81&amp;BG82,General!I:J,2,FALSE),0))</f>
        <v>0</v>
      </c>
      <c r="FV82" s="65">
        <f>IF(BJ82="",0,IFERROR(VLOOKUP(BJ77&amp;BJ78&amp;BJ79&amp;BJ80&amp;BJ81&amp;BJ82,General!I:J,2,FALSE),0))</f>
        <v>0</v>
      </c>
      <c r="FW82" s="65">
        <f>IF(BM82="",0,IFERROR(VLOOKUP(BM77&amp;BM78&amp;BM79&amp;BM80&amp;BM81&amp;BM82,General!I:J,2,FALSE),0))</f>
        <v>0</v>
      </c>
      <c r="FX82" s="65">
        <f>IF(BP82="",0,IFERROR(VLOOKUP(BP77&amp;BP78&amp;BP79&amp;BP80&amp;BP81&amp;BP82,General!I:J,2,FALSE),0))</f>
        <v>0</v>
      </c>
      <c r="FY82" s="65">
        <f>IF(BS82="",0,IFERROR(VLOOKUP(BS77&amp;BS78&amp;BS79&amp;BS80&amp;BS81&amp;BS82,General!I:J,2,FALSE),0))</f>
        <v>0</v>
      </c>
      <c r="FZ82" s="66">
        <f>IF(BV82="",0,IFERROR(VLOOKUP(BV77&amp;BV78&amp;BV79&amp;BV80&amp;BV81&amp;BV82,General!I:J,2,FALSE),0))</f>
        <v>0</v>
      </c>
      <c r="GA82" s="66">
        <f>IF(BY82="",0,IFERROR(VLOOKUP(BY77&amp;BY78&amp;BY79&amp;BY80&amp;BY81&amp;BY82,General!I:J,2,FALSE),0))</f>
        <v>0</v>
      </c>
      <c r="GB82" s="66">
        <f>IF(R82="",0,IFERROR(VLOOKUP(R77&amp;R78&amp;R79&amp;R80&amp;R81&amp;R82,General!F:G,2,FALSE),0))</f>
        <v>0</v>
      </c>
      <c r="GC82" s="9" t="str">
        <f t="shared" si="462"/>
        <v/>
      </c>
      <c r="GD82" s="9" t="str">
        <f t="shared" si="395"/>
        <v>N</v>
      </c>
      <c r="GE82" s="9" t="str">
        <f t="shared" si="396"/>
        <v>N</v>
      </c>
      <c r="GF82" s="9" t="str">
        <f t="shared" si="397"/>
        <v>N</v>
      </c>
      <c r="GG82" s="9" t="str">
        <f t="shared" si="398"/>
        <v/>
      </c>
      <c r="GH82" s="10" t="str">
        <f t="shared" ca="1" si="399"/>
        <v/>
      </c>
      <c r="GI82" s="9" t="str">
        <f t="shared" ca="1" si="400"/>
        <v/>
      </c>
      <c r="GJ82" s="9" t="str">
        <f t="shared" ca="1" si="401"/>
        <v/>
      </c>
      <c r="GK82" s="9" t="str">
        <f t="shared" si="402"/>
        <v/>
      </c>
      <c r="GL82" s="9" t="str">
        <f t="shared" si="403"/>
        <v/>
      </c>
      <c r="GM82" s="9" t="str">
        <f t="shared" si="404"/>
        <v/>
      </c>
      <c r="GN82" s="9" t="str">
        <f t="shared" si="318"/>
        <v/>
      </c>
      <c r="GO82" s="9" t="str">
        <f t="shared" si="319"/>
        <v/>
      </c>
      <c r="GP82" s="9" t="str">
        <f t="shared" si="289"/>
        <v>00000</v>
      </c>
      <c r="GQ82" s="9" t="str">
        <f t="shared" si="290"/>
        <v>00000</v>
      </c>
      <c r="GR82" s="9" t="str">
        <f t="shared" si="291"/>
        <v>000000</v>
      </c>
      <c r="GS82" s="9" t="str">
        <f t="shared" si="292"/>
        <v>000000</v>
      </c>
      <c r="GT82" s="9" t="str">
        <f t="shared" si="293"/>
        <v>B</v>
      </c>
      <c r="GU82" s="9" t="str">
        <f t="shared" si="463"/>
        <v>B</v>
      </c>
      <c r="GV82" s="9" t="str">
        <f t="shared" si="405"/>
        <v/>
      </c>
      <c r="GW82" s="9">
        <f t="shared" ca="1" si="406"/>
        <v>0</v>
      </c>
      <c r="GX82" s="9" t="str">
        <f t="shared" si="407"/>
        <v/>
      </c>
      <c r="GY82" s="9">
        <f t="shared" ca="1" si="408"/>
        <v>0</v>
      </c>
      <c r="GZ82" s="9" t="str">
        <f t="shared" si="409"/>
        <v/>
      </c>
      <c r="HA82" s="9">
        <f t="shared" ca="1" si="410"/>
        <v>0</v>
      </c>
      <c r="HB82" s="9" t="str">
        <f t="shared" ca="1" si="464"/>
        <v>0</v>
      </c>
      <c r="HC82" s="9" t="str">
        <f t="shared" ca="1" si="465"/>
        <v>0</v>
      </c>
      <c r="HD82" s="9" t="str">
        <f t="shared" ca="1" si="466"/>
        <v>0</v>
      </c>
      <c r="HE82" s="9" t="str">
        <f t="shared" si="411"/>
        <v/>
      </c>
      <c r="HG82" s="9">
        <f>General!A80</f>
        <v>0</v>
      </c>
      <c r="HH82" s="9">
        <f>General!B80</f>
        <v>0</v>
      </c>
      <c r="HI82" s="9">
        <f>General!C80</f>
        <v>0</v>
      </c>
      <c r="HJ82" s="9">
        <f>General!D80</f>
        <v>0</v>
      </c>
      <c r="HK82" s="9">
        <v>2</v>
      </c>
      <c r="HL82" s="57">
        <f t="shared" ca="1" si="467"/>
        <v>1</v>
      </c>
      <c r="HM82" s="9" t="str">
        <f>General!F80</f>
        <v>LWLLLW</v>
      </c>
      <c r="HN82" s="9">
        <f>General!G80</f>
        <v>1</v>
      </c>
    </row>
    <row r="83" spans="1:222" ht="13.5" thickBot="1">
      <c r="A83" s="9">
        <v>74</v>
      </c>
      <c r="B83" s="42" t="str">
        <f t="shared" si="330"/>
        <v/>
      </c>
      <c r="C83" s="115" t="str">
        <f t="shared" ca="1" si="412"/>
        <v/>
      </c>
      <c r="D83" s="116" t="str">
        <f t="shared" si="413"/>
        <v/>
      </c>
      <c r="E83" s="117" t="str">
        <f t="shared" si="414"/>
        <v/>
      </c>
      <c r="F83" s="66" t="str">
        <f t="shared" si="331"/>
        <v/>
      </c>
      <c r="G83" s="9">
        <v>74</v>
      </c>
      <c r="H83" s="118"/>
      <c r="I83" s="152" t="str">
        <f t="shared" si="415"/>
        <v/>
      </c>
      <c r="J83" s="115" t="str">
        <f t="shared" si="416"/>
        <v/>
      </c>
      <c r="K83" s="66" t="str">
        <f t="shared" si="468"/>
        <v/>
      </c>
      <c r="L83" s="141"/>
      <c r="M83" s="136"/>
      <c r="N83" s="10"/>
      <c r="O83" s="42" t="str">
        <f>IF(M82="","",VLOOKUP(DX83,General!U:V,2,FALSE))</f>
        <v/>
      </c>
      <c r="P83" s="116" t="str">
        <f t="shared" si="332"/>
        <v/>
      </c>
      <c r="Q83" s="117" t="str">
        <f t="shared" si="333"/>
        <v/>
      </c>
      <c r="R83" s="65" t="str">
        <f t="shared" si="334"/>
        <v/>
      </c>
      <c r="S83" s="65" t="str">
        <f t="shared" si="335"/>
        <v/>
      </c>
      <c r="T83" s="119" t="str">
        <f t="shared" si="417"/>
        <v/>
      </c>
      <c r="U83" s="65" t="str">
        <f>IF(M83="","",IF(T83="",SUM($T$5:$T83)+S83,SUM($T$5:$T83)))</f>
        <v/>
      </c>
      <c r="V83" s="125" t="str">
        <f t="shared" si="315"/>
        <v/>
      </c>
      <c r="W83" s="65" t="str" cm="1">
        <f t="array" aca="1" ref="W83" ca="1">IF(M82="","",INDIRECT(DX83&amp; DN83))</f>
        <v/>
      </c>
      <c r="X83" s="66" t="str">
        <f t="shared" si="336"/>
        <v/>
      </c>
      <c r="Y83" s="42" t="str">
        <f t="shared" si="337"/>
        <v/>
      </c>
      <c r="Z83" s="65" t="str">
        <f t="shared" si="338"/>
        <v/>
      </c>
      <c r="AA83" s="66" t="str">
        <f t="shared" si="339"/>
        <v/>
      </c>
      <c r="AB83" s="42" t="str">
        <f t="shared" si="340"/>
        <v/>
      </c>
      <c r="AC83" s="65" t="str">
        <f t="shared" si="341"/>
        <v/>
      </c>
      <c r="AD83" s="66" t="str">
        <f t="shared" si="342"/>
        <v/>
      </c>
      <c r="AE83" s="42" t="str">
        <f t="shared" si="343"/>
        <v/>
      </c>
      <c r="AF83" s="65" t="str">
        <f t="shared" si="344"/>
        <v/>
      </c>
      <c r="AG83" s="66" t="str">
        <f t="shared" si="345"/>
        <v/>
      </c>
      <c r="AH83" s="42" t="str">
        <f t="shared" si="346"/>
        <v/>
      </c>
      <c r="AI83" s="65" t="str">
        <f t="shared" si="347"/>
        <v/>
      </c>
      <c r="AJ83" s="66" t="str">
        <f t="shared" si="348"/>
        <v/>
      </c>
      <c r="AK83" s="42" t="str">
        <f t="shared" si="418"/>
        <v/>
      </c>
      <c r="AL83" s="65" t="str">
        <f t="shared" si="349"/>
        <v/>
      </c>
      <c r="AM83" s="66" t="str">
        <f t="shared" si="350"/>
        <v/>
      </c>
      <c r="AN83" s="42" t="str">
        <f t="shared" si="351"/>
        <v/>
      </c>
      <c r="AO83" s="65" t="str">
        <f t="shared" si="352"/>
        <v/>
      </c>
      <c r="AP83" s="66" t="str">
        <f t="shared" si="353"/>
        <v/>
      </c>
      <c r="AQ83" s="42" t="str">
        <f t="shared" si="354"/>
        <v/>
      </c>
      <c r="AR83" s="65" t="str">
        <f t="shared" si="355"/>
        <v/>
      </c>
      <c r="AS83" s="66" t="str">
        <f t="shared" si="356"/>
        <v/>
      </c>
      <c r="AT83" s="42" t="str">
        <f t="shared" si="419"/>
        <v/>
      </c>
      <c r="AU83" s="65" t="str">
        <f t="shared" si="357"/>
        <v/>
      </c>
      <c r="AV83" s="79" t="str">
        <f t="shared" si="358"/>
        <v/>
      </c>
      <c r="AW83" s="42" t="str">
        <f t="shared" si="420"/>
        <v/>
      </c>
      <c r="AX83" s="65" t="str">
        <f t="shared" si="359"/>
        <v/>
      </c>
      <c r="AY83" s="66" t="str">
        <f t="shared" si="421"/>
        <v/>
      </c>
      <c r="AZ83" s="42" t="str">
        <f t="shared" si="360"/>
        <v/>
      </c>
      <c r="BA83" s="65" t="str">
        <f t="shared" si="361"/>
        <v/>
      </c>
      <c r="BB83" s="66" t="str">
        <f t="shared" si="362"/>
        <v/>
      </c>
      <c r="BC83" s="42" t="str">
        <f t="shared" si="363"/>
        <v/>
      </c>
      <c r="BD83" s="65" t="str">
        <f t="shared" si="364"/>
        <v/>
      </c>
      <c r="BE83" s="66" t="str">
        <f t="shared" si="365"/>
        <v/>
      </c>
      <c r="BF83" s="42" t="str">
        <f t="shared" si="366"/>
        <v/>
      </c>
      <c r="BG83" s="65" t="str">
        <f t="shared" si="367"/>
        <v/>
      </c>
      <c r="BH83" s="66" t="str">
        <f t="shared" si="368"/>
        <v/>
      </c>
      <c r="BI83" s="42" t="str">
        <f t="shared" si="369"/>
        <v/>
      </c>
      <c r="BJ83" s="65" t="str">
        <f t="shared" si="370"/>
        <v/>
      </c>
      <c r="BK83" s="66" t="str">
        <f t="shared" si="371"/>
        <v/>
      </c>
      <c r="BL83" s="42" t="str">
        <f t="shared" si="372"/>
        <v/>
      </c>
      <c r="BM83" s="65" t="str">
        <f t="shared" si="373"/>
        <v/>
      </c>
      <c r="BN83" s="66" t="str">
        <f t="shared" si="374"/>
        <v/>
      </c>
      <c r="BO83" s="42" t="str">
        <f t="shared" si="375"/>
        <v/>
      </c>
      <c r="BP83" s="65" t="str">
        <f t="shared" si="376"/>
        <v/>
      </c>
      <c r="BQ83" s="66" t="str">
        <f t="shared" si="377"/>
        <v/>
      </c>
      <c r="BR83" s="42" t="str">
        <f t="shared" si="378"/>
        <v/>
      </c>
      <c r="BS83" s="65" t="str">
        <f t="shared" si="379"/>
        <v/>
      </c>
      <c r="BT83" s="66" t="str">
        <f t="shared" si="380"/>
        <v/>
      </c>
      <c r="BU83" s="42" t="str">
        <f t="shared" si="381"/>
        <v/>
      </c>
      <c r="BV83" s="65" t="str">
        <f t="shared" si="382"/>
        <v/>
      </c>
      <c r="BW83" s="66" t="str">
        <f t="shared" si="383"/>
        <v/>
      </c>
      <c r="BX83" s="42" t="str">
        <f t="shared" si="384"/>
        <v/>
      </c>
      <c r="BY83" s="65" t="str">
        <f t="shared" si="422"/>
        <v/>
      </c>
      <c r="BZ83" s="66" t="str">
        <f t="shared" si="385"/>
        <v/>
      </c>
      <c r="CA83" s="106">
        <f t="shared" si="423"/>
        <v>0</v>
      </c>
      <c r="CB83" s="107">
        <f t="shared" si="424"/>
        <v>0</v>
      </c>
      <c r="CC83" s="108" t="str">
        <f t="shared" si="425"/>
        <v/>
      </c>
      <c r="CD83" s="252" t="e">
        <f t="shared" ref="CD83:CE83" si="481">AVERAGE(CV80:CV83)</f>
        <v>#DIV/0!</v>
      </c>
      <c r="CE83" s="252" t="e">
        <f t="shared" si="481"/>
        <v>#DIV/0!</v>
      </c>
      <c r="CF83" s="252" t="e">
        <f t="shared" si="427"/>
        <v>#DIV/0!</v>
      </c>
      <c r="CG83" s="252" t="e">
        <f t="shared" si="428"/>
        <v>#DIV/0!</v>
      </c>
      <c r="CH83" s="252" t="e">
        <f t="shared" si="429"/>
        <v>#DIV/0!</v>
      </c>
      <c r="CI83" s="252" t="e">
        <f t="shared" si="430"/>
        <v>#DIV/0!</v>
      </c>
      <c r="CJ83" s="252" t="e">
        <f t="shared" si="431"/>
        <v>#DIV/0!</v>
      </c>
      <c r="CK83" s="252" t="e">
        <f t="shared" si="432"/>
        <v>#DIV/0!</v>
      </c>
      <c r="CL83" s="252" t="e">
        <f t="shared" si="433"/>
        <v>#DIV/0!</v>
      </c>
      <c r="CM83" s="252" t="e">
        <f t="shared" si="434"/>
        <v>#DIV/0!</v>
      </c>
      <c r="CN83" s="252" t="e">
        <f t="shared" si="435"/>
        <v>#DIV/0!</v>
      </c>
      <c r="CO83" s="252" t="e">
        <f t="shared" si="436"/>
        <v>#DIV/0!</v>
      </c>
      <c r="CP83" s="252" t="e">
        <f t="shared" si="437"/>
        <v>#DIV/0!</v>
      </c>
      <c r="CQ83" s="252" t="e">
        <f t="shared" si="438"/>
        <v>#DIV/0!</v>
      </c>
      <c r="CR83" s="252" t="e">
        <f t="shared" si="439"/>
        <v>#DIV/0!</v>
      </c>
      <c r="CS83" s="252" t="e">
        <f t="shared" si="440"/>
        <v>#DIV/0!</v>
      </c>
      <c r="CT83" s="252" t="e">
        <f t="shared" si="441"/>
        <v>#DIV/0!</v>
      </c>
      <c r="CU83" s="252" t="e">
        <f t="shared" si="442"/>
        <v>#DIV/0!</v>
      </c>
      <c r="CV83" s="156" t="str">
        <f t="shared" si="443"/>
        <v/>
      </c>
      <c r="CW83" s="157" t="str">
        <f t="shared" si="444"/>
        <v/>
      </c>
      <c r="CX83" s="157" t="str">
        <f t="shared" si="445"/>
        <v/>
      </c>
      <c r="CY83" s="157" t="str">
        <f t="shared" si="446"/>
        <v/>
      </c>
      <c r="CZ83" s="157" t="str">
        <f t="shared" si="447"/>
        <v/>
      </c>
      <c r="DA83" s="157" t="str">
        <f t="shared" si="448"/>
        <v/>
      </c>
      <c r="DB83" s="157" t="str">
        <f t="shared" si="449"/>
        <v/>
      </c>
      <c r="DC83" s="157" t="str">
        <f t="shared" si="450"/>
        <v/>
      </c>
      <c r="DD83" s="157" t="str">
        <f t="shared" si="451"/>
        <v/>
      </c>
      <c r="DE83" s="157" t="str">
        <f t="shared" si="452"/>
        <v/>
      </c>
      <c r="DF83" s="157" t="str">
        <f t="shared" si="453"/>
        <v/>
      </c>
      <c r="DG83" s="157" t="str">
        <f t="shared" si="454"/>
        <v/>
      </c>
      <c r="DH83" s="157" t="str">
        <f t="shared" si="455"/>
        <v/>
      </c>
      <c r="DI83" s="157" t="str">
        <f t="shared" si="456"/>
        <v/>
      </c>
      <c r="DJ83" s="157" t="str">
        <f t="shared" si="457"/>
        <v/>
      </c>
      <c r="DK83" s="157" t="str">
        <f t="shared" si="458"/>
        <v/>
      </c>
      <c r="DL83" s="157" t="str">
        <f t="shared" si="459"/>
        <v/>
      </c>
      <c r="DM83" s="158" t="str">
        <f t="shared" si="460"/>
        <v/>
      </c>
      <c r="DN83" s="78">
        <v>83</v>
      </c>
      <c r="DO83" s="79">
        <f t="shared" si="478"/>
        <v>78</v>
      </c>
      <c r="DP83" s="42" t="str" cm="1">
        <f t="array" ref="DP83">IFERROR(INDEX($CD$4:$CU$4,_xlfn.AGGREGATE(15,6,COLUMN($CD$4:$CU$4)-COLUMN($CC$1)/($CD$83:$CU$83=MAX($CD$83:$CU$83)),COLUMNS(CU$4:$CU4))),"")</f>
        <v/>
      </c>
      <c r="DQ83" s="65" t="str" cm="1">
        <f t="array" ref="DQ83">IFERROR(INDEX($CD$4:$CU$4,_xlfn.AGGREGATE(15,6,COLUMN($CD$4:$CU$4)-COLUMN($CC$1)/($CD$83:$CU$83=MAX($CD$83:$CU$83)),COLUMNS($CU$4:DN4))),"")</f>
        <v/>
      </c>
      <c r="DR83" s="65" t="str" cm="1">
        <f t="array" ref="DR83">IFERROR(INDEX($CD$4:$CU$4,_xlfn.AGGREGATE(15,6,COLUMN($CD$4:$CU$4)-COLUMN($CC$1)/($CD$83:$CU$83=MAX($CD$83:$CU$83)),COLUMNS($CU$4:DO4))),"")</f>
        <v/>
      </c>
      <c r="DS83" s="65" t="str" cm="1">
        <f t="array" ref="DS83">IFERROR(INDEX($CD$4:$CU$4,_xlfn.AGGREGATE(15,6,COLUMN($CD$4:$CU$4)-COLUMN($CC$1)/($CD$83:$CU$83=MAX($CD$83:$CU$83)),COLUMNS($CU$4:DP4))),"")</f>
        <v/>
      </c>
      <c r="DT83" s="65" t="str" cm="1">
        <f t="array" ref="DT83">IFERROR(INDEX($CD$4:$CU$4,_xlfn.AGGREGATE(15,6,COLUMN($CD$4:$CU$4)-COLUMN($CC$1)/($CD$83:$CU$83=MAX($CD$83:$CU$83)),COLUMNS($CU$4:DQ4))),"")</f>
        <v/>
      </c>
      <c r="DU83" s="66" t="str" cm="1">
        <f t="array" ref="DU83">IFERROR(INDEX($CD$4:$CU$4,_xlfn.AGGREGATE(15,6,COLUMN($CD$4:$CU$4)-COLUMN($CC$1)/($CD$83:$CU$83=MAX($CD$83:$CU$83)),COLUMNS($CU$4:DR4))),"")</f>
        <v/>
      </c>
      <c r="DV83" s="78" t="str">
        <f t="shared" ca="1" si="470"/>
        <v/>
      </c>
      <c r="DW83" s="65" t="str">
        <f t="shared" ca="1" si="471"/>
        <v>R</v>
      </c>
      <c r="DX83" s="65" t="str" cm="1">
        <f t="array" aca="1" ref="DX83" ca="1">IF(INDIRECT(VLOOKUP(DX82,General!R:T,3,FALSE)&amp;DN82)&gt;0,DX82,DV82)</f>
        <v>BU</v>
      </c>
      <c r="DY83" s="79">
        <f t="shared" ca="1" si="472"/>
        <v>3</v>
      </c>
      <c r="DZ83" s="42" t="str">
        <f>IFERROR(VLOOKUP(DP83,General!R:S,2,FALSE),"")</f>
        <v/>
      </c>
      <c r="EA83" s="65" t="str">
        <f>IFERROR(VLOOKUP(DQ83,General!R:S,2,FALSE),"")</f>
        <v/>
      </c>
      <c r="EB83" s="65" t="str">
        <f>IFERROR(VLOOKUP(DR83,General!R:S,2,FALSE),"")</f>
        <v/>
      </c>
      <c r="EC83" s="65" t="str">
        <f>IFERROR(VLOOKUP(DS83,General!R:S,2,FALSE),"")</f>
        <v/>
      </c>
      <c r="ED83" s="65" t="str">
        <f>IFERROR(VLOOKUP(DT83,General!R:S,2,FALSE),"")</f>
        <v/>
      </c>
      <c r="EE83" s="66" t="str">
        <f>IFERROR(VLOOKUP(DU83,General!R:S,2,FALSE),"")</f>
        <v/>
      </c>
      <c r="EF83" s="113">
        <f ca="1">IF(DP83="",-1,COUNTIF(INDIRECT(DZ83&amp;$DN$10):INDIRECT(DZ83&amp;DN83),"Y"))</f>
        <v>-1</v>
      </c>
      <c r="EG83" s="111">
        <f ca="1">IF(DQ83="",-1,COUNTIF(INDIRECT(EA83&amp;$DN$10):INDIRECT(EA83&amp;DN83),"Y"))</f>
        <v>-1</v>
      </c>
      <c r="EH83" s="111">
        <f ca="1">IF(DR83="",-1,COUNTIF(INDIRECT(EB83&amp;$DN$10):INDIRECT(EB83&amp;DN83),"Y"))</f>
        <v>-1</v>
      </c>
      <c r="EI83" s="110">
        <f ca="1">IF(DS83="",-1,COUNTIF(INDIRECT(EC83&amp;$DN$10):INDIRECT(EC83&amp;DN83),"Y"))</f>
        <v>-1</v>
      </c>
      <c r="EJ83" s="114">
        <f ca="1">IF(DT83="",-1,COUNTIF(INDIRECT(ED83&amp;$DN$10):INDIRECT(ED83&amp;DN83),"Y"))</f>
        <v>-1</v>
      </c>
      <c r="EK83" s="114">
        <f ca="1">IF(DU83="",-1,COUNTIF(INDIRECT(EE83&amp;$DN$10):INDIRECT(EE83&amp;DN83),"Y"))</f>
        <v>-1</v>
      </c>
      <c r="EL83" s="42" t="str" cm="1">
        <f t="array" aca="1" ref="EL83" ca="1">IFERROR(INDEX($DP$83:$DU$83,_xlfn.AGGREGATE(15,6,COLUMN($DP$83:$DU$83)-COLUMN($DO$83)/($EF$83:$EK$83=MAX($EF$83:$EK$83)),COLUMNS($DP$83:DP83))),"")</f>
        <v/>
      </c>
      <c r="EM83" s="65" t="str" cm="1">
        <f t="array" aca="1" ref="EM83" ca="1">IFERROR(INDEX($DP$83:$DU$83,_xlfn.AGGREGATE(15,6,COLUMN($DP$83:$DU$83)-COLUMN($DO$83)/($EF$83:$EK$83=MAX($EF$83:$EK$83)),COLUMNS($DP$83:DQ83))),"")</f>
        <v/>
      </c>
      <c r="EN83" s="65" t="str" cm="1">
        <f t="array" aca="1" ref="EN83" ca="1">IFERROR(INDEX($DP$83:$DU$83,_xlfn.AGGREGATE(15,6,COLUMN($DP$83:$DU$83)-COLUMN($DO$83)/($EF$83:$EK$83=MAX($EF$83:$EK$83)),COLUMNS($DP$83:DR83))),"")</f>
        <v/>
      </c>
      <c r="EO83" s="65" t="str" cm="1">
        <f t="array" aca="1" ref="EO83" ca="1">IFERROR(INDEX($DP$83:$DU$83,_xlfn.AGGREGATE(15,6,COLUMN($DP$83:$DU$83)-COLUMN($DO$83)/($EF$83:$EK$83=MAX($EF$83:$EK$83)),COLUMNS($DP$83:DS83))),"")</f>
        <v/>
      </c>
      <c r="EP83" s="65" t="str" cm="1">
        <f t="array" aca="1" ref="EP83" ca="1">IFERROR(INDEX($DP$83:$DU$83,_xlfn.AGGREGATE(15,6,COLUMN($DP$83:$DU$83)-COLUMN($DO$83)/($EF$83:$EK$83=MAX($EF$83:$EK$83)),COLUMNS($DP$83:DT83))),"")</f>
        <v/>
      </c>
      <c r="EQ83" s="66" t="str" cm="1">
        <f t="array" aca="1" ref="EQ83" ca="1">IFERROR(INDEX($DP$83:$DU$83,_xlfn.AGGREGATE(15,6,COLUMN($DP$83:$DU$83)-COLUMN($DO$83)/($EF$83:$EK$83=MAX($EF$83:$EK$83)),COLUMNS($DP$83:DU83))),"")</f>
        <v/>
      </c>
      <c r="ER83" s="9">
        <f t="shared" ca="1" si="461"/>
        <v>6</v>
      </c>
      <c r="ES83" s="79">
        <f t="shared" ca="1" si="473"/>
        <v>3</v>
      </c>
      <c r="ET83" s="112" t="str" cm="1">
        <f t="array" aca="1" ref="ET83" ca="1">INDEX(EL83:EQ83,1,ES83)</f>
        <v/>
      </c>
      <c r="EU83" s="42" t="str">
        <f t="shared" ca="1" si="326"/>
        <v>T</v>
      </c>
      <c r="EV83" s="65" t="str">
        <f t="shared" si="327"/>
        <v>T</v>
      </c>
      <c r="EW83" s="65" t="str">
        <f t="shared" ca="1" si="328"/>
        <v>B</v>
      </c>
      <c r="EX83" s="65" t="str">
        <f t="shared" si="321"/>
        <v/>
      </c>
      <c r="EY83" s="65" t="str">
        <f t="shared" si="322"/>
        <v/>
      </c>
      <c r="EZ83" s="65" t="str">
        <f t="shared" si="323"/>
        <v/>
      </c>
      <c r="FA83" s="9" t="str">
        <f t="shared" si="387"/>
        <v/>
      </c>
      <c r="FB83" s="9" t="str">
        <f t="shared" si="388"/>
        <v/>
      </c>
      <c r="FC83" s="9" t="str">
        <f t="shared" si="389"/>
        <v/>
      </c>
      <c r="FD83" s="9" t="str">
        <f t="shared" si="390"/>
        <v/>
      </c>
      <c r="FE83" s="9" t="str">
        <f t="shared" si="391"/>
        <v/>
      </c>
      <c r="FF83" s="9" t="str">
        <f t="shared" si="392"/>
        <v/>
      </c>
      <c r="FG83" s="9">
        <f t="shared" si="393"/>
        <v>0</v>
      </c>
      <c r="FH83" s="9">
        <f t="shared" si="394"/>
        <v>0</v>
      </c>
      <c r="FI83" s="42" t="str">
        <f t="shared" si="324"/>
        <v/>
      </c>
      <c r="FJ83" s="65">
        <f>IF(Z83="",0,IFERROR(VLOOKUP(Z78&amp;Z79&amp;Z80&amp;Z81&amp;Z82&amp;Z83,General!I:J,2,FALSE),0))</f>
        <v>0</v>
      </c>
      <c r="FK83" s="65">
        <f>IF(AC83="",0,IFERROR(VLOOKUP(AC78&amp;AC79&amp;AC80&amp;AC81&amp;AC82&amp;AC83,General!I:J,2,FALSE),0))</f>
        <v>0</v>
      </c>
      <c r="FL83" s="65">
        <f>IF(AF83="",0,IFERROR(VLOOKUP(AF78&amp;AF79&amp;AF80&amp;AF81&amp;AF82&amp;AF83,General!I:J,2,FALSE),0))</f>
        <v>0</v>
      </c>
      <c r="FM83" s="65">
        <f>IF(AI83="",0,IFERROR(VLOOKUP(AI78&amp;AI79&amp;AI80&amp;AI81&amp;AI82&amp;AI83,General!I:J,2,FALSE),0))</f>
        <v>0</v>
      </c>
      <c r="FN83" s="65">
        <f>IF(AL83="",0,IFERROR(VLOOKUP(AL78&amp;AL79&amp;AL80&amp;AL81&amp;AL82&amp;AL83,General!I:J,2,FALSE),0))</f>
        <v>0</v>
      </c>
      <c r="FO83" s="65">
        <f>IF(AO83="",0,IFERROR(VLOOKUP(AO78&amp;AO79&amp;AO80&amp;AO81&amp;AO82&amp;AO83,General!I:J,2,FALSE),0))</f>
        <v>0</v>
      </c>
      <c r="FP83" s="65">
        <f>IF(AR83="",0,IFERROR(VLOOKUP(AR78&amp;AR79&amp;AR80&amp;AR81&amp;AR82&amp;AR83,General!I:J,2,FALSE),0))</f>
        <v>0</v>
      </c>
      <c r="FQ83" s="65">
        <f>IF(AU83="",0,IFERROR(VLOOKUP(AU78&amp;AU79&amp;AU80&amp;AU81&amp;AU82&amp;AU83,General!I:J,2,FALSE),0))</f>
        <v>0</v>
      </c>
      <c r="FR83" s="65">
        <f>IF(AX83="",0,IFERROR(VLOOKUP(AX78&amp;AX79&amp;AX80&amp;AX81&amp;AX82&amp;AX83,General!I:J,2,FALSE),0))</f>
        <v>0</v>
      </c>
      <c r="FS83" s="65">
        <f>IF(BA83="",0,IFERROR(VLOOKUP(BA78&amp;BA79&amp;BA80&amp;BA81&amp;BA82&amp;BA83,General!I:J,2,FALSE),0))</f>
        <v>0</v>
      </c>
      <c r="FT83" s="65">
        <f>IF(BD83="",0,IFERROR(VLOOKUP(BD78&amp;BD79&amp;BD80&amp;BD81&amp;BD82&amp;BD83,General!I:J,2,FALSE),0))</f>
        <v>0</v>
      </c>
      <c r="FU83" s="65">
        <f>IF(BG83="",0,IFERROR(VLOOKUP(BG78&amp;BG79&amp;BG80&amp;BG81&amp;BG82&amp;BG83,General!I:J,2,FALSE),0))</f>
        <v>0</v>
      </c>
      <c r="FV83" s="65">
        <f>IF(BJ83="",0,IFERROR(VLOOKUP(BJ78&amp;BJ79&amp;BJ80&amp;BJ81&amp;BJ82&amp;BJ83,General!I:J,2,FALSE),0))</f>
        <v>0</v>
      </c>
      <c r="FW83" s="65">
        <f>IF(BM83="",0,IFERROR(VLOOKUP(BM78&amp;BM79&amp;BM80&amp;BM81&amp;BM82&amp;BM83,General!I:J,2,FALSE),0))</f>
        <v>0</v>
      </c>
      <c r="FX83" s="65">
        <f>IF(BP83="",0,IFERROR(VLOOKUP(BP78&amp;BP79&amp;BP80&amp;BP81&amp;BP82&amp;BP83,General!I:J,2,FALSE),0))</f>
        <v>0</v>
      </c>
      <c r="FY83" s="65">
        <f>IF(BS83="",0,IFERROR(VLOOKUP(BS78&amp;BS79&amp;BS80&amp;BS81&amp;BS82&amp;BS83,General!I:J,2,FALSE),0))</f>
        <v>0</v>
      </c>
      <c r="FZ83" s="66">
        <f>IF(BV83="",0,IFERROR(VLOOKUP(BV78&amp;BV79&amp;BV80&amp;BV81&amp;BV82&amp;BV83,General!I:J,2,FALSE),0))</f>
        <v>0</v>
      </c>
      <c r="GA83" s="66">
        <f>IF(BY83="",0,IFERROR(VLOOKUP(BY78&amp;BY79&amp;BY80&amp;BY81&amp;BY82&amp;BY83,General!I:J,2,FALSE),0))</f>
        <v>0</v>
      </c>
      <c r="GB83" s="66">
        <f>IF(R83="",0,IFERROR(VLOOKUP(R78&amp;R79&amp;R80&amp;R81&amp;R82&amp;R83,General!F:G,2,FALSE),0))</f>
        <v>0</v>
      </c>
      <c r="GC83" s="9" t="str">
        <f t="shared" si="462"/>
        <v/>
      </c>
      <c r="GD83" s="9" t="str">
        <f t="shared" si="395"/>
        <v>N</v>
      </c>
      <c r="GE83" s="9" t="str">
        <f t="shared" si="396"/>
        <v>N</v>
      </c>
      <c r="GF83" s="9" t="str">
        <f t="shared" si="397"/>
        <v>N</v>
      </c>
      <c r="GG83" s="9" t="str">
        <f t="shared" si="398"/>
        <v/>
      </c>
      <c r="GH83" s="10" t="str">
        <f t="shared" ca="1" si="399"/>
        <v/>
      </c>
      <c r="GI83" s="9" t="str">
        <f t="shared" ca="1" si="400"/>
        <v/>
      </c>
      <c r="GJ83" s="9" t="str">
        <f t="shared" ca="1" si="401"/>
        <v/>
      </c>
      <c r="GK83" s="9" t="str">
        <f t="shared" si="402"/>
        <v/>
      </c>
      <c r="GL83" s="9" t="str">
        <f t="shared" si="403"/>
        <v/>
      </c>
      <c r="GM83" s="9" t="str">
        <f t="shared" si="404"/>
        <v/>
      </c>
      <c r="GN83" s="9" t="str">
        <f t="shared" si="318"/>
        <v/>
      </c>
      <c r="GO83" s="9" t="str">
        <f t="shared" si="319"/>
        <v/>
      </c>
      <c r="GP83" s="9" t="str">
        <f t="shared" si="289"/>
        <v>00000</v>
      </c>
      <c r="GQ83" s="9" t="str">
        <f t="shared" si="290"/>
        <v>00000</v>
      </c>
      <c r="GR83" s="9" t="str">
        <f t="shared" si="291"/>
        <v>000000</v>
      </c>
      <c r="GS83" s="9" t="str">
        <f t="shared" si="292"/>
        <v>000000</v>
      </c>
      <c r="GT83" s="9" t="str">
        <f t="shared" si="293"/>
        <v>B</v>
      </c>
      <c r="GU83" s="9" t="str">
        <f t="shared" si="463"/>
        <v>B</v>
      </c>
      <c r="GV83" s="9" t="str">
        <f t="shared" si="405"/>
        <v/>
      </c>
      <c r="GW83" s="9">
        <f t="shared" ca="1" si="406"/>
        <v>0</v>
      </c>
      <c r="GX83" s="9" t="str">
        <f t="shared" si="407"/>
        <v/>
      </c>
      <c r="GY83" s="9">
        <f t="shared" ca="1" si="408"/>
        <v>0</v>
      </c>
      <c r="GZ83" s="9" t="str">
        <f t="shared" si="409"/>
        <v/>
      </c>
      <c r="HA83" s="9">
        <f t="shared" ca="1" si="410"/>
        <v>0</v>
      </c>
      <c r="HB83" s="9" t="str">
        <f t="shared" ca="1" si="464"/>
        <v>0</v>
      </c>
      <c r="HC83" s="9" t="str">
        <f t="shared" ca="1" si="465"/>
        <v>0</v>
      </c>
      <c r="HD83" s="9" t="str">
        <f t="shared" ca="1" si="466"/>
        <v>0</v>
      </c>
      <c r="HE83" s="9" t="str">
        <f t="shared" si="411"/>
        <v/>
      </c>
      <c r="HG83" s="9">
        <f>General!A81</f>
        <v>0</v>
      </c>
      <c r="HH83" s="9">
        <f>General!B81</f>
        <v>0</v>
      </c>
      <c r="HI83" s="9">
        <f>General!C81</f>
        <v>0</v>
      </c>
      <c r="HJ83" s="9">
        <f>General!D81</f>
        <v>0</v>
      </c>
      <c r="HK83" s="9">
        <v>1</v>
      </c>
      <c r="HL83" s="57">
        <f t="shared" ca="1" si="467"/>
        <v>2</v>
      </c>
      <c r="HM83" s="9" t="str">
        <f>General!F81</f>
        <v>LWLLWL</v>
      </c>
      <c r="HN83" s="9">
        <f>General!G81</f>
        <v>-1</v>
      </c>
    </row>
    <row r="84" spans="1:222" ht="13.5" thickBot="1">
      <c r="A84" s="9">
        <v>75</v>
      </c>
      <c r="B84" s="91" t="str">
        <f t="shared" si="330"/>
        <v/>
      </c>
      <c r="C84" s="120" t="str">
        <f t="shared" ca="1" si="412"/>
        <v/>
      </c>
      <c r="D84" s="121" t="str">
        <f t="shared" si="413"/>
        <v/>
      </c>
      <c r="E84" s="122" t="str">
        <f t="shared" si="414"/>
        <v/>
      </c>
      <c r="F84" s="92" t="str">
        <f t="shared" si="331"/>
        <v/>
      </c>
      <c r="G84" s="9">
        <v>75</v>
      </c>
      <c r="H84" s="123"/>
      <c r="I84" s="153" t="str">
        <f t="shared" si="415"/>
        <v/>
      </c>
      <c r="J84" s="120" t="str">
        <f t="shared" si="416"/>
        <v/>
      </c>
      <c r="K84" s="92" t="str">
        <f t="shared" si="468"/>
        <v/>
      </c>
      <c r="L84" s="141"/>
      <c r="M84" s="137"/>
      <c r="N84" s="10"/>
      <c r="O84" s="91" t="str">
        <f>IF(M83="","",VLOOKUP(DX84,General!U:V,2,FALSE))</f>
        <v/>
      </c>
      <c r="P84" s="121" t="str">
        <f t="shared" si="332"/>
        <v/>
      </c>
      <c r="Q84" s="122" t="str">
        <f t="shared" si="333"/>
        <v/>
      </c>
      <c r="R84" s="93" t="str">
        <f t="shared" si="334"/>
        <v/>
      </c>
      <c r="S84" s="93" t="str">
        <f t="shared" si="335"/>
        <v/>
      </c>
      <c r="T84" s="124" t="str">
        <f t="shared" si="417"/>
        <v/>
      </c>
      <c r="U84" s="93" t="str">
        <f>IF(M84="","",IF(T84="",SUM($T$5:$T84)+S84,SUM($T$5:$T84)))</f>
        <v/>
      </c>
      <c r="V84" s="127" t="str">
        <f t="shared" si="315"/>
        <v/>
      </c>
      <c r="W84" s="93" t="str" cm="1">
        <f t="array" aca="1" ref="W84" ca="1">IF(M83="","",INDIRECT(DX84&amp; DN84))</f>
        <v/>
      </c>
      <c r="X84" s="92" t="str">
        <f t="shared" si="336"/>
        <v/>
      </c>
      <c r="Y84" s="91" t="str">
        <f t="shared" si="337"/>
        <v/>
      </c>
      <c r="Z84" s="93" t="str">
        <f t="shared" si="338"/>
        <v/>
      </c>
      <c r="AA84" s="92" t="str">
        <f t="shared" si="339"/>
        <v/>
      </c>
      <c r="AB84" s="91" t="str">
        <f t="shared" si="340"/>
        <v/>
      </c>
      <c r="AC84" s="93" t="str">
        <f t="shared" si="341"/>
        <v/>
      </c>
      <c r="AD84" s="92" t="str">
        <f t="shared" si="342"/>
        <v/>
      </c>
      <c r="AE84" s="91" t="str">
        <f t="shared" si="343"/>
        <v/>
      </c>
      <c r="AF84" s="93" t="str">
        <f t="shared" si="344"/>
        <v/>
      </c>
      <c r="AG84" s="92" t="str">
        <f t="shared" si="345"/>
        <v/>
      </c>
      <c r="AH84" s="91" t="str">
        <f t="shared" si="346"/>
        <v/>
      </c>
      <c r="AI84" s="93" t="str">
        <f t="shared" si="347"/>
        <v/>
      </c>
      <c r="AJ84" s="92" t="str">
        <f t="shared" si="348"/>
        <v/>
      </c>
      <c r="AK84" s="91" t="str">
        <f t="shared" si="418"/>
        <v/>
      </c>
      <c r="AL84" s="93" t="str">
        <f t="shared" si="349"/>
        <v/>
      </c>
      <c r="AM84" s="92" t="str">
        <f t="shared" si="350"/>
        <v/>
      </c>
      <c r="AN84" s="91" t="str">
        <f t="shared" si="351"/>
        <v/>
      </c>
      <c r="AO84" s="93" t="str">
        <f t="shared" si="352"/>
        <v/>
      </c>
      <c r="AP84" s="92" t="str">
        <f t="shared" si="353"/>
        <v/>
      </c>
      <c r="AQ84" s="91" t="str">
        <f t="shared" si="354"/>
        <v/>
      </c>
      <c r="AR84" s="93" t="str">
        <f t="shared" si="355"/>
        <v/>
      </c>
      <c r="AS84" s="92" t="str">
        <f t="shared" si="356"/>
        <v/>
      </c>
      <c r="AT84" s="91" t="str">
        <f t="shared" si="419"/>
        <v/>
      </c>
      <c r="AU84" s="93" t="str">
        <f t="shared" si="357"/>
        <v/>
      </c>
      <c r="AV84" s="95" t="str">
        <f t="shared" si="358"/>
        <v/>
      </c>
      <c r="AW84" s="91" t="str">
        <f t="shared" si="420"/>
        <v/>
      </c>
      <c r="AX84" s="93" t="str">
        <f t="shared" si="359"/>
        <v/>
      </c>
      <c r="AY84" s="92" t="str">
        <f t="shared" si="421"/>
        <v/>
      </c>
      <c r="AZ84" s="91" t="str">
        <f t="shared" si="360"/>
        <v/>
      </c>
      <c r="BA84" s="93" t="str">
        <f t="shared" si="361"/>
        <v/>
      </c>
      <c r="BB84" s="92" t="str">
        <f t="shared" si="362"/>
        <v/>
      </c>
      <c r="BC84" s="91" t="str">
        <f t="shared" si="363"/>
        <v/>
      </c>
      <c r="BD84" s="93" t="str">
        <f t="shared" si="364"/>
        <v/>
      </c>
      <c r="BE84" s="92" t="str">
        <f t="shared" si="365"/>
        <v/>
      </c>
      <c r="BF84" s="91" t="str">
        <f t="shared" si="366"/>
        <v/>
      </c>
      <c r="BG84" s="93" t="str">
        <f t="shared" si="367"/>
        <v/>
      </c>
      <c r="BH84" s="92" t="str">
        <f t="shared" si="368"/>
        <v/>
      </c>
      <c r="BI84" s="91" t="str">
        <f t="shared" si="369"/>
        <v/>
      </c>
      <c r="BJ84" s="93" t="str">
        <f t="shared" si="370"/>
        <v/>
      </c>
      <c r="BK84" s="92" t="str">
        <f t="shared" si="371"/>
        <v/>
      </c>
      <c r="BL84" s="91" t="str">
        <f t="shared" si="372"/>
        <v/>
      </c>
      <c r="BM84" s="93" t="str">
        <f t="shared" si="373"/>
        <v/>
      </c>
      <c r="BN84" s="92" t="str">
        <f t="shared" si="374"/>
        <v/>
      </c>
      <c r="BO84" s="91" t="str">
        <f t="shared" si="375"/>
        <v/>
      </c>
      <c r="BP84" s="93" t="str">
        <f t="shared" si="376"/>
        <v/>
      </c>
      <c r="BQ84" s="92" t="str">
        <f t="shared" si="377"/>
        <v/>
      </c>
      <c r="BR84" s="91" t="str">
        <f t="shared" si="378"/>
        <v/>
      </c>
      <c r="BS84" s="93" t="str">
        <f t="shared" si="379"/>
        <v/>
      </c>
      <c r="BT84" s="92" t="str">
        <f t="shared" si="380"/>
        <v/>
      </c>
      <c r="BU84" s="91" t="str">
        <f t="shared" si="381"/>
        <v/>
      </c>
      <c r="BV84" s="93" t="str">
        <f t="shared" si="382"/>
        <v/>
      </c>
      <c r="BW84" s="92" t="str">
        <f t="shared" si="383"/>
        <v/>
      </c>
      <c r="BX84" s="91" t="str">
        <f t="shared" si="384"/>
        <v/>
      </c>
      <c r="BY84" s="93" t="str">
        <f t="shared" si="422"/>
        <v/>
      </c>
      <c r="BZ84" s="92" t="str">
        <f t="shared" si="385"/>
        <v/>
      </c>
      <c r="CA84" s="106">
        <f t="shared" si="423"/>
        <v>0</v>
      </c>
      <c r="CB84" s="107">
        <f t="shared" si="424"/>
        <v>0</v>
      </c>
      <c r="CC84" s="108" t="str">
        <f t="shared" si="425"/>
        <v/>
      </c>
      <c r="CD84" s="252" t="e">
        <f t="shared" ref="CD84:CE84" si="482">AVERAGE(CV81:CV84)</f>
        <v>#DIV/0!</v>
      </c>
      <c r="CE84" s="252" t="e">
        <f t="shared" si="482"/>
        <v>#DIV/0!</v>
      </c>
      <c r="CF84" s="252" t="e">
        <f t="shared" si="427"/>
        <v>#DIV/0!</v>
      </c>
      <c r="CG84" s="252" t="e">
        <f t="shared" si="428"/>
        <v>#DIV/0!</v>
      </c>
      <c r="CH84" s="252" t="e">
        <f t="shared" si="429"/>
        <v>#DIV/0!</v>
      </c>
      <c r="CI84" s="252" t="e">
        <f t="shared" si="430"/>
        <v>#DIV/0!</v>
      </c>
      <c r="CJ84" s="252" t="e">
        <f t="shared" si="431"/>
        <v>#DIV/0!</v>
      </c>
      <c r="CK84" s="252" t="e">
        <f t="shared" si="432"/>
        <v>#DIV/0!</v>
      </c>
      <c r="CL84" s="252" t="e">
        <f t="shared" si="433"/>
        <v>#DIV/0!</v>
      </c>
      <c r="CM84" s="252" t="e">
        <f t="shared" si="434"/>
        <v>#DIV/0!</v>
      </c>
      <c r="CN84" s="252" t="e">
        <f t="shared" si="435"/>
        <v>#DIV/0!</v>
      </c>
      <c r="CO84" s="252" t="e">
        <f t="shared" si="436"/>
        <v>#DIV/0!</v>
      </c>
      <c r="CP84" s="252" t="e">
        <f t="shared" si="437"/>
        <v>#DIV/0!</v>
      </c>
      <c r="CQ84" s="252" t="e">
        <f t="shared" si="438"/>
        <v>#DIV/0!</v>
      </c>
      <c r="CR84" s="252" t="e">
        <f t="shared" si="439"/>
        <v>#DIV/0!</v>
      </c>
      <c r="CS84" s="252" t="e">
        <f t="shared" si="440"/>
        <v>#DIV/0!</v>
      </c>
      <c r="CT84" s="252" t="e">
        <f t="shared" si="441"/>
        <v>#DIV/0!</v>
      </c>
      <c r="CU84" s="252" t="e">
        <f t="shared" si="442"/>
        <v>#DIV/0!</v>
      </c>
      <c r="CV84" s="156" t="str">
        <f t="shared" si="443"/>
        <v/>
      </c>
      <c r="CW84" s="157" t="str">
        <f t="shared" si="444"/>
        <v/>
      </c>
      <c r="CX84" s="157" t="str">
        <f t="shared" si="445"/>
        <v/>
      </c>
      <c r="CY84" s="157" t="str">
        <f t="shared" si="446"/>
        <v/>
      </c>
      <c r="CZ84" s="157" t="str">
        <f t="shared" si="447"/>
        <v/>
      </c>
      <c r="DA84" s="157" t="str">
        <f t="shared" si="448"/>
        <v/>
      </c>
      <c r="DB84" s="157" t="str">
        <f t="shared" si="449"/>
        <v/>
      </c>
      <c r="DC84" s="157" t="str">
        <f t="shared" si="450"/>
        <v/>
      </c>
      <c r="DD84" s="157" t="str">
        <f t="shared" si="451"/>
        <v/>
      </c>
      <c r="DE84" s="157" t="str">
        <f t="shared" si="452"/>
        <v/>
      </c>
      <c r="DF84" s="157" t="str">
        <f t="shared" si="453"/>
        <v/>
      </c>
      <c r="DG84" s="157" t="str">
        <f t="shared" si="454"/>
        <v/>
      </c>
      <c r="DH84" s="157" t="str">
        <f t="shared" si="455"/>
        <v/>
      </c>
      <c r="DI84" s="157" t="str">
        <f t="shared" si="456"/>
        <v/>
      </c>
      <c r="DJ84" s="157" t="str">
        <f t="shared" si="457"/>
        <v/>
      </c>
      <c r="DK84" s="157" t="str">
        <f t="shared" si="458"/>
        <v/>
      </c>
      <c r="DL84" s="157" t="str">
        <f t="shared" si="459"/>
        <v/>
      </c>
      <c r="DM84" s="158" t="str">
        <f t="shared" si="460"/>
        <v/>
      </c>
      <c r="DN84" s="78">
        <v>84</v>
      </c>
      <c r="DO84" s="79">
        <f t="shared" si="478"/>
        <v>79</v>
      </c>
      <c r="DP84" s="42" t="str" cm="1">
        <f t="array" ref="DP84">IFERROR(INDEX($CD$4:$CU$4,_xlfn.AGGREGATE(15,6,COLUMN($CD$4:$CU$4)-COLUMN($CC$1)/($CD$84:$CU$84=MAX($CD$84:$CU$84)),COLUMNS(CU$4:$CU4))),"")</f>
        <v/>
      </c>
      <c r="DQ84" s="65" t="str" cm="1">
        <f t="array" ref="DQ84">IFERROR(INDEX($CD$4:$CU$4,_xlfn.AGGREGATE(15,6,COLUMN($CD$4:$CU$4)-COLUMN($CC$1)/($CD$84:$CU$84=MAX($CD$84:$CU$84)),COLUMNS($CU$4:DN4))),"")</f>
        <v/>
      </c>
      <c r="DR84" s="65" t="str" cm="1">
        <f t="array" ref="DR84">IFERROR(INDEX($CD$4:$CU$4,_xlfn.AGGREGATE(15,6,COLUMN($CD$4:$CU$4)-COLUMN($CC$1)/($CD$84:$CU$84=MAX($CD$84:$CU$84)),COLUMNS($CU$4:DO4))),"")</f>
        <v/>
      </c>
      <c r="DS84" s="65" t="str" cm="1">
        <f t="array" ref="DS84">IFERROR(INDEX($CD$4:$CU$4,_xlfn.AGGREGATE(15,6,COLUMN($CD$4:$CU$4)-COLUMN($CC$1)/($CD$84:$CU$84=MAX($CD$84:$CU$84)),COLUMNS($CU$4:DP4))),"")</f>
        <v/>
      </c>
      <c r="DT84" s="65" t="str" cm="1">
        <f t="array" ref="DT84">IFERROR(INDEX($CD$4:$CU$4,_xlfn.AGGREGATE(15,6,COLUMN($CD$4:$CU$4)-COLUMN($CC$1)/($CD$84:$CU$84=MAX($CD$84:$CU$84)),COLUMNS($CU$4:DQ4))),"")</f>
        <v/>
      </c>
      <c r="DU84" s="66" t="str" cm="1">
        <f t="array" ref="DU84">IFERROR(INDEX($CD$4:$CU$4,_xlfn.AGGREGATE(15,6,COLUMN($CD$4:$CU$4)-COLUMN($CC$1)/($CD$84:$CU$84=MAX($CD$84:$CU$84)),COLUMNS($CU$4:DR4))),"")</f>
        <v/>
      </c>
      <c r="DV84" s="78" t="str">
        <f t="shared" ca="1" si="470"/>
        <v/>
      </c>
      <c r="DW84" s="65" t="str">
        <f t="shared" ca="1" si="471"/>
        <v>R</v>
      </c>
      <c r="DX84" s="65" t="str" cm="1">
        <f t="array" aca="1" ref="DX84" ca="1">IF(INDIRECT(VLOOKUP(DX83,General!R:T,3,FALSE)&amp;DN83)&gt;0,DX83,DV83)</f>
        <v>BU</v>
      </c>
      <c r="DY84" s="79">
        <f t="shared" ca="1" si="472"/>
        <v>4</v>
      </c>
      <c r="DZ84" s="42" t="str">
        <f>IFERROR(VLOOKUP(DP84,General!R:S,2,FALSE),"")</f>
        <v/>
      </c>
      <c r="EA84" s="65" t="str">
        <f>IFERROR(VLOOKUP(DQ84,General!R:S,2,FALSE),"")</f>
        <v/>
      </c>
      <c r="EB84" s="65" t="str">
        <f>IFERROR(VLOOKUP(DR84,General!R:S,2,FALSE),"")</f>
        <v/>
      </c>
      <c r="EC84" s="65" t="str">
        <f>IFERROR(VLOOKUP(DS84,General!R:S,2,FALSE),"")</f>
        <v/>
      </c>
      <c r="ED84" s="65" t="str">
        <f>IFERROR(VLOOKUP(DT84,General!R:S,2,FALSE),"")</f>
        <v/>
      </c>
      <c r="EE84" s="66" t="str">
        <f>IFERROR(VLOOKUP(DU84,General!R:S,2,FALSE),"")</f>
        <v/>
      </c>
      <c r="EF84" s="113">
        <f ca="1">IF(DP84="",-1,COUNTIF(INDIRECT(DZ84&amp;$DN$10):INDIRECT(DZ84&amp;DN84),"Y"))</f>
        <v>-1</v>
      </c>
      <c r="EG84" s="111">
        <f ca="1">IF(DQ84="",-1,COUNTIF(INDIRECT(EA84&amp;$DN$10):INDIRECT(EA84&amp;DN84),"Y"))</f>
        <v>-1</v>
      </c>
      <c r="EH84" s="111">
        <f ca="1">IF(DR84="",-1,COUNTIF(INDIRECT(EB84&amp;$DN$10):INDIRECT(EB84&amp;DN84),"Y"))</f>
        <v>-1</v>
      </c>
      <c r="EI84" s="110">
        <f ca="1">IF(DS84="",-1,COUNTIF(INDIRECT(EC84&amp;$DN$10):INDIRECT(EC84&amp;DN84),"Y"))</f>
        <v>-1</v>
      </c>
      <c r="EJ84" s="114">
        <f ca="1">IF(DT84="",-1,COUNTIF(INDIRECT(ED84&amp;$DN$10):INDIRECT(ED84&amp;DN84),"Y"))</f>
        <v>-1</v>
      </c>
      <c r="EK84" s="114">
        <f ca="1">IF(DU84="",-1,COUNTIF(INDIRECT(EE84&amp;$DN$10):INDIRECT(EE84&amp;DN84),"Y"))</f>
        <v>-1</v>
      </c>
      <c r="EL84" s="42" t="str" cm="1">
        <f t="array" aca="1" ref="EL84" ca="1">IFERROR(INDEX($DP$84:$DU$84,_xlfn.AGGREGATE(15,6,COLUMN($DP$84:$DU$84)-COLUMN($DO$84)/($EF$84:$EK$84=MAX($EF$84:$EK$84)),COLUMNS($DP$84:DP84))),"")</f>
        <v/>
      </c>
      <c r="EM84" s="65" t="str" cm="1">
        <f t="array" aca="1" ref="EM84" ca="1">IFERROR(INDEX($DP$84:$DU$84,_xlfn.AGGREGATE(15,6,COLUMN($DP$84:$DU$84)-COLUMN($DO$84)/($EF$84:$EK$84=MAX($EF$84:$EK$84)),COLUMNS($DP$84:DQ84))),"")</f>
        <v/>
      </c>
      <c r="EN84" s="65" t="str" cm="1">
        <f t="array" aca="1" ref="EN84" ca="1">IFERROR(INDEX($DP$84:$DU$84,_xlfn.AGGREGATE(15,6,COLUMN($DP$84:$DU$84)-COLUMN($DO$84)/($EF$84:$EK$84=MAX($EF$84:$EK$84)),COLUMNS($DP$84:DR84))),"")</f>
        <v/>
      </c>
      <c r="EO84" s="65" t="str" cm="1">
        <f t="array" aca="1" ref="EO84" ca="1">IFERROR(INDEX($DP$84:$DU$84,_xlfn.AGGREGATE(15,6,COLUMN($DP$84:$DU$84)-COLUMN($DO$84)/($EF$84:$EK$84=MAX($EF$84:$EK$84)),COLUMNS($DP$84:DS84))),"")</f>
        <v/>
      </c>
      <c r="EP84" s="65" t="str" cm="1">
        <f t="array" aca="1" ref="EP84" ca="1">IFERROR(INDEX($DP$84:$DU$84,_xlfn.AGGREGATE(15,6,COLUMN($DP$84:$DU$84)-COLUMN($DO$84)/($EF$84:$EK$84=MAX($EF$84:$EK$84)),COLUMNS($DP$84:DT84))),"")</f>
        <v/>
      </c>
      <c r="EQ84" s="66" t="str" cm="1">
        <f t="array" aca="1" ref="EQ84" ca="1">IFERROR(INDEX($DP$84:$DU$84,_xlfn.AGGREGATE(15,6,COLUMN($DP$84:$DU$84)-COLUMN($DO$84)/($EF$84:$EK$84=MAX($EF$84:$EK$84)),COLUMNS($DP$84:DU84))),"")</f>
        <v/>
      </c>
      <c r="ER84" s="9">
        <f t="shared" ca="1" si="461"/>
        <v>6</v>
      </c>
      <c r="ES84" s="79">
        <f t="shared" ca="1" si="473"/>
        <v>4</v>
      </c>
      <c r="ET84" s="112" t="str" cm="1">
        <f t="array" aca="1" ref="ET84" ca="1">INDEX(EL84:EQ84,1,ES84)</f>
        <v/>
      </c>
      <c r="EU84" s="42" t="str">
        <f t="shared" ca="1" si="326"/>
        <v>T</v>
      </c>
      <c r="EV84" s="65" t="str">
        <f t="shared" si="327"/>
        <v>T</v>
      </c>
      <c r="EW84" s="65" t="str">
        <f t="shared" ca="1" si="328"/>
        <v>B</v>
      </c>
      <c r="EX84" s="65" t="str">
        <f t="shared" si="321"/>
        <v/>
      </c>
      <c r="EY84" s="65" t="str">
        <f t="shared" si="322"/>
        <v/>
      </c>
      <c r="EZ84" s="65" t="str">
        <f t="shared" si="323"/>
        <v/>
      </c>
      <c r="FA84" s="9" t="str">
        <f t="shared" si="387"/>
        <v/>
      </c>
      <c r="FB84" s="9" t="str">
        <f t="shared" si="388"/>
        <v/>
      </c>
      <c r="FC84" s="9" t="str">
        <f t="shared" si="389"/>
        <v/>
      </c>
      <c r="FD84" s="9" t="str">
        <f t="shared" si="390"/>
        <v/>
      </c>
      <c r="FE84" s="9" t="str">
        <f t="shared" si="391"/>
        <v/>
      </c>
      <c r="FF84" s="9" t="str">
        <f t="shared" si="392"/>
        <v/>
      </c>
      <c r="FG84" s="9">
        <f t="shared" si="393"/>
        <v>0</v>
      </c>
      <c r="FH84" s="9">
        <f t="shared" si="394"/>
        <v>0</v>
      </c>
      <c r="FI84" s="42" t="str">
        <f t="shared" si="324"/>
        <v/>
      </c>
      <c r="FJ84" s="65">
        <f>IF(Z84="",0,IFERROR(VLOOKUP(Z79&amp;Z80&amp;Z81&amp;Z82&amp;Z83&amp;Z84,General!I:J,2,FALSE),0))</f>
        <v>0</v>
      </c>
      <c r="FK84" s="65">
        <f>IF(AC84="",0,IFERROR(VLOOKUP(AC79&amp;AC80&amp;AC81&amp;AC82&amp;AC83&amp;AC84,General!I:J,2,FALSE),0))</f>
        <v>0</v>
      </c>
      <c r="FL84" s="65">
        <f>IF(AF84="",0,IFERROR(VLOOKUP(AF79&amp;AF80&amp;AF81&amp;AF82&amp;AF83&amp;AF84,General!I:J,2,FALSE),0))</f>
        <v>0</v>
      </c>
      <c r="FM84" s="65">
        <f>IF(AI84="",0,IFERROR(VLOOKUP(AI79&amp;AI80&amp;AI81&amp;AI82&amp;AI83&amp;AI84,General!I:J,2,FALSE),0))</f>
        <v>0</v>
      </c>
      <c r="FN84" s="65">
        <f>IF(AL84="",0,IFERROR(VLOOKUP(AL79&amp;AL80&amp;AL81&amp;AL82&amp;AL83&amp;AL84,General!I:J,2,FALSE),0))</f>
        <v>0</v>
      </c>
      <c r="FO84" s="65">
        <f>IF(AO84="",0,IFERROR(VLOOKUP(AO79&amp;AO80&amp;AO81&amp;AO82&amp;AO83&amp;AO84,General!I:J,2,FALSE),0))</f>
        <v>0</v>
      </c>
      <c r="FP84" s="65">
        <f>IF(AR84="",0,IFERROR(VLOOKUP(AR79&amp;AR80&amp;AR81&amp;AR82&amp;AR83&amp;AR84,General!I:J,2,FALSE),0))</f>
        <v>0</v>
      </c>
      <c r="FQ84" s="65">
        <f>IF(AU84="",0,IFERROR(VLOOKUP(AU79&amp;AU80&amp;AU81&amp;AU82&amp;AU83&amp;AU84,General!I:J,2,FALSE),0))</f>
        <v>0</v>
      </c>
      <c r="FR84" s="65">
        <f>IF(AX84="",0,IFERROR(VLOOKUP(AX79&amp;AX80&amp;AX81&amp;AX82&amp;AX83&amp;AX84,General!I:J,2,FALSE),0))</f>
        <v>0</v>
      </c>
      <c r="FS84" s="65">
        <f>IF(BA84="",0,IFERROR(VLOOKUP(BA79&amp;BA80&amp;BA81&amp;BA82&amp;BA83&amp;BA84,General!I:J,2,FALSE),0))</f>
        <v>0</v>
      </c>
      <c r="FT84" s="65">
        <f>IF(BD84="",0,IFERROR(VLOOKUP(BD79&amp;BD80&amp;BD81&amp;BD82&amp;BD83&amp;BD84,General!I:J,2,FALSE),0))</f>
        <v>0</v>
      </c>
      <c r="FU84" s="65">
        <f>IF(BG84="",0,IFERROR(VLOOKUP(BG79&amp;BG80&amp;BG81&amp;BG82&amp;BG83&amp;BG84,General!I:J,2,FALSE),0))</f>
        <v>0</v>
      </c>
      <c r="FV84" s="65">
        <f>IF(BJ84="",0,IFERROR(VLOOKUP(BJ79&amp;BJ80&amp;BJ81&amp;BJ82&amp;BJ83&amp;BJ84,General!I:J,2,FALSE),0))</f>
        <v>0</v>
      </c>
      <c r="FW84" s="65">
        <f>IF(BM84="",0,IFERROR(VLOOKUP(BM79&amp;BM80&amp;BM81&amp;BM82&amp;BM83&amp;BM84,General!I:J,2,FALSE),0))</f>
        <v>0</v>
      </c>
      <c r="FX84" s="65">
        <f>IF(BP84="",0,IFERROR(VLOOKUP(BP79&amp;BP80&amp;BP81&amp;BP82&amp;BP83&amp;BP84,General!I:J,2,FALSE),0))</f>
        <v>0</v>
      </c>
      <c r="FY84" s="65">
        <f>IF(BS84="",0,IFERROR(VLOOKUP(BS79&amp;BS80&amp;BS81&amp;BS82&amp;BS83&amp;BS84,General!I:J,2,FALSE),0))</f>
        <v>0</v>
      </c>
      <c r="FZ84" s="66">
        <f>IF(BV84="",0,IFERROR(VLOOKUP(BV79&amp;BV80&amp;BV81&amp;BV82&amp;BV83&amp;BV84,General!I:J,2,FALSE),0))</f>
        <v>0</v>
      </c>
      <c r="GA84" s="66">
        <f>IF(BY84="",0,IFERROR(VLOOKUP(BY79&amp;BY80&amp;BY81&amp;BY82&amp;BY83&amp;BY84,General!I:J,2,FALSE),0))</f>
        <v>0</v>
      </c>
      <c r="GB84" s="66">
        <f>IF(R84="",0,IFERROR(VLOOKUP(R79&amp;R80&amp;R81&amp;R82&amp;R83&amp;R84,General!F:G,2,FALSE),0))</f>
        <v>0</v>
      </c>
      <c r="GC84" s="9" t="str">
        <f t="shared" si="462"/>
        <v/>
      </c>
      <c r="GD84" s="9" t="str">
        <f t="shared" si="395"/>
        <v>N</v>
      </c>
      <c r="GE84" s="9" t="str">
        <f t="shared" si="396"/>
        <v>N</v>
      </c>
      <c r="GF84" s="9" t="str">
        <f t="shared" si="397"/>
        <v>N</v>
      </c>
      <c r="GG84" s="9" t="str">
        <f t="shared" si="398"/>
        <v/>
      </c>
      <c r="GH84" s="10" t="str">
        <f t="shared" ca="1" si="399"/>
        <v/>
      </c>
      <c r="GI84" s="9" t="str">
        <f t="shared" ca="1" si="400"/>
        <v/>
      </c>
      <c r="GJ84" s="9" t="str">
        <f t="shared" ca="1" si="401"/>
        <v/>
      </c>
      <c r="GK84" s="9" t="str">
        <f t="shared" si="402"/>
        <v/>
      </c>
      <c r="GL84" s="9" t="str">
        <f t="shared" si="403"/>
        <v/>
      </c>
      <c r="GM84" s="9" t="str">
        <f t="shared" si="404"/>
        <v/>
      </c>
      <c r="GN84" s="9" t="str">
        <f t="shared" si="318"/>
        <v/>
      </c>
      <c r="GO84" s="9" t="str">
        <f t="shared" si="319"/>
        <v/>
      </c>
      <c r="GP84" s="9" t="str">
        <f t="shared" si="289"/>
        <v>00000</v>
      </c>
      <c r="GQ84" s="9" t="str">
        <f t="shared" si="290"/>
        <v>00000</v>
      </c>
      <c r="GR84" s="9" t="str">
        <f t="shared" si="291"/>
        <v>000000</v>
      </c>
      <c r="GS84" s="9" t="str">
        <f t="shared" si="292"/>
        <v>000000</v>
      </c>
      <c r="GT84" s="9" t="str">
        <f t="shared" si="293"/>
        <v>B</v>
      </c>
      <c r="GU84" s="9" t="str">
        <f t="shared" si="463"/>
        <v>B</v>
      </c>
      <c r="GV84" s="9" t="str">
        <f t="shared" si="405"/>
        <v/>
      </c>
      <c r="GW84" s="9">
        <f t="shared" ca="1" si="406"/>
        <v>0</v>
      </c>
      <c r="GX84" s="9" t="str">
        <f t="shared" si="407"/>
        <v/>
      </c>
      <c r="GY84" s="9">
        <f t="shared" ca="1" si="408"/>
        <v>0</v>
      </c>
      <c r="GZ84" s="9" t="str">
        <f t="shared" si="409"/>
        <v/>
      </c>
      <c r="HA84" s="9">
        <f t="shared" ca="1" si="410"/>
        <v>0</v>
      </c>
      <c r="HB84" s="9" t="str">
        <f t="shared" ca="1" si="464"/>
        <v>0</v>
      </c>
      <c r="HC84" s="9" t="str">
        <f t="shared" ca="1" si="465"/>
        <v>0</v>
      </c>
      <c r="HD84" s="9" t="str">
        <f t="shared" ca="1" si="466"/>
        <v>0</v>
      </c>
      <c r="HE84" s="9" t="str">
        <f t="shared" si="411"/>
        <v/>
      </c>
      <c r="HG84" s="9">
        <f>General!A82</f>
        <v>0</v>
      </c>
      <c r="HH84" s="9">
        <f>General!B82</f>
        <v>0</v>
      </c>
      <c r="HI84" s="9">
        <f>General!C82</f>
        <v>0</v>
      </c>
      <c r="HJ84" s="9">
        <f>General!D82</f>
        <v>0</v>
      </c>
      <c r="HK84" s="9">
        <v>2</v>
      </c>
      <c r="HL84" s="57">
        <f t="shared" ca="1" si="467"/>
        <v>1</v>
      </c>
      <c r="HM84" s="9" t="str">
        <f>General!F82</f>
        <v>LWLLWW</v>
      </c>
      <c r="HN84" s="9">
        <f>General!G82</f>
        <v>3</v>
      </c>
    </row>
    <row r="85" spans="1:222" ht="13.5" thickBot="1">
      <c r="A85" s="9">
        <v>76</v>
      </c>
      <c r="B85" s="57" t="str">
        <f t="shared" si="330"/>
        <v/>
      </c>
      <c r="C85" s="101" t="str">
        <f t="shared" ca="1" si="412"/>
        <v/>
      </c>
      <c r="D85" s="102" t="str">
        <f t="shared" si="413"/>
        <v/>
      </c>
      <c r="E85" s="103" t="str">
        <f t="shared" si="414"/>
        <v/>
      </c>
      <c r="F85" s="58" t="str">
        <f t="shared" si="331"/>
        <v/>
      </c>
      <c r="G85" s="9">
        <v>76</v>
      </c>
      <c r="H85" s="104"/>
      <c r="I85" s="151" t="str">
        <f t="shared" si="415"/>
        <v/>
      </c>
      <c r="J85" s="101" t="str">
        <f t="shared" si="416"/>
        <v/>
      </c>
      <c r="K85" s="58" t="str">
        <f t="shared" si="468"/>
        <v/>
      </c>
      <c r="L85" s="141"/>
      <c r="M85" s="135"/>
      <c r="N85" s="10"/>
      <c r="O85" s="57" t="str">
        <f>IF(M84="","",VLOOKUP(DX85,General!U:V,2,FALSE))</f>
        <v/>
      </c>
      <c r="P85" s="102" t="str">
        <f t="shared" si="332"/>
        <v/>
      </c>
      <c r="Q85" s="103" t="str">
        <f t="shared" si="333"/>
        <v/>
      </c>
      <c r="R85" s="59" t="str">
        <f t="shared" si="334"/>
        <v/>
      </c>
      <c r="S85" s="59" t="str">
        <f t="shared" si="335"/>
        <v/>
      </c>
      <c r="T85" s="105" t="str">
        <f t="shared" si="417"/>
        <v/>
      </c>
      <c r="U85" s="59" t="str">
        <f>IF(M85="","",IF(T85="",SUM($T$5:$T85)+S85,SUM($T$5:$T85)))</f>
        <v/>
      </c>
      <c r="V85" s="126" t="str">
        <f t="shared" si="315"/>
        <v/>
      </c>
      <c r="W85" s="59" t="str" cm="1">
        <f t="array" aca="1" ref="W85" ca="1">IF(M84="","",INDIRECT(DX85&amp; DN85))</f>
        <v/>
      </c>
      <c r="X85" s="58" t="str">
        <f t="shared" si="336"/>
        <v/>
      </c>
      <c r="Y85" s="57" t="str">
        <f t="shared" si="337"/>
        <v/>
      </c>
      <c r="Z85" s="59" t="str">
        <f t="shared" si="338"/>
        <v/>
      </c>
      <c r="AA85" s="58" t="str">
        <f t="shared" si="339"/>
        <v/>
      </c>
      <c r="AB85" s="57" t="str">
        <f t="shared" si="340"/>
        <v/>
      </c>
      <c r="AC85" s="59" t="str">
        <f t="shared" si="341"/>
        <v/>
      </c>
      <c r="AD85" s="58" t="str">
        <f t="shared" si="342"/>
        <v/>
      </c>
      <c r="AE85" s="57" t="str">
        <f t="shared" si="343"/>
        <v/>
      </c>
      <c r="AF85" s="59" t="str">
        <f t="shared" si="344"/>
        <v/>
      </c>
      <c r="AG85" s="58" t="str">
        <f t="shared" si="345"/>
        <v/>
      </c>
      <c r="AH85" s="57" t="str">
        <f t="shared" si="346"/>
        <v/>
      </c>
      <c r="AI85" s="59" t="str">
        <f t="shared" si="347"/>
        <v/>
      </c>
      <c r="AJ85" s="58" t="str">
        <f t="shared" si="348"/>
        <v/>
      </c>
      <c r="AK85" s="57" t="str">
        <f t="shared" si="418"/>
        <v/>
      </c>
      <c r="AL85" s="59" t="str">
        <f t="shared" si="349"/>
        <v/>
      </c>
      <c r="AM85" s="58" t="str">
        <f t="shared" si="350"/>
        <v/>
      </c>
      <c r="AN85" s="57" t="str">
        <f t="shared" si="351"/>
        <v/>
      </c>
      <c r="AO85" s="59" t="str">
        <f t="shared" si="352"/>
        <v/>
      </c>
      <c r="AP85" s="58" t="str">
        <f t="shared" si="353"/>
        <v/>
      </c>
      <c r="AQ85" s="57" t="str">
        <f t="shared" si="354"/>
        <v/>
      </c>
      <c r="AR85" s="59" t="str">
        <f t="shared" si="355"/>
        <v/>
      </c>
      <c r="AS85" s="58" t="str">
        <f t="shared" si="356"/>
        <v/>
      </c>
      <c r="AT85" s="57" t="str">
        <f t="shared" si="419"/>
        <v/>
      </c>
      <c r="AU85" s="59" t="str">
        <f t="shared" si="357"/>
        <v/>
      </c>
      <c r="AV85" s="61" t="str">
        <f t="shared" si="358"/>
        <v/>
      </c>
      <c r="AW85" s="57" t="str">
        <f t="shared" si="420"/>
        <v/>
      </c>
      <c r="AX85" s="59" t="str">
        <f t="shared" si="359"/>
        <v/>
      </c>
      <c r="AY85" s="58" t="str">
        <f t="shared" si="421"/>
        <v/>
      </c>
      <c r="AZ85" s="57" t="str">
        <f t="shared" si="360"/>
        <v/>
      </c>
      <c r="BA85" s="59" t="str">
        <f t="shared" si="361"/>
        <v/>
      </c>
      <c r="BB85" s="58" t="str">
        <f t="shared" si="362"/>
        <v/>
      </c>
      <c r="BC85" s="57" t="str">
        <f t="shared" si="363"/>
        <v/>
      </c>
      <c r="BD85" s="59" t="str">
        <f t="shared" si="364"/>
        <v/>
      </c>
      <c r="BE85" s="58" t="str">
        <f t="shared" si="365"/>
        <v/>
      </c>
      <c r="BF85" s="57" t="str">
        <f t="shared" si="366"/>
        <v/>
      </c>
      <c r="BG85" s="59" t="str">
        <f t="shared" si="367"/>
        <v/>
      </c>
      <c r="BH85" s="58" t="str">
        <f t="shared" si="368"/>
        <v/>
      </c>
      <c r="BI85" s="57" t="str">
        <f t="shared" si="369"/>
        <v/>
      </c>
      <c r="BJ85" s="59" t="str">
        <f t="shared" si="370"/>
        <v/>
      </c>
      <c r="BK85" s="58" t="str">
        <f t="shared" si="371"/>
        <v/>
      </c>
      <c r="BL85" s="57" t="str">
        <f t="shared" si="372"/>
        <v/>
      </c>
      <c r="BM85" s="59" t="str">
        <f t="shared" si="373"/>
        <v/>
      </c>
      <c r="BN85" s="58" t="str">
        <f t="shared" si="374"/>
        <v/>
      </c>
      <c r="BO85" s="57" t="str">
        <f t="shared" si="375"/>
        <v/>
      </c>
      <c r="BP85" s="59" t="str">
        <f t="shared" si="376"/>
        <v/>
      </c>
      <c r="BQ85" s="58" t="str">
        <f t="shared" si="377"/>
        <v/>
      </c>
      <c r="BR85" s="57" t="str">
        <f t="shared" si="378"/>
        <v/>
      </c>
      <c r="BS85" s="59" t="str">
        <f t="shared" si="379"/>
        <v/>
      </c>
      <c r="BT85" s="58" t="str">
        <f t="shared" si="380"/>
        <v/>
      </c>
      <c r="BU85" s="57" t="str">
        <f t="shared" si="381"/>
        <v/>
      </c>
      <c r="BV85" s="59" t="str">
        <f t="shared" si="382"/>
        <v/>
      </c>
      <c r="BW85" s="58" t="str">
        <f t="shared" si="383"/>
        <v/>
      </c>
      <c r="BX85" s="57" t="str">
        <f t="shared" si="384"/>
        <v/>
      </c>
      <c r="BY85" s="59" t="str">
        <f t="shared" si="422"/>
        <v/>
      </c>
      <c r="BZ85" s="58" t="str">
        <f t="shared" si="385"/>
        <v/>
      </c>
      <c r="CA85" s="106">
        <f t="shared" si="423"/>
        <v>0</v>
      </c>
      <c r="CB85" s="107">
        <f t="shared" si="424"/>
        <v>0</v>
      </c>
      <c r="CC85" s="108" t="str">
        <f t="shared" si="425"/>
        <v/>
      </c>
      <c r="CD85" s="252" t="e">
        <f t="shared" ref="CD85:CE85" si="483">AVERAGE(CV82:CV85)</f>
        <v>#DIV/0!</v>
      </c>
      <c r="CE85" s="252" t="e">
        <f t="shared" si="483"/>
        <v>#DIV/0!</v>
      </c>
      <c r="CF85" s="252" t="e">
        <f t="shared" si="427"/>
        <v>#DIV/0!</v>
      </c>
      <c r="CG85" s="252" t="e">
        <f t="shared" si="428"/>
        <v>#DIV/0!</v>
      </c>
      <c r="CH85" s="252" t="e">
        <f t="shared" si="429"/>
        <v>#DIV/0!</v>
      </c>
      <c r="CI85" s="252" t="e">
        <f t="shared" si="430"/>
        <v>#DIV/0!</v>
      </c>
      <c r="CJ85" s="252" t="e">
        <f t="shared" si="431"/>
        <v>#DIV/0!</v>
      </c>
      <c r="CK85" s="252" t="e">
        <f t="shared" si="432"/>
        <v>#DIV/0!</v>
      </c>
      <c r="CL85" s="252" t="e">
        <f t="shared" si="433"/>
        <v>#DIV/0!</v>
      </c>
      <c r="CM85" s="252" t="e">
        <f t="shared" si="434"/>
        <v>#DIV/0!</v>
      </c>
      <c r="CN85" s="252" t="e">
        <f t="shared" si="435"/>
        <v>#DIV/0!</v>
      </c>
      <c r="CO85" s="252" t="e">
        <f t="shared" si="436"/>
        <v>#DIV/0!</v>
      </c>
      <c r="CP85" s="252" t="e">
        <f t="shared" si="437"/>
        <v>#DIV/0!</v>
      </c>
      <c r="CQ85" s="252" t="e">
        <f t="shared" si="438"/>
        <v>#DIV/0!</v>
      </c>
      <c r="CR85" s="252" t="e">
        <f t="shared" si="439"/>
        <v>#DIV/0!</v>
      </c>
      <c r="CS85" s="252" t="e">
        <f t="shared" si="440"/>
        <v>#DIV/0!</v>
      </c>
      <c r="CT85" s="252" t="e">
        <f t="shared" si="441"/>
        <v>#DIV/0!</v>
      </c>
      <c r="CU85" s="252" t="e">
        <f t="shared" si="442"/>
        <v>#DIV/0!</v>
      </c>
      <c r="CV85" s="156" t="str">
        <f t="shared" si="443"/>
        <v/>
      </c>
      <c r="CW85" s="157" t="str">
        <f t="shared" si="444"/>
        <v/>
      </c>
      <c r="CX85" s="157" t="str">
        <f t="shared" si="445"/>
        <v/>
      </c>
      <c r="CY85" s="157" t="str">
        <f t="shared" si="446"/>
        <v/>
      </c>
      <c r="CZ85" s="157" t="str">
        <f t="shared" si="447"/>
        <v/>
      </c>
      <c r="DA85" s="157" t="str">
        <f t="shared" si="448"/>
        <v/>
      </c>
      <c r="DB85" s="157" t="str">
        <f t="shared" si="449"/>
        <v/>
      </c>
      <c r="DC85" s="157" t="str">
        <f t="shared" si="450"/>
        <v/>
      </c>
      <c r="DD85" s="157" t="str">
        <f t="shared" si="451"/>
        <v/>
      </c>
      <c r="DE85" s="157" t="str">
        <f t="shared" si="452"/>
        <v/>
      </c>
      <c r="DF85" s="157" t="str">
        <f t="shared" si="453"/>
        <v/>
      </c>
      <c r="DG85" s="157" t="str">
        <f t="shared" si="454"/>
        <v/>
      </c>
      <c r="DH85" s="157" t="str">
        <f t="shared" si="455"/>
        <v/>
      </c>
      <c r="DI85" s="157" t="str">
        <f t="shared" si="456"/>
        <v/>
      </c>
      <c r="DJ85" s="157" t="str">
        <f t="shared" si="457"/>
        <v/>
      </c>
      <c r="DK85" s="157" t="str">
        <f t="shared" si="458"/>
        <v/>
      </c>
      <c r="DL85" s="157" t="str">
        <f t="shared" si="459"/>
        <v/>
      </c>
      <c r="DM85" s="158" t="str">
        <f t="shared" si="460"/>
        <v/>
      </c>
      <c r="DN85" s="78">
        <v>85</v>
      </c>
      <c r="DO85" s="79">
        <f t="shared" si="478"/>
        <v>80</v>
      </c>
      <c r="DP85" s="42" t="str" cm="1">
        <f t="array" ref="DP85">IFERROR(INDEX($CD$4:$CU$4,_xlfn.AGGREGATE(15,6,COLUMN($CD$4:$CU$4)-COLUMN($CC$1)/($CD$85:$CU$85=MAX($CD$85:$CU$85)),COLUMNS(CU$4:$CU4))),"")</f>
        <v/>
      </c>
      <c r="DQ85" s="65" t="str" cm="1">
        <f t="array" ref="DQ85">IFERROR(INDEX($CD$4:$CU$4,_xlfn.AGGREGATE(15,6,COLUMN($CD$4:$CU$4)-COLUMN($CC$1)/($CD$85:$CU$85=MAX($CD$85:$CU$85)),COLUMNS($CU$4:DN4))),"")</f>
        <v/>
      </c>
      <c r="DR85" s="65" t="str" cm="1">
        <f t="array" ref="DR85">IFERROR(INDEX($CD$4:$CU$4,_xlfn.AGGREGATE(15,6,COLUMN($CD$4:$CU$4)-COLUMN($CC$1)/($CD$85:$CU$85=MAX($CD$85:$CU$85)),COLUMNS($CU$4:DO4))),"")</f>
        <v/>
      </c>
      <c r="DS85" s="65" t="str" cm="1">
        <f t="array" ref="DS85">IFERROR(INDEX($CD$4:$CU$4,_xlfn.AGGREGATE(15,6,COLUMN($CD$4:$CU$4)-COLUMN($CC$1)/($CD$85:$CU$85=MAX($CD$85:$CU$85)),COLUMNS($CU$4:DP4))),"")</f>
        <v/>
      </c>
      <c r="DT85" s="65" t="str" cm="1">
        <f t="array" ref="DT85">IFERROR(INDEX($CD$4:$CU$4,_xlfn.AGGREGATE(15,6,COLUMN($CD$4:$CU$4)-COLUMN($CC$1)/($CD$85:$CU$85=MAX($CD$85:$CU$85)),COLUMNS($CU$4:DQ4))),"")</f>
        <v/>
      </c>
      <c r="DU85" s="66" t="str" cm="1">
        <f t="array" ref="DU85">IFERROR(INDEX($CD$4:$CU$4,_xlfn.AGGREGATE(15,6,COLUMN($CD$4:$CU$4)-COLUMN($CC$1)/($CD$85:$CU$85=MAX($CD$85:$CU$85)),COLUMNS($CU$4:DR4))),"")</f>
        <v/>
      </c>
      <c r="DV85" s="78" t="str">
        <f t="shared" ca="1" si="470"/>
        <v/>
      </c>
      <c r="DW85" s="65" t="str">
        <f t="shared" ca="1" si="471"/>
        <v>R</v>
      </c>
      <c r="DX85" s="65" t="str" cm="1">
        <f t="array" aca="1" ref="DX85" ca="1">IF(INDIRECT(VLOOKUP(DX84,General!R:T,3,FALSE)&amp;DN84)&gt;0,DX84,DV84)</f>
        <v>BU</v>
      </c>
      <c r="DY85" s="79">
        <f t="shared" ca="1" si="472"/>
        <v>5</v>
      </c>
      <c r="DZ85" s="42" t="str">
        <f>IFERROR(VLOOKUP(DP85,General!R:S,2,FALSE),"")</f>
        <v/>
      </c>
      <c r="EA85" s="65" t="str">
        <f>IFERROR(VLOOKUP(DQ85,General!R:S,2,FALSE),"")</f>
        <v/>
      </c>
      <c r="EB85" s="65" t="str">
        <f>IFERROR(VLOOKUP(DR85,General!R:S,2,FALSE),"")</f>
        <v/>
      </c>
      <c r="EC85" s="65" t="str">
        <f>IFERROR(VLOOKUP(DS85,General!R:S,2,FALSE),"")</f>
        <v/>
      </c>
      <c r="ED85" s="65" t="str">
        <f>IFERROR(VLOOKUP(DT85,General!R:S,2,FALSE),"")</f>
        <v/>
      </c>
      <c r="EE85" s="66" t="str">
        <f>IFERROR(VLOOKUP(DU85,General!R:S,2,FALSE),"")</f>
        <v/>
      </c>
      <c r="EF85" s="113">
        <f ca="1">IF(DP85="",-1,COUNTIF(INDIRECT(DZ85&amp;$DN$10):INDIRECT(DZ85&amp;DN85),"Y"))</f>
        <v>-1</v>
      </c>
      <c r="EG85" s="111">
        <f ca="1">IF(DQ85="",-1,COUNTIF(INDIRECT(EA85&amp;$DN$10):INDIRECT(EA85&amp;DN85),"Y"))</f>
        <v>-1</v>
      </c>
      <c r="EH85" s="111">
        <f ca="1">IF(DR85="",-1,COUNTIF(INDIRECT(EB85&amp;$DN$10):INDIRECT(EB85&amp;DN85),"Y"))</f>
        <v>-1</v>
      </c>
      <c r="EI85" s="110">
        <f ca="1">IF(DS85="",-1,COUNTIF(INDIRECT(EC85&amp;$DN$10):INDIRECT(EC85&amp;DN85),"Y"))</f>
        <v>-1</v>
      </c>
      <c r="EJ85" s="114">
        <f ca="1">IF(DT85="",-1,COUNTIF(INDIRECT(ED85&amp;$DN$10):INDIRECT(ED85&amp;DN85),"Y"))</f>
        <v>-1</v>
      </c>
      <c r="EK85" s="114">
        <f ca="1">IF(DU85="",-1,COUNTIF(INDIRECT(EE85&amp;$DN$10):INDIRECT(EE85&amp;DN85),"Y"))</f>
        <v>-1</v>
      </c>
      <c r="EL85" s="42" t="str" cm="1">
        <f t="array" aca="1" ref="EL85" ca="1">IFERROR(INDEX($DP$85:$DU$85,_xlfn.AGGREGATE(15,6,COLUMN($DP$85:$DU$85)-COLUMN($DO$85)/($EF$85:$EK$85=MAX($EF$85:$EK$85)),COLUMNS($DP$85:DP85))),"")</f>
        <v/>
      </c>
      <c r="EM85" s="65" t="str" cm="1">
        <f t="array" aca="1" ref="EM85" ca="1">IFERROR(INDEX($DP$85:$DU$85,_xlfn.AGGREGATE(15,6,COLUMN($DP$85:$DU$85)-COLUMN($DO$85)/($EF$85:$EK$85=MAX($EF$85:$EK$85)),COLUMNS($DP$85:DQ85))),"")</f>
        <v/>
      </c>
      <c r="EN85" s="65" t="str" cm="1">
        <f t="array" aca="1" ref="EN85" ca="1">IFERROR(INDEX($DP$85:$DU$85,_xlfn.AGGREGATE(15,6,COLUMN($DP$85:$DU$85)-COLUMN($DO$85)/($EF$85:$EK$85=MAX($EF$85:$EK$85)),COLUMNS($DP$85:DR85))),"")</f>
        <v/>
      </c>
      <c r="EO85" s="65" t="str" cm="1">
        <f t="array" aca="1" ref="EO85" ca="1">IFERROR(INDEX($DP$85:$DU$85,_xlfn.AGGREGATE(15,6,COLUMN($DP$85:$DU$85)-COLUMN($DO$85)/($EF$85:$EK$85=MAX($EF$85:$EK$85)),COLUMNS($DP$85:DS85))),"")</f>
        <v/>
      </c>
      <c r="EP85" s="65" t="str" cm="1">
        <f t="array" aca="1" ref="EP85" ca="1">IFERROR(INDEX($DP$85:$DU$85,_xlfn.AGGREGATE(15,6,COLUMN($DP$85:$DU$85)-COLUMN($DO$85)/($EF$85:$EK$85=MAX($EF$85:$EK$85)),COLUMNS($DP$85:DT85))),"")</f>
        <v/>
      </c>
      <c r="EQ85" s="66" t="str" cm="1">
        <f t="array" aca="1" ref="EQ85" ca="1">IFERROR(INDEX($DP$85:$DU$85,_xlfn.AGGREGATE(15,6,COLUMN($DP$85:$DU$85)-COLUMN($DO$85)/($EF$85:$EK$85=MAX($EF$85:$EK$85)),COLUMNS($DP$85:DU85))),"")</f>
        <v/>
      </c>
      <c r="ER85" s="9">
        <f t="shared" ca="1" si="461"/>
        <v>6</v>
      </c>
      <c r="ES85" s="79">
        <f t="shared" ca="1" si="473"/>
        <v>5</v>
      </c>
      <c r="ET85" s="112" t="str" cm="1">
        <f t="array" aca="1" ref="ET85" ca="1">INDEX(EL85:EQ85,1,ES85)</f>
        <v/>
      </c>
      <c r="EU85" s="42" t="str">
        <f t="shared" ca="1" si="326"/>
        <v>T</v>
      </c>
      <c r="EV85" s="65" t="str">
        <f t="shared" si="327"/>
        <v>T</v>
      </c>
      <c r="EW85" s="65" t="str">
        <f t="shared" ca="1" si="328"/>
        <v>B</v>
      </c>
      <c r="EX85" s="65" t="str">
        <f t="shared" si="321"/>
        <v/>
      </c>
      <c r="EY85" s="65" t="str">
        <f t="shared" si="322"/>
        <v/>
      </c>
      <c r="EZ85" s="65" t="str">
        <f t="shared" si="323"/>
        <v/>
      </c>
      <c r="FA85" s="9" t="str">
        <f t="shared" si="387"/>
        <v/>
      </c>
      <c r="FB85" s="9" t="str">
        <f t="shared" si="388"/>
        <v/>
      </c>
      <c r="FC85" s="9" t="str">
        <f t="shared" si="389"/>
        <v/>
      </c>
      <c r="FD85" s="9" t="str">
        <f t="shared" si="390"/>
        <v/>
      </c>
      <c r="FE85" s="9" t="str">
        <f t="shared" si="391"/>
        <v/>
      </c>
      <c r="FF85" s="9" t="str">
        <f t="shared" si="392"/>
        <v/>
      </c>
      <c r="FG85" s="9">
        <f t="shared" si="393"/>
        <v>0</v>
      </c>
      <c r="FH85" s="9">
        <f t="shared" si="394"/>
        <v>0</v>
      </c>
      <c r="FI85" s="42" t="str">
        <f t="shared" si="324"/>
        <v/>
      </c>
      <c r="FJ85" s="65">
        <f>IF(Z85="",0,IFERROR(VLOOKUP(Z80&amp;Z81&amp;Z82&amp;Z83&amp;Z84&amp;Z85,General!I:J,2,FALSE),0))</f>
        <v>0</v>
      </c>
      <c r="FK85" s="65">
        <f>IF(AC85="",0,IFERROR(VLOOKUP(AC80&amp;AC81&amp;AC82&amp;AC83&amp;AC84&amp;AC85,General!I:J,2,FALSE),0))</f>
        <v>0</v>
      </c>
      <c r="FL85" s="65">
        <f>IF(AF85="",0,IFERROR(VLOOKUP(AF80&amp;AF81&amp;AF82&amp;AF83&amp;AF84&amp;AF85,General!I:J,2,FALSE),0))</f>
        <v>0</v>
      </c>
      <c r="FM85" s="65">
        <f>IF(AI85="",0,IFERROR(VLOOKUP(AI80&amp;AI81&amp;AI82&amp;AI83&amp;AI84&amp;AI85,General!I:J,2,FALSE),0))</f>
        <v>0</v>
      </c>
      <c r="FN85" s="65">
        <f>IF(AL85="",0,IFERROR(VLOOKUP(AL80&amp;AL81&amp;AL82&amp;AL83&amp;AL84&amp;AL85,General!I:J,2,FALSE),0))</f>
        <v>0</v>
      </c>
      <c r="FO85" s="65">
        <f>IF(AO85="",0,IFERROR(VLOOKUP(AO80&amp;AO81&amp;AO82&amp;AO83&amp;AO84&amp;AO85,General!I:J,2,FALSE),0))</f>
        <v>0</v>
      </c>
      <c r="FP85" s="65">
        <f>IF(AR85="",0,IFERROR(VLOOKUP(AR80&amp;AR81&amp;AR82&amp;AR83&amp;AR84&amp;AR85,General!I:J,2,FALSE),0))</f>
        <v>0</v>
      </c>
      <c r="FQ85" s="65">
        <f>IF(AU85="",0,IFERROR(VLOOKUP(AU80&amp;AU81&amp;AU82&amp;AU83&amp;AU84&amp;AU85,General!I:J,2,FALSE),0))</f>
        <v>0</v>
      </c>
      <c r="FR85" s="65">
        <f>IF(AX85="",0,IFERROR(VLOOKUP(AX80&amp;AX81&amp;AX82&amp;AX83&amp;AX84&amp;AX85,General!I:J,2,FALSE),0))</f>
        <v>0</v>
      </c>
      <c r="FS85" s="65">
        <f>IF(BA85="",0,IFERROR(VLOOKUP(BA80&amp;BA81&amp;BA82&amp;BA83&amp;BA84&amp;BA85,General!I:J,2,FALSE),0))</f>
        <v>0</v>
      </c>
      <c r="FT85" s="65">
        <f>IF(BD85="",0,IFERROR(VLOOKUP(BD80&amp;BD81&amp;BD82&amp;BD83&amp;BD84&amp;BD85,General!I:J,2,FALSE),0))</f>
        <v>0</v>
      </c>
      <c r="FU85" s="65">
        <f>IF(BG85="",0,IFERROR(VLOOKUP(BG80&amp;BG81&amp;BG82&amp;BG83&amp;BG84&amp;BG85,General!I:J,2,FALSE),0))</f>
        <v>0</v>
      </c>
      <c r="FV85" s="65">
        <f>IF(BJ85="",0,IFERROR(VLOOKUP(BJ80&amp;BJ81&amp;BJ82&amp;BJ83&amp;BJ84&amp;BJ85,General!I:J,2,FALSE),0))</f>
        <v>0</v>
      </c>
      <c r="FW85" s="65">
        <f>IF(BM85="",0,IFERROR(VLOOKUP(BM80&amp;BM81&amp;BM82&amp;BM83&amp;BM84&amp;BM85,General!I:J,2,FALSE),0))</f>
        <v>0</v>
      </c>
      <c r="FX85" s="65">
        <f>IF(BP85="",0,IFERROR(VLOOKUP(BP80&amp;BP81&amp;BP82&amp;BP83&amp;BP84&amp;BP85,General!I:J,2,FALSE),0))</f>
        <v>0</v>
      </c>
      <c r="FY85" s="65">
        <f>IF(BS85="",0,IFERROR(VLOOKUP(BS80&amp;BS81&amp;BS82&amp;BS83&amp;BS84&amp;BS85,General!I:J,2,FALSE),0))</f>
        <v>0</v>
      </c>
      <c r="FZ85" s="66">
        <f>IF(BV85="",0,IFERROR(VLOOKUP(BV80&amp;BV81&amp;BV82&amp;BV83&amp;BV84&amp;BV85,General!I:J,2,FALSE),0))</f>
        <v>0</v>
      </c>
      <c r="GA85" s="66">
        <f>IF(BY85="",0,IFERROR(VLOOKUP(BY80&amp;BY81&amp;BY82&amp;BY83&amp;BY84&amp;BY85,General!I:J,2,FALSE),0))</f>
        <v>0</v>
      </c>
      <c r="GB85" s="66">
        <f>IF(R85="",0,IFERROR(VLOOKUP(R80&amp;R81&amp;R82&amp;R83&amp;R84&amp;R85,General!F:G,2,FALSE),0))</f>
        <v>0</v>
      </c>
      <c r="GC85" s="9" t="str">
        <f t="shared" si="462"/>
        <v/>
      </c>
      <c r="GD85" s="9" t="str">
        <f t="shared" si="395"/>
        <v>N</v>
      </c>
      <c r="GE85" s="9" t="str">
        <f t="shared" si="396"/>
        <v>N</v>
      </c>
      <c r="GF85" s="9" t="str">
        <f t="shared" si="397"/>
        <v>N</v>
      </c>
      <c r="GG85" s="9" t="str">
        <f t="shared" si="398"/>
        <v/>
      </c>
      <c r="GH85" s="10" t="str">
        <f t="shared" ca="1" si="399"/>
        <v/>
      </c>
      <c r="GI85" s="9" t="str">
        <f t="shared" ca="1" si="400"/>
        <v/>
      </c>
      <c r="GJ85" s="9" t="str">
        <f t="shared" ca="1" si="401"/>
        <v/>
      </c>
      <c r="GK85" s="9" t="str">
        <f t="shared" si="402"/>
        <v/>
      </c>
      <c r="GL85" s="9" t="str">
        <f t="shared" si="403"/>
        <v/>
      </c>
      <c r="GM85" s="9" t="str">
        <f t="shared" si="404"/>
        <v/>
      </c>
      <c r="GN85" s="9" t="str">
        <f t="shared" si="318"/>
        <v/>
      </c>
      <c r="GO85" s="9" t="str">
        <f t="shared" si="319"/>
        <v/>
      </c>
      <c r="GP85" s="9" t="str">
        <f t="shared" si="289"/>
        <v>00000</v>
      </c>
      <c r="GQ85" s="9" t="str">
        <f t="shared" si="290"/>
        <v>00000</v>
      </c>
      <c r="GR85" s="9" t="str">
        <f t="shared" si="291"/>
        <v>000000</v>
      </c>
      <c r="GS85" s="9" t="str">
        <f t="shared" si="292"/>
        <v>000000</v>
      </c>
      <c r="GT85" s="9" t="str">
        <f t="shared" si="293"/>
        <v>B</v>
      </c>
      <c r="GU85" s="9" t="str">
        <f t="shared" si="463"/>
        <v>B</v>
      </c>
      <c r="GV85" s="9" t="str">
        <f t="shared" si="405"/>
        <v/>
      </c>
      <c r="GW85" s="9">
        <f t="shared" ca="1" si="406"/>
        <v>0</v>
      </c>
      <c r="GX85" s="9" t="str">
        <f t="shared" si="407"/>
        <v/>
      </c>
      <c r="GY85" s="9">
        <f t="shared" ca="1" si="408"/>
        <v>0</v>
      </c>
      <c r="GZ85" s="9" t="str">
        <f t="shared" si="409"/>
        <v/>
      </c>
      <c r="HA85" s="9">
        <f t="shared" ca="1" si="410"/>
        <v>0</v>
      </c>
      <c r="HB85" s="9" t="str">
        <f t="shared" ca="1" si="464"/>
        <v>0</v>
      </c>
      <c r="HC85" s="9" t="str">
        <f t="shared" ca="1" si="465"/>
        <v>0</v>
      </c>
      <c r="HD85" s="9" t="str">
        <f t="shared" ca="1" si="466"/>
        <v>0</v>
      </c>
      <c r="HE85" s="9" t="str">
        <f t="shared" si="411"/>
        <v/>
      </c>
      <c r="HG85" s="9">
        <f>General!A83</f>
        <v>0</v>
      </c>
      <c r="HH85" s="9">
        <f>General!B83</f>
        <v>0</v>
      </c>
      <c r="HI85" s="9">
        <f>General!C83</f>
        <v>0</v>
      </c>
      <c r="HJ85" s="9">
        <f>General!D83</f>
        <v>0</v>
      </c>
      <c r="HK85" s="9">
        <v>2</v>
      </c>
      <c r="HL85" s="57">
        <f t="shared" ca="1" si="467"/>
        <v>1</v>
      </c>
      <c r="HM85" s="9" t="str">
        <f>General!F83</f>
        <v>LWLWLL</v>
      </c>
      <c r="HN85" s="9">
        <f>General!G83</f>
        <v>-3</v>
      </c>
    </row>
    <row r="86" spans="1:222" ht="13.5" thickBot="1">
      <c r="A86" s="9">
        <v>77</v>
      </c>
      <c r="B86" s="42" t="str">
        <f t="shared" si="330"/>
        <v/>
      </c>
      <c r="C86" s="115" t="str">
        <f t="shared" ca="1" si="412"/>
        <v/>
      </c>
      <c r="D86" s="116" t="str">
        <f t="shared" si="413"/>
        <v/>
      </c>
      <c r="E86" s="117" t="str">
        <f t="shared" si="414"/>
        <v/>
      </c>
      <c r="F86" s="66" t="str">
        <f t="shared" si="331"/>
        <v/>
      </c>
      <c r="G86" s="9">
        <v>77</v>
      </c>
      <c r="H86" s="118"/>
      <c r="I86" s="152" t="str">
        <f t="shared" si="415"/>
        <v/>
      </c>
      <c r="J86" s="115" t="str">
        <f t="shared" si="416"/>
        <v/>
      </c>
      <c r="K86" s="66" t="str">
        <f t="shared" si="468"/>
        <v/>
      </c>
      <c r="L86" s="141"/>
      <c r="M86" s="136"/>
      <c r="N86" s="10"/>
      <c r="O86" s="42" t="str">
        <f>IF(M85="","",VLOOKUP(DX86,General!U:V,2,FALSE))</f>
        <v/>
      </c>
      <c r="P86" s="116" t="str">
        <f t="shared" si="332"/>
        <v/>
      </c>
      <c r="Q86" s="117" t="str">
        <f t="shared" si="333"/>
        <v/>
      </c>
      <c r="R86" s="65" t="str">
        <f t="shared" si="334"/>
        <v/>
      </c>
      <c r="S86" s="65" t="str">
        <f t="shared" si="335"/>
        <v/>
      </c>
      <c r="T86" s="119" t="str">
        <f t="shared" si="417"/>
        <v/>
      </c>
      <c r="U86" s="65" t="str">
        <f>IF(M86="","",IF(T86="",SUM($T$5:$T86)+S86,SUM($T$5:$T86)))</f>
        <v/>
      </c>
      <c r="V86" s="125" t="str">
        <f t="shared" si="315"/>
        <v/>
      </c>
      <c r="W86" s="65" t="str" cm="1">
        <f t="array" aca="1" ref="W86" ca="1">IF(M85="","",INDIRECT(DX86&amp; DN86))</f>
        <v/>
      </c>
      <c r="X86" s="66" t="str">
        <f t="shared" si="336"/>
        <v/>
      </c>
      <c r="Y86" s="42" t="str">
        <f t="shared" si="337"/>
        <v/>
      </c>
      <c r="Z86" s="65" t="str">
        <f t="shared" si="338"/>
        <v/>
      </c>
      <c r="AA86" s="66" t="str">
        <f t="shared" si="339"/>
        <v/>
      </c>
      <c r="AB86" s="42" t="str">
        <f t="shared" si="340"/>
        <v/>
      </c>
      <c r="AC86" s="65" t="str">
        <f t="shared" si="341"/>
        <v/>
      </c>
      <c r="AD86" s="66" t="str">
        <f t="shared" si="342"/>
        <v/>
      </c>
      <c r="AE86" s="42" t="str">
        <f t="shared" si="343"/>
        <v/>
      </c>
      <c r="AF86" s="65" t="str">
        <f t="shared" si="344"/>
        <v/>
      </c>
      <c r="AG86" s="66" t="str">
        <f t="shared" si="345"/>
        <v/>
      </c>
      <c r="AH86" s="42" t="str">
        <f t="shared" si="346"/>
        <v/>
      </c>
      <c r="AI86" s="65" t="str">
        <f t="shared" si="347"/>
        <v/>
      </c>
      <c r="AJ86" s="66" t="str">
        <f t="shared" si="348"/>
        <v/>
      </c>
      <c r="AK86" s="42" t="str">
        <f t="shared" si="418"/>
        <v/>
      </c>
      <c r="AL86" s="65" t="str">
        <f t="shared" si="349"/>
        <v/>
      </c>
      <c r="AM86" s="66" t="str">
        <f t="shared" si="350"/>
        <v/>
      </c>
      <c r="AN86" s="42" t="str">
        <f t="shared" si="351"/>
        <v/>
      </c>
      <c r="AO86" s="65" t="str">
        <f t="shared" si="352"/>
        <v/>
      </c>
      <c r="AP86" s="66" t="str">
        <f t="shared" si="353"/>
        <v/>
      </c>
      <c r="AQ86" s="42" t="str">
        <f t="shared" si="354"/>
        <v/>
      </c>
      <c r="AR86" s="65" t="str">
        <f t="shared" si="355"/>
        <v/>
      </c>
      <c r="AS86" s="66" t="str">
        <f t="shared" si="356"/>
        <v/>
      </c>
      <c r="AT86" s="42" t="str">
        <f t="shared" si="419"/>
        <v/>
      </c>
      <c r="AU86" s="65" t="str">
        <f t="shared" si="357"/>
        <v/>
      </c>
      <c r="AV86" s="79" t="str">
        <f t="shared" si="358"/>
        <v/>
      </c>
      <c r="AW86" s="42" t="str">
        <f t="shared" si="420"/>
        <v/>
      </c>
      <c r="AX86" s="65" t="str">
        <f t="shared" si="359"/>
        <v/>
      </c>
      <c r="AY86" s="66" t="str">
        <f t="shared" si="421"/>
        <v/>
      </c>
      <c r="AZ86" s="42" t="str">
        <f t="shared" si="360"/>
        <v/>
      </c>
      <c r="BA86" s="65" t="str">
        <f t="shared" si="361"/>
        <v/>
      </c>
      <c r="BB86" s="66" t="str">
        <f t="shared" si="362"/>
        <v/>
      </c>
      <c r="BC86" s="42" t="str">
        <f t="shared" si="363"/>
        <v/>
      </c>
      <c r="BD86" s="65" t="str">
        <f t="shared" si="364"/>
        <v/>
      </c>
      <c r="BE86" s="66" t="str">
        <f t="shared" si="365"/>
        <v/>
      </c>
      <c r="BF86" s="42" t="str">
        <f t="shared" si="366"/>
        <v/>
      </c>
      <c r="BG86" s="65" t="str">
        <f t="shared" si="367"/>
        <v/>
      </c>
      <c r="BH86" s="66" t="str">
        <f t="shared" si="368"/>
        <v/>
      </c>
      <c r="BI86" s="42" t="str">
        <f t="shared" si="369"/>
        <v/>
      </c>
      <c r="BJ86" s="65" t="str">
        <f t="shared" si="370"/>
        <v/>
      </c>
      <c r="BK86" s="66" t="str">
        <f t="shared" si="371"/>
        <v/>
      </c>
      <c r="BL86" s="42" t="str">
        <f t="shared" si="372"/>
        <v/>
      </c>
      <c r="BM86" s="65" t="str">
        <f t="shared" si="373"/>
        <v/>
      </c>
      <c r="BN86" s="66" t="str">
        <f t="shared" si="374"/>
        <v/>
      </c>
      <c r="BO86" s="42" t="str">
        <f t="shared" si="375"/>
        <v/>
      </c>
      <c r="BP86" s="65" t="str">
        <f t="shared" si="376"/>
        <v/>
      </c>
      <c r="BQ86" s="66" t="str">
        <f t="shared" si="377"/>
        <v/>
      </c>
      <c r="BR86" s="42" t="str">
        <f t="shared" si="378"/>
        <v/>
      </c>
      <c r="BS86" s="65" t="str">
        <f t="shared" si="379"/>
        <v/>
      </c>
      <c r="BT86" s="66" t="str">
        <f t="shared" si="380"/>
        <v/>
      </c>
      <c r="BU86" s="42" t="str">
        <f t="shared" si="381"/>
        <v/>
      </c>
      <c r="BV86" s="65" t="str">
        <f t="shared" si="382"/>
        <v/>
      </c>
      <c r="BW86" s="66" t="str">
        <f t="shared" si="383"/>
        <v/>
      </c>
      <c r="BX86" s="42" t="str">
        <f t="shared" si="384"/>
        <v/>
      </c>
      <c r="BY86" s="65" t="str">
        <f t="shared" si="422"/>
        <v/>
      </c>
      <c r="BZ86" s="66" t="str">
        <f t="shared" si="385"/>
        <v/>
      </c>
      <c r="CA86" s="106">
        <f t="shared" si="423"/>
        <v>0</v>
      </c>
      <c r="CB86" s="107">
        <f t="shared" si="424"/>
        <v>0</v>
      </c>
      <c r="CC86" s="108" t="str">
        <f t="shared" si="425"/>
        <v/>
      </c>
      <c r="CD86" s="252" t="e">
        <f t="shared" ref="CD86:CE86" si="484">AVERAGE(CV83:CV86)</f>
        <v>#DIV/0!</v>
      </c>
      <c r="CE86" s="252" t="e">
        <f t="shared" si="484"/>
        <v>#DIV/0!</v>
      </c>
      <c r="CF86" s="252" t="e">
        <f t="shared" si="427"/>
        <v>#DIV/0!</v>
      </c>
      <c r="CG86" s="252" t="e">
        <f t="shared" si="428"/>
        <v>#DIV/0!</v>
      </c>
      <c r="CH86" s="252" t="e">
        <f t="shared" si="429"/>
        <v>#DIV/0!</v>
      </c>
      <c r="CI86" s="252" t="e">
        <f t="shared" si="430"/>
        <v>#DIV/0!</v>
      </c>
      <c r="CJ86" s="252" t="e">
        <f t="shared" si="431"/>
        <v>#DIV/0!</v>
      </c>
      <c r="CK86" s="252" t="e">
        <f t="shared" si="432"/>
        <v>#DIV/0!</v>
      </c>
      <c r="CL86" s="252" t="e">
        <f t="shared" si="433"/>
        <v>#DIV/0!</v>
      </c>
      <c r="CM86" s="252" t="e">
        <f t="shared" si="434"/>
        <v>#DIV/0!</v>
      </c>
      <c r="CN86" s="252" t="e">
        <f t="shared" si="435"/>
        <v>#DIV/0!</v>
      </c>
      <c r="CO86" s="252" t="e">
        <f t="shared" si="436"/>
        <v>#DIV/0!</v>
      </c>
      <c r="CP86" s="252" t="e">
        <f t="shared" si="437"/>
        <v>#DIV/0!</v>
      </c>
      <c r="CQ86" s="252" t="e">
        <f t="shared" si="438"/>
        <v>#DIV/0!</v>
      </c>
      <c r="CR86" s="252" t="e">
        <f t="shared" si="439"/>
        <v>#DIV/0!</v>
      </c>
      <c r="CS86" s="252" t="e">
        <f t="shared" si="440"/>
        <v>#DIV/0!</v>
      </c>
      <c r="CT86" s="252" t="e">
        <f t="shared" si="441"/>
        <v>#DIV/0!</v>
      </c>
      <c r="CU86" s="252" t="e">
        <f t="shared" si="442"/>
        <v>#DIV/0!</v>
      </c>
      <c r="CV86" s="156" t="str">
        <f t="shared" si="443"/>
        <v/>
      </c>
      <c r="CW86" s="157" t="str">
        <f t="shared" si="444"/>
        <v/>
      </c>
      <c r="CX86" s="157" t="str">
        <f t="shared" si="445"/>
        <v/>
      </c>
      <c r="CY86" s="157" t="str">
        <f t="shared" si="446"/>
        <v/>
      </c>
      <c r="CZ86" s="157" t="str">
        <f t="shared" si="447"/>
        <v/>
      </c>
      <c r="DA86" s="157" t="str">
        <f t="shared" si="448"/>
        <v/>
      </c>
      <c r="DB86" s="157" t="str">
        <f t="shared" si="449"/>
        <v/>
      </c>
      <c r="DC86" s="157" t="str">
        <f t="shared" si="450"/>
        <v/>
      </c>
      <c r="DD86" s="157" t="str">
        <f t="shared" si="451"/>
        <v/>
      </c>
      <c r="DE86" s="157" t="str">
        <f t="shared" si="452"/>
        <v/>
      </c>
      <c r="DF86" s="157" t="str">
        <f t="shared" si="453"/>
        <v/>
      </c>
      <c r="DG86" s="157" t="str">
        <f t="shared" si="454"/>
        <v/>
      </c>
      <c r="DH86" s="157" t="str">
        <f t="shared" si="455"/>
        <v/>
      </c>
      <c r="DI86" s="157" t="str">
        <f t="shared" si="456"/>
        <v/>
      </c>
      <c r="DJ86" s="157" t="str">
        <f t="shared" si="457"/>
        <v/>
      </c>
      <c r="DK86" s="157" t="str">
        <f t="shared" si="458"/>
        <v/>
      </c>
      <c r="DL86" s="157" t="str">
        <f t="shared" si="459"/>
        <v/>
      </c>
      <c r="DM86" s="158" t="str">
        <f t="shared" si="460"/>
        <v/>
      </c>
      <c r="DN86" s="78">
        <v>86</v>
      </c>
      <c r="DO86" s="79">
        <f t="shared" si="478"/>
        <v>81</v>
      </c>
      <c r="DP86" s="42" t="str" cm="1">
        <f t="array" ref="DP86">IFERROR(INDEX($CD$4:$CU$4,_xlfn.AGGREGATE(15,6,COLUMN($CD$4:$CU$4)-COLUMN($CC$1)/($CD$86:$CU$86=MAX($CD$86:$CU$86)),COLUMNS(CU$4:$CU4))),"")</f>
        <v/>
      </c>
      <c r="DQ86" s="65" t="str" cm="1">
        <f t="array" ref="DQ86">IFERROR(INDEX($CD$4:$CU$4,_xlfn.AGGREGATE(15,6,COLUMN($CD$4:$CU$4)-COLUMN($CC$1)/($CD$86:$CU$86=MAX($CD$86:$CU$86)),COLUMNS($CU$4:DN4))),"")</f>
        <v/>
      </c>
      <c r="DR86" s="65" t="str" cm="1">
        <f t="array" ref="DR86">IFERROR(INDEX($CD$4:$CU$4,_xlfn.AGGREGATE(15,6,COLUMN($CD$4:$CU$4)-COLUMN($CC$1)/($CD$86:$CU$86=MAX($CD$86:$CU$86)),COLUMNS($CU$4:DO4))),"")</f>
        <v/>
      </c>
      <c r="DS86" s="65" t="str" cm="1">
        <f t="array" ref="DS86">IFERROR(INDEX($CD$4:$CU$4,_xlfn.AGGREGATE(15,6,COLUMN($CD$4:$CU$4)-COLUMN($CC$1)/($CD$86:$CU$86=MAX($CD$86:$CU$86)),COLUMNS($CU$4:DP4))),"")</f>
        <v/>
      </c>
      <c r="DT86" s="65" t="str" cm="1">
        <f t="array" ref="DT86">IFERROR(INDEX($CD$4:$CU$4,_xlfn.AGGREGATE(15,6,COLUMN($CD$4:$CU$4)-COLUMN($CC$1)/($CD$86:$CU$86=MAX($CD$86:$CU$86)),COLUMNS($CU$4:DQ4))),"")</f>
        <v/>
      </c>
      <c r="DU86" s="66" t="str" cm="1">
        <f t="array" ref="DU86">IFERROR(INDEX($CD$4:$CU$4,_xlfn.AGGREGATE(15,6,COLUMN($CD$4:$CU$4)-COLUMN($CC$1)/($CD$86:$CU$86=MAX($CD$86:$CU$86)),COLUMNS($CU$4:DR4))),"")</f>
        <v/>
      </c>
      <c r="DV86" s="78" t="str">
        <f t="shared" ca="1" si="470"/>
        <v/>
      </c>
      <c r="DW86" s="65" t="str">
        <f t="shared" ca="1" si="471"/>
        <v>R</v>
      </c>
      <c r="DX86" s="65" t="str" cm="1">
        <f t="array" aca="1" ref="DX86" ca="1">IF(INDIRECT(VLOOKUP(DX85,General!R:T,3,FALSE)&amp;DN85)&gt;0,DX85,DV85)</f>
        <v>BU</v>
      </c>
      <c r="DY86" s="79">
        <f t="shared" ca="1" si="472"/>
        <v>6</v>
      </c>
      <c r="DZ86" s="42" t="str">
        <f>IFERROR(VLOOKUP(DP86,General!R:S,2,FALSE),"")</f>
        <v/>
      </c>
      <c r="EA86" s="65" t="str">
        <f>IFERROR(VLOOKUP(DQ86,General!R:S,2,FALSE),"")</f>
        <v/>
      </c>
      <c r="EB86" s="65" t="str">
        <f>IFERROR(VLOOKUP(DR86,General!R:S,2,FALSE),"")</f>
        <v/>
      </c>
      <c r="EC86" s="65" t="str">
        <f>IFERROR(VLOOKUP(DS86,General!R:S,2,FALSE),"")</f>
        <v/>
      </c>
      <c r="ED86" s="65" t="str">
        <f>IFERROR(VLOOKUP(DT86,General!R:S,2,FALSE),"")</f>
        <v/>
      </c>
      <c r="EE86" s="66" t="str">
        <f>IFERROR(VLOOKUP(DU86,General!R:S,2,FALSE),"")</f>
        <v/>
      </c>
      <c r="EF86" s="113">
        <f ca="1">IF(DP86="",-1,COUNTIF(INDIRECT(DZ86&amp;$DN$10):INDIRECT(DZ86&amp;DN86),"Y"))</f>
        <v>-1</v>
      </c>
      <c r="EG86" s="111">
        <f ca="1">IF(DQ86="",-1,COUNTIF(INDIRECT(EA86&amp;$DN$10):INDIRECT(EA86&amp;DN86),"Y"))</f>
        <v>-1</v>
      </c>
      <c r="EH86" s="111">
        <f ca="1">IF(DR86="",-1,COUNTIF(INDIRECT(EB86&amp;$DN$10):INDIRECT(EB86&amp;DN86),"Y"))</f>
        <v>-1</v>
      </c>
      <c r="EI86" s="110">
        <f ca="1">IF(DS86="",-1,COUNTIF(INDIRECT(EC86&amp;$DN$10):INDIRECT(EC86&amp;DN86),"Y"))</f>
        <v>-1</v>
      </c>
      <c r="EJ86" s="114">
        <f ca="1">IF(DT86="",-1,COUNTIF(INDIRECT(ED86&amp;$DN$10):INDIRECT(ED86&amp;DN86),"Y"))</f>
        <v>-1</v>
      </c>
      <c r="EK86" s="114">
        <f ca="1">IF(DU86="",-1,COUNTIF(INDIRECT(EE86&amp;$DN$10):INDIRECT(EE86&amp;DN86),"Y"))</f>
        <v>-1</v>
      </c>
      <c r="EL86" s="42" t="str" cm="1">
        <f t="array" aca="1" ref="EL86" ca="1">IFERROR(INDEX($DP$86:$DU$86,_xlfn.AGGREGATE(15,6,COLUMN($DP$86:$DU$86)-COLUMN($DO$86)/($EF$86:$EK$86=MAX($EF$86:$EK$86)),COLUMNS($DP$86:DP86))),"")</f>
        <v/>
      </c>
      <c r="EM86" s="65" t="str" cm="1">
        <f t="array" aca="1" ref="EM86" ca="1">IFERROR(INDEX($DP$86:$DU$86,_xlfn.AGGREGATE(15,6,COLUMN($DP$86:$DU$86)-COLUMN($DO$86)/($EF$86:$EK$86=MAX($EF$86:$EK$86)),COLUMNS($DP$86:DQ86))),"")</f>
        <v/>
      </c>
      <c r="EN86" s="65" t="str" cm="1">
        <f t="array" aca="1" ref="EN86" ca="1">IFERROR(INDEX($DP$86:$DU$86,_xlfn.AGGREGATE(15,6,COLUMN($DP$86:$DU$86)-COLUMN($DO$86)/($EF$86:$EK$86=MAX($EF$86:$EK$86)),COLUMNS($DP$86:DR86))),"")</f>
        <v/>
      </c>
      <c r="EO86" s="65" t="str" cm="1">
        <f t="array" aca="1" ref="EO86" ca="1">IFERROR(INDEX($DP$86:$DU$86,_xlfn.AGGREGATE(15,6,COLUMN($DP$86:$DU$86)-COLUMN($DO$86)/($EF$86:$EK$86=MAX($EF$86:$EK$86)),COLUMNS($DP$86:DS86))),"")</f>
        <v/>
      </c>
      <c r="EP86" s="65" t="str" cm="1">
        <f t="array" aca="1" ref="EP86" ca="1">IFERROR(INDEX($DP$86:$DU$86,_xlfn.AGGREGATE(15,6,COLUMN($DP$86:$DU$86)-COLUMN($DO$86)/($EF$86:$EK$86=MAX($EF$86:$EK$86)),COLUMNS($DP$86:DT86))),"")</f>
        <v/>
      </c>
      <c r="EQ86" s="66" t="str" cm="1">
        <f t="array" aca="1" ref="EQ86" ca="1">IFERROR(INDEX($DP$86:$DU$86,_xlfn.AGGREGATE(15,6,COLUMN($DP$86:$DU$86)-COLUMN($DO$86)/($EF$86:$EK$86=MAX($EF$86:$EK$86)),COLUMNS($DP$86:DU86))),"")</f>
        <v/>
      </c>
      <c r="ER86" s="9">
        <f t="shared" ca="1" si="461"/>
        <v>6</v>
      </c>
      <c r="ES86" s="79">
        <f t="shared" ca="1" si="473"/>
        <v>6</v>
      </c>
      <c r="ET86" s="112" t="str" cm="1">
        <f t="array" aca="1" ref="ET86" ca="1">INDEX(EL86:EQ86,1,ES86)</f>
        <v/>
      </c>
      <c r="EU86" s="42" t="str">
        <f t="shared" ca="1" si="326"/>
        <v>T</v>
      </c>
      <c r="EV86" s="65" t="str">
        <f t="shared" si="327"/>
        <v>T</v>
      </c>
      <c r="EW86" s="65" t="str">
        <f t="shared" ca="1" si="328"/>
        <v>B</v>
      </c>
      <c r="EX86" s="65" t="str">
        <f t="shared" si="321"/>
        <v/>
      </c>
      <c r="EY86" s="65" t="str">
        <f t="shared" si="322"/>
        <v/>
      </c>
      <c r="EZ86" s="65" t="str">
        <f t="shared" si="323"/>
        <v/>
      </c>
      <c r="FA86" s="9" t="str">
        <f t="shared" si="387"/>
        <v/>
      </c>
      <c r="FB86" s="9" t="str">
        <f t="shared" si="388"/>
        <v/>
      </c>
      <c r="FC86" s="9" t="str">
        <f t="shared" si="389"/>
        <v/>
      </c>
      <c r="FD86" s="9" t="str">
        <f t="shared" si="390"/>
        <v/>
      </c>
      <c r="FE86" s="9" t="str">
        <f t="shared" si="391"/>
        <v/>
      </c>
      <c r="FF86" s="9" t="str">
        <f t="shared" si="392"/>
        <v/>
      </c>
      <c r="FG86" s="9">
        <f t="shared" si="393"/>
        <v>0</v>
      </c>
      <c r="FH86" s="9">
        <f t="shared" si="394"/>
        <v>0</v>
      </c>
      <c r="FI86" s="42" t="str">
        <f t="shared" si="324"/>
        <v/>
      </c>
      <c r="FJ86" s="65">
        <f>IF(Z86="",0,IFERROR(VLOOKUP(Z81&amp;Z82&amp;Z83&amp;Z84&amp;Z85&amp;Z86,General!I:J,2,FALSE),0))</f>
        <v>0</v>
      </c>
      <c r="FK86" s="65">
        <f>IF(AC86="",0,IFERROR(VLOOKUP(AC81&amp;AC82&amp;AC83&amp;AC84&amp;AC85&amp;AC86,General!I:J,2,FALSE),0))</f>
        <v>0</v>
      </c>
      <c r="FL86" s="65">
        <f>IF(AF86="",0,IFERROR(VLOOKUP(AF81&amp;AF82&amp;AF83&amp;AF84&amp;AF85&amp;AF86,General!I:J,2,FALSE),0))</f>
        <v>0</v>
      </c>
      <c r="FM86" s="65">
        <f>IF(AI86="",0,IFERROR(VLOOKUP(AI81&amp;AI82&amp;AI83&amp;AI84&amp;AI85&amp;AI86,General!I:J,2,FALSE),0))</f>
        <v>0</v>
      </c>
      <c r="FN86" s="65">
        <f>IF(AL86="",0,IFERROR(VLOOKUP(AL81&amp;AL82&amp;AL83&amp;AL84&amp;AL85&amp;AL86,General!I:J,2,FALSE),0))</f>
        <v>0</v>
      </c>
      <c r="FO86" s="65">
        <f>IF(AO86="",0,IFERROR(VLOOKUP(AO81&amp;AO82&amp;AO83&amp;AO84&amp;AO85&amp;AO86,General!I:J,2,FALSE),0))</f>
        <v>0</v>
      </c>
      <c r="FP86" s="65">
        <f>IF(AR86="",0,IFERROR(VLOOKUP(AR81&amp;AR82&amp;AR83&amp;AR84&amp;AR85&amp;AR86,General!I:J,2,FALSE),0))</f>
        <v>0</v>
      </c>
      <c r="FQ86" s="65">
        <f>IF(AU86="",0,IFERROR(VLOOKUP(AU81&amp;AU82&amp;AU83&amp;AU84&amp;AU85&amp;AU86,General!I:J,2,FALSE),0))</f>
        <v>0</v>
      </c>
      <c r="FR86" s="65">
        <f>IF(AX86="",0,IFERROR(VLOOKUP(AX81&amp;AX82&amp;AX83&amp;AX84&amp;AX85&amp;AX86,General!I:J,2,FALSE),0))</f>
        <v>0</v>
      </c>
      <c r="FS86" s="65">
        <f>IF(BA86="",0,IFERROR(VLOOKUP(BA81&amp;BA82&amp;BA83&amp;BA84&amp;BA85&amp;BA86,General!I:J,2,FALSE),0))</f>
        <v>0</v>
      </c>
      <c r="FT86" s="65">
        <f>IF(BD86="",0,IFERROR(VLOOKUP(BD81&amp;BD82&amp;BD83&amp;BD84&amp;BD85&amp;BD86,General!I:J,2,FALSE),0))</f>
        <v>0</v>
      </c>
      <c r="FU86" s="65">
        <f>IF(BG86="",0,IFERROR(VLOOKUP(BG81&amp;BG82&amp;BG83&amp;BG84&amp;BG85&amp;BG86,General!I:J,2,FALSE),0))</f>
        <v>0</v>
      </c>
      <c r="FV86" s="65">
        <f>IF(BJ86="",0,IFERROR(VLOOKUP(BJ81&amp;BJ82&amp;BJ83&amp;BJ84&amp;BJ85&amp;BJ86,General!I:J,2,FALSE),0))</f>
        <v>0</v>
      </c>
      <c r="FW86" s="65">
        <f>IF(BM86="",0,IFERROR(VLOOKUP(BM81&amp;BM82&amp;BM83&amp;BM84&amp;BM85&amp;BM86,General!I:J,2,FALSE),0))</f>
        <v>0</v>
      </c>
      <c r="FX86" s="65">
        <f>IF(BP86="",0,IFERROR(VLOOKUP(BP81&amp;BP82&amp;BP83&amp;BP84&amp;BP85&amp;BP86,General!I:J,2,FALSE),0))</f>
        <v>0</v>
      </c>
      <c r="FY86" s="65">
        <f>IF(BS86="",0,IFERROR(VLOOKUP(BS81&amp;BS82&amp;BS83&amp;BS84&amp;BS85&amp;BS86,General!I:J,2,FALSE),0))</f>
        <v>0</v>
      </c>
      <c r="FZ86" s="66">
        <f>IF(BV86="",0,IFERROR(VLOOKUP(BV81&amp;BV82&amp;BV83&amp;BV84&amp;BV85&amp;BV86,General!I:J,2,FALSE),0))</f>
        <v>0</v>
      </c>
      <c r="GA86" s="66">
        <f>IF(BY86="",0,IFERROR(VLOOKUP(BY81&amp;BY82&amp;BY83&amp;BY84&amp;BY85&amp;BY86,General!I:J,2,FALSE),0))</f>
        <v>0</v>
      </c>
      <c r="GB86" s="66">
        <f>IF(R86="",0,IFERROR(VLOOKUP(R81&amp;R82&amp;R83&amp;R84&amp;R85&amp;R86,General!F:G,2,FALSE),0))</f>
        <v>0</v>
      </c>
      <c r="GC86" s="9" t="str">
        <f t="shared" si="462"/>
        <v/>
      </c>
      <c r="GD86" s="9" t="str">
        <f t="shared" si="395"/>
        <v>N</v>
      </c>
      <c r="GE86" s="9" t="str">
        <f t="shared" si="396"/>
        <v>N</v>
      </c>
      <c r="GF86" s="9" t="str">
        <f t="shared" si="397"/>
        <v>N</v>
      </c>
      <c r="GG86" s="9" t="str">
        <f t="shared" si="398"/>
        <v/>
      </c>
      <c r="GH86" s="10" t="str">
        <f t="shared" ca="1" si="399"/>
        <v/>
      </c>
      <c r="GI86" s="9" t="str">
        <f t="shared" ca="1" si="400"/>
        <v/>
      </c>
      <c r="GJ86" s="9" t="str">
        <f t="shared" ca="1" si="401"/>
        <v/>
      </c>
      <c r="GK86" s="9" t="str">
        <f t="shared" si="402"/>
        <v/>
      </c>
      <c r="GL86" s="9" t="str">
        <f t="shared" si="403"/>
        <v/>
      </c>
      <c r="GM86" s="9" t="str">
        <f t="shared" si="404"/>
        <v/>
      </c>
      <c r="GN86" s="9" t="str">
        <f t="shared" si="318"/>
        <v/>
      </c>
      <c r="GO86" s="9" t="str">
        <f t="shared" si="319"/>
        <v/>
      </c>
      <c r="GP86" s="9" t="str">
        <f t="shared" si="289"/>
        <v>00000</v>
      </c>
      <c r="GQ86" s="9" t="str">
        <f t="shared" si="290"/>
        <v>00000</v>
      </c>
      <c r="GR86" s="9" t="str">
        <f t="shared" si="291"/>
        <v>000000</v>
      </c>
      <c r="GS86" s="9" t="str">
        <f t="shared" si="292"/>
        <v>000000</v>
      </c>
      <c r="GT86" s="9" t="str">
        <f t="shared" si="293"/>
        <v>B</v>
      </c>
      <c r="GU86" s="9" t="str">
        <f t="shared" si="463"/>
        <v>B</v>
      </c>
      <c r="GV86" s="9" t="str">
        <f t="shared" si="405"/>
        <v/>
      </c>
      <c r="GW86" s="9">
        <f t="shared" ca="1" si="406"/>
        <v>0</v>
      </c>
      <c r="GX86" s="9" t="str">
        <f t="shared" si="407"/>
        <v/>
      </c>
      <c r="GY86" s="9">
        <f t="shared" ca="1" si="408"/>
        <v>0</v>
      </c>
      <c r="GZ86" s="9" t="str">
        <f t="shared" si="409"/>
        <v/>
      </c>
      <c r="HA86" s="9">
        <f t="shared" ca="1" si="410"/>
        <v>0</v>
      </c>
      <c r="HB86" s="9" t="str">
        <f t="shared" ca="1" si="464"/>
        <v>0</v>
      </c>
      <c r="HC86" s="9" t="str">
        <f t="shared" ca="1" si="465"/>
        <v>0</v>
      </c>
      <c r="HD86" s="9" t="str">
        <f t="shared" ca="1" si="466"/>
        <v>0</v>
      </c>
      <c r="HE86" s="9" t="str">
        <f t="shared" si="411"/>
        <v/>
      </c>
      <c r="HG86" s="9">
        <f>General!A84</f>
        <v>0</v>
      </c>
      <c r="HH86" s="9">
        <f>General!B84</f>
        <v>0</v>
      </c>
      <c r="HI86" s="9">
        <f>General!C84</f>
        <v>0</v>
      </c>
      <c r="HJ86" s="9">
        <f>General!D84</f>
        <v>0</v>
      </c>
      <c r="HK86" s="9">
        <v>2</v>
      </c>
      <c r="HL86" s="57">
        <f t="shared" ca="1" si="467"/>
        <v>1</v>
      </c>
      <c r="HM86" s="9" t="str">
        <f>General!F84</f>
        <v>LWLWLW</v>
      </c>
      <c r="HN86" s="9">
        <f>General!G84</f>
        <v>1</v>
      </c>
    </row>
    <row r="87" spans="1:222" ht="13.5" thickBot="1">
      <c r="A87" s="9">
        <v>78</v>
      </c>
      <c r="B87" s="42" t="str">
        <f t="shared" si="330"/>
        <v/>
      </c>
      <c r="C87" s="115" t="str">
        <f t="shared" ca="1" si="412"/>
        <v/>
      </c>
      <c r="D87" s="116" t="str">
        <f t="shared" si="413"/>
        <v/>
      </c>
      <c r="E87" s="117" t="str">
        <f t="shared" si="414"/>
        <v/>
      </c>
      <c r="F87" s="66" t="str">
        <f t="shared" si="331"/>
        <v/>
      </c>
      <c r="G87" s="9">
        <v>78</v>
      </c>
      <c r="H87" s="118"/>
      <c r="I87" s="152" t="str">
        <f t="shared" si="415"/>
        <v/>
      </c>
      <c r="J87" s="115" t="str">
        <f t="shared" si="416"/>
        <v/>
      </c>
      <c r="K87" s="66" t="str">
        <f t="shared" si="468"/>
        <v/>
      </c>
      <c r="L87" s="141"/>
      <c r="M87" s="136"/>
      <c r="N87" s="10"/>
      <c r="O87" s="42" t="str">
        <f>IF(M86="","",VLOOKUP(DX87,General!U:V,2,FALSE))</f>
        <v/>
      </c>
      <c r="P87" s="116" t="str">
        <f t="shared" si="332"/>
        <v/>
      </c>
      <c r="Q87" s="117" t="str">
        <f t="shared" si="333"/>
        <v/>
      </c>
      <c r="R87" s="65" t="str">
        <f t="shared" si="334"/>
        <v/>
      </c>
      <c r="S87" s="65" t="str">
        <f t="shared" si="335"/>
        <v/>
      </c>
      <c r="T87" s="119" t="str">
        <f t="shared" si="417"/>
        <v/>
      </c>
      <c r="U87" s="65" t="str">
        <f>IF(M87="","",IF(T87="",SUM($T$5:$T87)+S87,SUM($T$5:$T87)))</f>
        <v/>
      </c>
      <c r="V87" s="125" t="str">
        <f t="shared" si="315"/>
        <v/>
      </c>
      <c r="W87" s="65" t="str" cm="1">
        <f t="array" aca="1" ref="W87" ca="1">IF(M86="","",INDIRECT(DX87&amp; DN87))</f>
        <v/>
      </c>
      <c r="X87" s="66" t="str">
        <f t="shared" si="336"/>
        <v/>
      </c>
      <c r="Y87" s="42" t="str">
        <f t="shared" si="337"/>
        <v/>
      </c>
      <c r="Z87" s="65" t="str">
        <f t="shared" si="338"/>
        <v/>
      </c>
      <c r="AA87" s="66" t="str">
        <f t="shared" si="339"/>
        <v/>
      </c>
      <c r="AB87" s="42" t="str">
        <f t="shared" si="340"/>
        <v/>
      </c>
      <c r="AC87" s="65" t="str">
        <f t="shared" si="341"/>
        <v/>
      </c>
      <c r="AD87" s="66" t="str">
        <f t="shared" si="342"/>
        <v/>
      </c>
      <c r="AE87" s="42" t="str">
        <f t="shared" si="343"/>
        <v/>
      </c>
      <c r="AF87" s="65" t="str">
        <f t="shared" si="344"/>
        <v/>
      </c>
      <c r="AG87" s="66" t="str">
        <f t="shared" si="345"/>
        <v/>
      </c>
      <c r="AH87" s="42" t="str">
        <f t="shared" si="346"/>
        <v/>
      </c>
      <c r="AI87" s="65" t="str">
        <f t="shared" si="347"/>
        <v/>
      </c>
      <c r="AJ87" s="66" t="str">
        <f t="shared" si="348"/>
        <v/>
      </c>
      <c r="AK87" s="42" t="str">
        <f t="shared" si="418"/>
        <v/>
      </c>
      <c r="AL87" s="65" t="str">
        <f t="shared" si="349"/>
        <v/>
      </c>
      <c r="AM87" s="66" t="str">
        <f t="shared" si="350"/>
        <v/>
      </c>
      <c r="AN87" s="42" t="str">
        <f t="shared" si="351"/>
        <v/>
      </c>
      <c r="AO87" s="65" t="str">
        <f t="shared" si="352"/>
        <v/>
      </c>
      <c r="AP87" s="66" t="str">
        <f t="shared" si="353"/>
        <v/>
      </c>
      <c r="AQ87" s="42" t="str">
        <f t="shared" si="354"/>
        <v/>
      </c>
      <c r="AR87" s="65" t="str">
        <f t="shared" si="355"/>
        <v/>
      </c>
      <c r="AS87" s="66" t="str">
        <f t="shared" si="356"/>
        <v/>
      </c>
      <c r="AT87" s="42" t="str">
        <f t="shared" si="419"/>
        <v/>
      </c>
      <c r="AU87" s="65" t="str">
        <f t="shared" si="357"/>
        <v/>
      </c>
      <c r="AV87" s="79" t="str">
        <f t="shared" si="358"/>
        <v/>
      </c>
      <c r="AW87" s="42" t="str">
        <f t="shared" si="420"/>
        <v/>
      </c>
      <c r="AX87" s="65" t="str">
        <f t="shared" si="359"/>
        <v/>
      </c>
      <c r="AY87" s="66" t="str">
        <f t="shared" si="421"/>
        <v/>
      </c>
      <c r="AZ87" s="42" t="str">
        <f t="shared" si="360"/>
        <v/>
      </c>
      <c r="BA87" s="65" t="str">
        <f t="shared" si="361"/>
        <v/>
      </c>
      <c r="BB87" s="66" t="str">
        <f t="shared" si="362"/>
        <v/>
      </c>
      <c r="BC87" s="42" t="str">
        <f t="shared" si="363"/>
        <v/>
      </c>
      <c r="BD87" s="65" t="str">
        <f t="shared" si="364"/>
        <v/>
      </c>
      <c r="BE87" s="66" t="str">
        <f t="shared" si="365"/>
        <v/>
      </c>
      <c r="BF87" s="42" t="str">
        <f t="shared" si="366"/>
        <v/>
      </c>
      <c r="BG87" s="65" t="str">
        <f t="shared" si="367"/>
        <v/>
      </c>
      <c r="BH87" s="66" t="str">
        <f t="shared" si="368"/>
        <v/>
      </c>
      <c r="BI87" s="42" t="str">
        <f t="shared" si="369"/>
        <v/>
      </c>
      <c r="BJ87" s="65" t="str">
        <f t="shared" si="370"/>
        <v/>
      </c>
      <c r="BK87" s="66" t="str">
        <f t="shared" si="371"/>
        <v/>
      </c>
      <c r="BL87" s="42" t="str">
        <f t="shared" si="372"/>
        <v/>
      </c>
      <c r="BM87" s="65" t="str">
        <f t="shared" si="373"/>
        <v/>
      </c>
      <c r="BN87" s="66" t="str">
        <f t="shared" si="374"/>
        <v/>
      </c>
      <c r="BO87" s="42" t="str">
        <f t="shared" si="375"/>
        <v/>
      </c>
      <c r="BP87" s="65" t="str">
        <f t="shared" si="376"/>
        <v/>
      </c>
      <c r="BQ87" s="66" t="str">
        <f t="shared" si="377"/>
        <v/>
      </c>
      <c r="BR87" s="42" t="str">
        <f t="shared" si="378"/>
        <v/>
      </c>
      <c r="BS87" s="65" t="str">
        <f t="shared" si="379"/>
        <v/>
      </c>
      <c r="BT87" s="66" t="str">
        <f t="shared" si="380"/>
        <v/>
      </c>
      <c r="BU87" s="42" t="str">
        <f t="shared" si="381"/>
        <v/>
      </c>
      <c r="BV87" s="65" t="str">
        <f t="shared" si="382"/>
        <v/>
      </c>
      <c r="BW87" s="66" t="str">
        <f t="shared" si="383"/>
        <v/>
      </c>
      <c r="BX87" s="42" t="str">
        <f t="shared" si="384"/>
        <v/>
      </c>
      <c r="BY87" s="65" t="str">
        <f t="shared" si="422"/>
        <v/>
      </c>
      <c r="BZ87" s="66" t="str">
        <f t="shared" si="385"/>
        <v/>
      </c>
      <c r="CA87" s="106">
        <f t="shared" si="423"/>
        <v>0</v>
      </c>
      <c r="CB87" s="107">
        <f t="shared" si="424"/>
        <v>0</v>
      </c>
      <c r="CC87" s="108" t="str">
        <f t="shared" si="425"/>
        <v/>
      </c>
      <c r="CD87" s="252" t="e">
        <f t="shared" ref="CD87:CE87" si="485">AVERAGE(CV84:CV87)</f>
        <v>#DIV/0!</v>
      </c>
      <c r="CE87" s="252" t="e">
        <f t="shared" si="485"/>
        <v>#DIV/0!</v>
      </c>
      <c r="CF87" s="252" t="e">
        <f t="shared" si="427"/>
        <v>#DIV/0!</v>
      </c>
      <c r="CG87" s="252" t="e">
        <f t="shared" si="428"/>
        <v>#DIV/0!</v>
      </c>
      <c r="CH87" s="252" t="e">
        <f t="shared" si="429"/>
        <v>#DIV/0!</v>
      </c>
      <c r="CI87" s="252" t="e">
        <f t="shared" si="430"/>
        <v>#DIV/0!</v>
      </c>
      <c r="CJ87" s="252" t="e">
        <f t="shared" si="431"/>
        <v>#DIV/0!</v>
      </c>
      <c r="CK87" s="252" t="e">
        <f t="shared" si="432"/>
        <v>#DIV/0!</v>
      </c>
      <c r="CL87" s="252" t="e">
        <f t="shared" si="433"/>
        <v>#DIV/0!</v>
      </c>
      <c r="CM87" s="252" t="e">
        <f t="shared" si="434"/>
        <v>#DIV/0!</v>
      </c>
      <c r="CN87" s="252" t="e">
        <f t="shared" si="435"/>
        <v>#DIV/0!</v>
      </c>
      <c r="CO87" s="252" t="e">
        <f t="shared" si="436"/>
        <v>#DIV/0!</v>
      </c>
      <c r="CP87" s="252" t="e">
        <f t="shared" si="437"/>
        <v>#DIV/0!</v>
      </c>
      <c r="CQ87" s="252" t="e">
        <f t="shared" si="438"/>
        <v>#DIV/0!</v>
      </c>
      <c r="CR87" s="252" t="e">
        <f t="shared" si="439"/>
        <v>#DIV/0!</v>
      </c>
      <c r="CS87" s="252" t="e">
        <f t="shared" si="440"/>
        <v>#DIV/0!</v>
      </c>
      <c r="CT87" s="252" t="e">
        <f t="shared" si="441"/>
        <v>#DIV/0!</v>
      </c>
      <c r="CU87" s="252" t="e">
        <f t="shared" si="442"/>
        <v>#DIV/0!</v>
      </c>
      <c r="CV87" s="156" t="str">
        <f t="shared" si="443"/>
        <v/>
      </c>
      <c r="CW87" s="157" t="str">
        <f t="shared" si="444"/>
        <v/>
      </c>
      <c r="CX87" s="157" t="str">
        <f t="shared" si="445"/>
        <v/>
      </c>
      <c r="CY87" s="157" t="str">
        <f t="shared" si="446"/>
        <v/>
      </c>
      <c r="CZ87" s="157" t="str">
        <f t="shared" si="447"/>
        <v/>
      </c>
      <c r="DA87" s="157" t="str">
        <f t="shared" si="448"/>
        <v/>
      </c>
      <c r="DB87" s="157" t="str">
        <f t="shared" si="449"/>
        <v/>
      </c>
      <c r="DC87" s="157" t="str">
        <f t="shared" si="450"/>
        <v/>
      </c>
      <c r="DD87" s="157" t="str">
        <f t="shared" si="451"/>
        <v/>
      </c>
      <c r="DE87" s="157" t="str">
        <f t="shared" si="452"/>
        <v/>
      </c>
      <c r="DF87" s="157" t="str">
        <f t="shared" si="453"/>
        <v/>
      </c>
      <c r="DG87" s="157" t="str">
        <f t="shared" si="454"/>
        <v/>
      </c>
      <c r="DH87" s="157" t="str">
        <f t="shared" si="455"/>
        <v/>
      </c>
      <c r="DI87" s="157" t="str">
        <f t="shared" si="456"/>
        <v/>
      </c>
      <c r="DJ87" s="157" t="str">
        <f t="shared" si="457"/>
        <v/>
      </c>
      <c r="DK87" s="157" t="str">
        <f t="shared" si="458"/>
        <v/>
      </c>
      <c r="DL87" s="157" t="str">
        <f t="shared" si="459"/>
        <v/>
      </c>
      <c r="DM87" s="158" t="str">
        <f t="shared" si="460"/>
        <v/>
      </c>
      <c r="DN87" s="78">
        <v>87</v>
      </c>
      <c r="DO87" s="79">
        <f t="shared" si="478"/>
        <v>82</v>
      </c>
      <c r="DP87" s="42" t="str" cm="1">
        <f t="array" ref="DP87">IFERROR(INDEX($CD$4:$CU$4,_xlfn.AGGREGATE(15,6,COLUMN($CD$4:$CU$4)-COLUMN($CC$1)/($CD$87:$CU$87=MAX($CD$87:$CU$87)),COLUMNS(CU$4:$CU4))),"")</f>
        <v/>
      </c>
      <c r="DQ87" s="65" t="str" cm="1">
        <f t="array" ref="DQ87">IFERROR(INDEX($CD$4:$CU$4,_xlfn.AGGREGATE(15,6,COLUMN($CD$4:$CU$4)-COLUMN($CC$1)/($CD$87:$CU$87=MAX($CD$87:$CU$87)),COLUMNS($CU$4:DN4))),"")</f>
        <v/>
      </c>
      <c r="DR87" s="65" t="str" cm="1">
        <f t="array" ref="DR87">IFERROR(INDEX($CD$4:$CU$4,_xlfn.AGGREGATE(15,6,COLUMN($CD$4:$CU$4)-COLUMN($CC$1)/($CD$87:$CU$87=MAX($CD$87:$CU$87)),COLUMNS($CU$4:DO4))),"")</f>
        <v/>
      </c>
      <c r="DS87" s="65" t="str" cm="1">
        <f t="array" ref="DS87">IFERROR(INDEX($CD$4:$CU$4,_xlfn.AGGREGATE(15,6,COLUMN($CD$4:$CU$4)-COLUMN($CC$1)/($CD$87:$CU$87=MAX($CD$87:$CU$87)),COLUMNS($CU$4:DP4))),"")</f>
        <v/>
      </c>
      <c r="DT87" s="65" t="str" cm="1">
        <f t="array" ref="DT87">IFERROR(INDEX($CD$4:$CU$4,_xlfn.AGGREGATE(15,6,COLUMN($CD$4:$CU$4)-COLUMN($CC$1)/($CD$87:$CU$87=MAX($CD$87:$CU$87)),COLUMNS($CU$4:DQ4))),"")</f>
        <v/>
      </c>
      <c r="DU87" s="66" t="str" cm="1">
        <f t="array" ref="DU87">IFERROR(INDEX($CD$4:$CU$4,_xlfn.AGGREGATE(15,6,COLUMN($CD$4:$CU$4)-COLUMN($CC$1)/($CD$87:$CU$87=MAX($CD$87:$CU$87)),COLUMNS($CU$4:DR4))),"")</f>
        <v/>
      </c>
      <c r="DV87" s="78" t="str">
        <f t="shared" ca="1" si="470"/>
        <v/>
      </c>
      <c r="DW87" s="65" t="str">
        <f t="shared" ca="1" si="471"/>
        <v>R</v>
      </c>
      <c r="DX87" s="65" t="str" cm="1">
        <f t="array" aca="1" ref="DX87" ca="1">IF(INDIRECT(VLOOKUP(DX86,General!R:T,3,FALSE)&amp;DN86)&gt;0,DX86,DV86)</f>
        <v>BU</v>
      </c>
      <c r="DY87" s="79">
        <f t="shared" ca="1" si="472"/>
        <v>1</v>
      </c>
      <c r="DZ87" s="42" t="str">
        <f>IFERROR(VLOOKUP(DP87,General!R:S,2,FALSE),"")</f>
        <v/>
      </c>
      <c r="EA87" s="65" t="str">
        <f>IFERROR(VLOOKUP(DQ87,General!R:S,2,FALSE),"")</f>
        <v/>
      </c>
      <c r="EB87" s="65" t="str">
        <f>IFERROR(VLOOKUP(DR87,General!R:S,2,FALSE),"")</f>
        <v/>
      </c>
      <c r="EC87" s="65" t="str">
        <f>IFERROR(VLOOKUP(DS87,General!R:S,2,FALSE),"")</f>
        <v/>
      </c>
      <c r="ED87" s="65" t="str">
        <f>IFERROR(VLOOKUP(DT87,General!R:S,2,FALSE),"")</f>
        <v/>
      </c>
      <c r="EE87" s="66" t="str">
        <f>IFERROR(VLOOKUP(DU87,General!R:S,2,FALSE),"")</f>
        <v/>
      </c>
      <c r="EF87" s="113">
        <f ca="1">IF(DP87="",-1,COUNTIF(INDIRECT(DZ87&amp;$DN$10):INDIRECT(DZ87&amp;DN87),"Y"))</f>
        <v>-1</v>
      </c>
      <c r="EG87" s="111">
        <f ca="1">IF(DQ87="",-1,COUNTIF(INDIRECT(EA87&amp;$DN$10):INDIRECT(EA87&amp;DN87),"Y"))</f>
        <v>-1</v>
      </c>
      <c r="EH87" s="111">
        <f ca="1">IF(DR87="",-1,COUNTIF(INDIRECT(EB87&amp;$DN$10):INDIRECT(EB87&amp;DN87),"Y"))</f>
        <v>-1</v>
      </c>
      <c r="EI87" s="110">
        <f ca="1">IF(DS87="",-1,COUNTIF(INDIRECT(EC87&amp;$DN$10):INDIRECT(EC87&amp;DN87),"Y"))</f>
        <v>-1</v>
      </c>
      <c r="EJ87" s="114">
        <f ca="1">IF(DT87="",-1,COUNTIF(INDIRECT(ED87&amp;$DN$10):INDIRECT(ED87&amp;DN87),"Y"))</f>
        <v>-1</v>
      </c>
      <c r="EK87" s="114">
        <f ca="1">IF(DU87="",-1,COUNTIF(INDIRECT(EE87&amp;$DN$10):INDIRECT(EE87&amp;DN87),"Y"))</f>
        <v>-1</v>
      </c>
      <c r="EL87" s="42" t="str" cm="1">
        <f t="array" aca="1" ref="EL87" ca="1">IFERROR(INDEX($DP$87:$DU$87,_xlfn.AGGREGATE(15,6,COLUMN($DP$87:$DU$87)-COLUMN($DO$87)/($EF$87:$EK$87=MAX($EF$87:$EK$87)),COLUMNS($DP$87:DP87))),"")</f>
        <v/>
      </c>
      <c r="EM87" s="65" t="str" cm="1">
        <f t="array" aca="1" ref="EM87" ca="1">IFERROR(INDEX($DP$87:$DU$87,_xlfn.AGGREGATE(15,6,COLUMN($DP$87:$DU$87)-COLUMN($DO$87)/($EF$87:$EK$87=MAX($EF$87:$EK$87)),COLUMNS($DP$87:DQ87))),"")</f>
        <v/>
      </c>
      <c r="EN87" s="65" t="str" cm="1">
        <f t="array" aca="1" ref="EN87" ca="1">IFERROR(INDEX($DP$87:$DU$87,_xlfn.AGGREGATE(15,6,COLUMN($DP$87:$DU$87)-COLUMN($DO$87)/($EF$87:$EK$87=MAX($EF$87:$EK$87)),COLUMNS($DP$87:DR87))),"")</f>
        <v/>
      </c>
      <c r="EO87" s="65" t="str" cm="1">
        <f t="array" aca="1" ref="EO87" ca="1">IFERROR(INDEX($DP$87:$DU$87,_xlfn.AGGREGATE(15,6,COLUMN($DP$87:$DU$87)-COLUMN($DO$87)/($EF$87:$EK$87=MAX($EF$87:$EK$87)),COLUMNS($DP$87:DS87))),"")</f>
        <v/>
      </c>
      <c r="EP87" s="65" t="str" cm="1">
        <f t="array" aca="1" ref="EP87" ca="1">IFERROR(INDEX($DP$87:$DU$87,_xlfn.AGGREGATE(15,6,COLUMN($DP$87:$DU$87)-COLUMN($DO$87)/($EF$87:$EK$87=MAX($EF$87:$EK$87)),COLUMNS($DP$87:DT87))),"")</f>
        <v/>
      </c>
      <c r="EQ87" s="66" t="str" cm="1">
        <f t="array" aca="1" ref="EQ87" ca="1">IFERROR(INDEX($DP$87:$DU$87,_xlfn.AGGREGATE(15,6,COLUMN($DP$87:$DU$87)-COLUMN($DO$87)/($EF$87:$EK$87=MAX($EF$87:$EK$87)),COLUMNS($DP$87:DU87))),"")</f>
        <v/>
      </c>
      <c r="ER87" s="9">
        <f t="shared" ca="1" si="461"/>
        <v>6</v>
      </c>
      <c r="ES87" s="79">
        <f t="shared" ca="1" si="473"/>
        <v>1</v>
      </c>
      <c r="ET87" s="112" t="str" cm="1">
        <f t="array" aca="1" ref="ET87" ca="1">INDEX(EL87:EQ87,1,ES87)</f>
        <v/>
      </c>
      <c r="EU87" s="42" t="str">
        <f t="shared" ca="1" si="326"/>
        <v>T</v>
      </c>
      <c r="EV87" s="65" t="str">
        <f t="shared" si="327"/>
        <v>T</v>
      </c>
      <c r="EW87" s="65" t="str">
        <f t="shared" ca="1" si="328"/>
        <v>B</v>
      </c>
      <c r="EX87" s="65" t="str">
        <f t="shared" si="321"/>
        <v/>
      </c>
      <c r="EY87" s="65" t="str">
        <f t="shared" si="322"/>
        <v/>
      </c>
      <c r="EZ87" s="65" t="str">
        <f t="shared" si="323"/>
        <v/>
      </c>
      <c r="FA87" s="9" t="str">
        <f t="shared" si="387"/>
        <v/>
      </c>
      <c r="FB87" s="9" t="str">
        <f t="shared" si="388"/>
        <v/>
      </c>
      <c r="FC87" s="9" t="str">
        <f t="shared" si="389"/>
        <v/>
      </c>
      <c r="FD87" s="9" t="str">
        <f t="shared" si="390"/>
        <v/>
      </c>
      <c r="FE87" s="9" t="str">
        <f t="shared" si="391"/>
        <v/>
      </c>
      <c r="FF87" s="9" t="str">
        <f t="shared" si="392"/>
        <v/>
      </c>
      <c r="FG87" s="9">
        <f t="shared" si="393"/>
        <v>0</v>
      </c>
      <c r="FH87" s="9">
        <f t="shared" si="394"/>
        <v>0</v>
      </c>
      <c r="FI87" s="42" t="str">
        <f t="shared" si="324"/>
        <v/>
      </c>
      <c r="FJ87" s="65">
        <f>IF(Z87="",0,IFERROR(VLOOKUP(Z82&amp;Z83&amp;Z84&amp;Z85&amp;Z86&amp;Z87,General!I:J,2,FALSE),0))</f>
        <v>0</v>
      </c>
      <c r="FK87" s="65">
        <f>IF(AC87="",0,IFERROR(VLOOKUP(AC82&amp;AC83&amp;AC84&amp;AC85&amp;AC86&amp;AC87,General!I:J,2,FALSE),0))</f>
        <v>0</v>
      </c>
      <c r="FL87" s="65">
        <f>IF(AF87="",0,IFERROR(VLOOKUP(AF82&amp;AF83&amp;AF84&amp;AF85&amp;AF86&amp;AF87,General!I:J,2,FALSE),0))</f>
        <v>0</v>
      </c>
      <c r="FM87" s="65">
        <f>IF(AI87="",0,IFERROR(VLOOKUP(AI82&amp;AI83&amp;AI84&amp;AI85&amp;AI86&amp;AI87,General!I:J,2,FALSE),0))</f>
        <v>0</v>
      </c>
      <c r="FN87" s="65">
        <f>IF(AL87="",0,IFERROR(VLOOKUP(AL82&amp;AL83&amp;AL84&amp;AL85&amp;AL86&amp;AL87,General!I:J,2,FALSE),0))</f>
        <v>0</v>
      </c>
      <c r="FO87" s="65">
        <f>IF(AO87="",0,IFERROR(VLOOKUP(AO82&amp;AO83&amp;AO84&amp;AO85&amp;AO86&amp;AO87,General!I:J,2,FALSE),0))</f>
        <v>0</v>
      </c>
      <c r="FP87" s="65">
        <f>IF(AR87="",0,IFERROR(VLOOKUP(AR82&amp;AR83&amp;AR84&amp;AR85&amp;AR86&amp;AR87,General!I:J,2,FALSE),0))</f>
        <v>0</v>
      </c>
      <c r="FQ87" s="65">
        <f>IF(AU87="",0,IFERROR(VLOOKUP(AU82&amp;AU83&amp;AU84&amp;AU85&amp;AU86&amp;AU87,General!I:J,2,FALSE),0))</f>
        <v>0</v>
      </c>
      <c r="FR87" s="65">
        <f>IF(AX87="",0,IFERROR(VLOOKUP(AX82&amp;AX83&amp;AX84&amp;AX85&amp;AX86&amp;AX87,General!I:J,2,FALSE),0))</f>
        <v>0</v>
      </c>
      <c r="FS87" s="65">
        <f>IF(BA87="",0,IFERROR(VLOOKUP(BA82&amp;BA83&amp;BA84&amp;BA85&amp;BA86&amp;BA87,General!I:J,2,FALSE),0))</f>
        <v>0</v>
      </c>
      <c r="FT87" s="65">
        <f>IF(BD87="",0,IFERROR(VLOOKUP(BD82&amp;BD83&amp;BD84&amp;BD85&amp;BD86&amp;BD87,General!I:J,2,FALSE),0))</f>
        <v>0</v>
      </c>
      <c r="FU87" s="65">
        <f>IF(BG87="",0,IFERROR(VLOOKUP(BG82&amp;BG83&amp;BG84&amp;BG85&amp;BG86&amp;BG87,General!I:J,2,FALSE),0))</f>
        <v>0</v>
      </c>
      <c r="FV87" s="65">
        <f>IF(BJ87="",0,IFERROR(VLOOKUP(BJ82&amp;BJ83&amp;BJ84&amp;BJ85&amp;BJ86&amp;BJ87,General!I:J,2,FALSE),0))</f>
        <v>0</v>
      </c>
      <c r="FW87" s="65">
        <f>IF(BM87="",0,IFERROR(VLOOKUP(BM82&amp;BM83&amp;BM84&amp;BM85&amp;BM86&amp;BM87,General!I:J,2,FALSE),0))</f>
        <v>0</v>
      </c>
      <c r="FX87" s="65">
        <f>IF(BP87="",0,IFERROR(VLOOKUP(BP82&amp;BP83&amp;BP84&amp;BP85&amp;BP86&amp;BP87,General!I:J,2,FALSE),0))</f>
        <v>0</v>
      </c>
      <c r="FY87" s="65">
        <f>IF(BS87="",0,IFERROR(VLOOKUP(BS82&amp;BS83&amp;BS84&amp;BS85&amp;BS86&amp;BS87,General!I:J,2,FALSE),0))</f>
        <v>0</v>
      </c>
      <c r="FZ87" s="66">
        <f>IF(BV87="",0,IFERROR(VLOOKUP(BV82&amp;BV83&amp;BV84&amp;BV85&amp;BV86&amp;BV87,General!I:J,2,FALSE),0))</f>
        <v>0</v>
      </c>
      <c r="GA87" s="66">
        <f>IF(BY87="",0,IFERROR(VLOOKUP(BY82&amp;BY83&amp;BY84&amp;BY85&amp;BY86&amp;BY87,General!I:J,2,FALSE),0))</f>
        <v>0</v>
      </c>
      <c r="GB87" s="66">
        <f>IF(R87="",0,IFERROR(VLOOKUP(R82&amp;R83&amp;R84&amp;R85&amp;R86&amp;R87,General!F:G,2,FALSE),0))</f>
        <v>0</v>
      </c>
      <c r="GC87" s="9" t="str">
        <f t="shared" si="462"/>
        <v/>
      </c>
      <c r="GD87" s="9" t="str">
        <f t="shared" si="395"/>
        <v>N</v>
      </c>
      <c r="GE87" s="9" t="str">
        <f t="shared" si="396"/>
        <v>N</v>
      </c>
      <c r="GF87" s="9" t="str">
        <f t="shared" si="397"/>
        <v>N</v>
      </c>
      <c r="GG87" s="9" t="str">
        <f t="shared" si="398"/>
        <v/>
      </c>
      <c r="GH87" s="10" t="str">
        <f t="shared" ca="1" si="399"/>
        <v/>
      </c>
      <c r="GI87" s="9" t="str">
        <f t="shared" ca="1" si="400"/>
        <v/>
      </c>
      <c r="GJ87" s="9" t="str">
        <f t="shared" ca="1" si="401"/>
        <v/>
      </c>
      <c r="GK87" s="9" t="str">
        <f t="shared" si="402"/>
        <v/>
      </c>
      <c r="GL87" s="9" t="str">
        <f t="shared" si="403"/>
        <v/>
      </c>
      <c r="GM87" s="9" t="str">
        <f t="shared" si="404"/>
        <v/>
      </c>
      <c r="GN87" s="9" t="str">
        <f t="shared" si="318"/>
        <v/>
      </c>
      <c r="GO87" s="9" t="str">
        <f t="shared" si="319"/>
        <v/>
      </c>
      <c r="GP87" s="9" t="str">
        <f t="shared" si="289"/>
        <v>00000</v>
      </c>
      <c r="GQ87" s="9" t="str">
        <f t="shared" si="290"/>
        <v>00000</v>
      </c>
      <c r="GR87" s="9" t="str">
        <f t="shared" si="291"/>
        <v>000000</v>
      </c>
      <c r="GS87" s="9" t="str">
        <f t="shared" si="292"/>
        <v>000000</v>
      </c>
      <c r="GT87" s="9" t="str">
        <f t="shared" si="293"/>
        <v>B</v>
      </c>
      <c r="GU87" s="9" t="str">
        <f t="shared" si="463"/>
        <v>B</v>
      </c>
      <c r="GV87" s="9" t="str">
        <f t="shared" si="405"/>
        <v/>
      </c>
      <c r="GW87" s="9">
        <f t="shared" ca="1" si="406"/>
        <v>0</v>
      </c>
      <c r="GX87" s="9" t="str">
        <f t="shared" si="407"/>
        <v/>
      </c>
      <c r="GY87" s="9">
        <f t="shared" ca="1" si="408"/>
        <v>0</v>
      </c>
      <c r="GZ87" s="9" t="str">
        <f t="shared" si="409"/>
        <v/>
      </c>
      <c r="HA87" s="9">
        <f t="shared" ca="1" si="410"/>
        <v>0</v>
      </c>
      <c r="HB87" s="9" t="str">
        <f t="shared" ca="1" si="464"/>
        <v>0</v>
      </c>
      <c r="HC87" s="9" t="str">
        <f t="shared" ca="1" si="465"/>
        <v>0</v>
      </c>
      <c r="HD87" s="9" t="str">
        <f t="shared" ca="1" si="466"/>
        <v>0</v>
      </c>
      <c r="HE87" s="9" t="str">
        <f t="shared" si="411"/>
        <v/>
      </c>
      <c r="HG87" s="9">
        <f>General!A85</f>
        <v>0</v>
      </c>
      <c r="HH87" s="9">
        <f>General!B85</f>
        <v>0</v>
      </c>
      <c r="HI87" s="9">
        <f>General!C85</f>
        <v>0</v>
      </c>
      <c r="HJ87" s="9">
        <f>General!D85</f>
        <v>0</v>
      </c>
      <c r="HK87" s="9">
        <v>1</v>
      </c>
      <c r="HL87" s="57">
        <f t="shared" ca="1" si="467"/>
        <v>1</v>
      </c>
      <c r="HM87" s="9" t="str">
        <f>General!F85</f>
        <v>LWLWWL</v>
      </c>
      <c r="HN87" s="9">
        <f>General!G85</f>
        <v>-1</v>
      </c>
    </row>
    <row r="88" spans="1:222" ht="13.5" thickBot="1">
      <c r="A88" s="9">
        <v>79</v>
      </c>
      <c r="B88" s="42" t="str">
        <f t="shared" si="330"/>
        <v/>
      </c>
      <c r="C88" s="115" t="str">
        <f t="shared" ca="1" si="412"/>
        <v/>
      </c>
      <c r="D88" s="116" t="str">
        <f t="shared" si="413"/>
        <v/>
      </c>
      <c r="E88" s="117" t="str">
        <f t="shared" si="414"/>
        <v/>
      </c>
      <c r="F88" s="66" t="str">
        <f t="shared" si="331"/>
        <v/>
      </c>
      <c r="G88" s="9">
        <v>79</v>
      </c>
      <c r="H88" s="118"/>
      <c r="I88" s="152" t="str">
        <f t="shared" si="415"/>
        <v/>
      </c>
      <c r="J88" s="115" t="str">
        <f t="shared" si="416"/>
        <v/>
      </c>
      <c r="K88" s="66" t="str">
        <f t="shared" si="468"/>
        <v/>
      </c>
      <c r="L88" s="141"/>
      <c r="M88" s="136"/>
      <c r="N88" s="10"/>
      <c r="O88" s="42" t="str">
        <f>IF(M87="","",VLOOKUP(DX88,General!U:V,2,FALSE))</f>
        <v/>
      </c>
      <c r="P88" s="116" t="str">
        <f t="shared" si="332"/>
        <v/>
      </c>
      <c r="Q88" s="117" t="str">
        <f t="shared" si="333"/>
        <v/>
      </c>
      <c r="R88" s="65" t="str">
        <f t="shared" si="334"/>
        <v/>
      </c>
      <c r="S88" s="65" t="str">
        <f t="shared" si="335"/>
        <v/>
      </c>
      <c r="T88" s="119" t="str">
        <f t="shared" si="417"/>
        <v/>
      </c>
      <c r="U88" s="65" t="str">
        <f>IF(M88="","",IF(T88="",SUM($T$5:$T88)+S88,SUM($T$5:$T88)))</f>
        <v/>
      </c>
      <c r="V88" s="125" t="str">
        <f t="shared" si="315"/>
        <v/>
      </c>
      <c r="W88" s="65" t="str" cm="1">
        <f t="array" aca="1" ref="W88" ca="1">IF(M87="","",INDIRECT(DX88&amp; DN88))</f>
        <v/>
      </c>
      <c r="X88" s="66" t="str">
        <f t="shared" si="336"/>
        <v/>
      </c>
      <c r="Y88" s="42" t="str">
        <f t="shared" si="337"/>
        <v/>
      </c>
      <c r="Z88" s="65" t="str">
        <f t="shared" si="338"/>
        <v/>
      </c>
      <c r="AA88" s="66" t="str">
        <f t="shared" si="339"/>
        <v/>
      </c>
      <c r="AB88" s="42" t="str">
        <f t="shared" si="340"/>
        <v/>
      </c>
      <c r="AC88" s="65" t="str">
        <f t="shared" si="341"/>
        <v/>
      </c>
      <c r="AD88" s="66" t="str">
        <f t="shared" si="342"/>
        <v/>
      </c>
      <c r="AE88" s="42" t="str">
        <f t="shared" si="343"/>
        <v/>
      </c>
      <c r="AF88" s="65" t="str">
        <f t="shared" si="344"/>
        <v/>
      </c>
      <c r="AG88" s="66" t="str">
        <f t="shared" si="345"/>
        <v/>
      </c>
      <c r="AH88" s="42" t="str">
        <f t="shared" si="346"/>
        <v/>
      </c>
      <c r="AI88" s="65" t="str">
        <f t="shared" si="347"/>
        <v/>
      </c>
      <c r="AJ88" s="66" t="str">
        <f t="shared" si="348"/>
        <v/>
      </c>
      <c r="AK88" s="42" t="str">
        <f t="shared" si="418"/>
        <v/>
      </c>
      <c r="AL88" s="65" t="str">
        <f t="shared" si="349"/>
        <v/>
      </c>
      <c r="AM88" s="66" t="str">
        <f t="shared" si="350"/>
        <v/>
      </c>
      <c r="AN88" s="42" t="str">
        <f t="shared" si="351"/>
        <v/>
      </c>
      <c r="AO88" s="65" t="str">
        <f t="shared" si="352"/>
        <v/>
      </c>
      <c r="AP88" s="66" t="str">
        <f t="shared" si="353"/>
        <v/>
      </c>
      <c r="AQ88" s="42" t="str">
        <f t="shared" si="354"/>
        <v/>
      </c>
      <c r="AR88" s="65" t="str">
        <f t="shared" si="355"/>
        <v/>
      </c>
      <c r="AS88" s="66" t="str">
        <f t="shared" si="356"/>
        <v/>
      </c>
      <c r="AT88" s="42" t="str">
        <f t="shared" si="419"/>
        <v/>
      </c>
      <c r="AU88" s="65" t="str">
        <f t="shared" si="357"/>
        <v/>
      </c>
      <c r="AV88" s="79" t="str">
        <f t="shared" si="358"/>
        <v/>
      </c>
      <c r="AW88" s="42" t="str">
        <f t="shared" si="420"/>
        <v/>
      </c>
      <c r="AX88" s="65" t="str">
        <f t="shared" si="359"/>
        <v/>
      </c>
      <c r="AY88" s="66" t="str">
        <f t="shared" si="421"/>
        <v/>
      </c>
      <c r="AZ88" s="42" t="str">
        <f t="shared" si="360"/>
        <v/>
      </c>
      <c r="BA88" s="65" t="str">
        <f t="shared" si="361"/>
        <v/>
      </c>
      <c r="BB88" s="66" t="str">
        <f t="shared" si="362"/>
        <v/>
      </c>
      <c r="BC88" s="42" t="str">
        <f t="shared" si="363"/>
        <v/>
      </c>
      <c r="BD88" s="65" t="str">
        <f t="shared" si="364"/>
        <v/>
      </c>
      <c r="BE88" s="66" t="str">
        <f t="shared" si="365"/>
        <v/>
      </c>
      <c r="BF88" s="42" t="str">
        <f t="shared" si="366"/>
        <v/>
      </c>
      <c r="BG88" s="65" t="str">
        <f t="shared" si="367"/>
        <v/>
      </c>
      <c r="BH88" s="66" t="str">
        <f t="shared" si="368"/>
        <v/>
      </c>
      <c r="BI88" s="42" t="str">
        <f t="shared" si="369"/>
        <v/>
      </c>
      <c r="BJ88" s="65" t="str">
        <f t="shared" si="370"/>
        <v/>
      </c>
      <c r="BK88" s="66" t="str">
        <f t="shared" si="371"/>
        <v/>
      </c>
      <c r="BL88" s="42" t="str">
        <f t="shared" si="372"/>
        <v/>
      </c>
      <c r="BM88" s="65" t="str">
        <f t="shared" si="373"/>
        <v/>
      </c>
      <c r="BN88" s="66" t="str">
        <f t="shared" si="374"/>
        <v/>
      </c>
      <c r="BO88" s="42" t="str">
        <f t="shared" si="375"/>
        <v/>
      </c>
      <c r="BP88" s="65" t="str">
        <f t="shared" si="376"/>
        <v/>
      </c>
      <c r="BQ88" s="66" t="str">
        <f t="shared" si="377"/>
        <v/>
      </c>
      <c r="BR88" s="42" t="str">
        <f t="shared" si="378"/>
        <v/>
      </c>
      <c r="BS88" s="65" t="str">
        <f t="shared" si="379"/>
        <v/>
      </c>
      <c r="BT88" s="66" t="str">
        <f t="shared" si="380"/>
        <v/>
      </c>
      <c r="BU88" s="42" t="str">
        <f t="shared" si="381"/>
        <v/>
      </c>
      <c r="BV88" s="65" t="str">
        <f t="shared" si="382"/>
        <v/>
      </c>
      <c r="BW88" s="66" t="str">
        <f t="shared" si="383"/>
        <v/>
      </c>
      <c r="BX88" s="42" t="str">
        <f t="shared" si="384"/>
        <v/>
      </c>
      <c r="BY88" s="65" t="str">
        <f t="shared" si="422"/>
        <v/>
      </c>
      <c r="BZ88" s="66" t="str">
        <f t="shared" si="385"/>
        <v/>
      </c>
      <c r="CA88" s="106">
        <f t="shared" si="423"/>
        <v>0</v>
      </c>
      <c r="CB88" s="107">
        <f t="shared" si="424"/>
        <v>0</v>
      </c>
      <c r="CC88" s="108" t="str">
        <f t="shared" si="425"/>
        <v/>
      </c>
      <c r="CD88" s="252" t="e">
        <f t="shared" ref="CD88:CE88" si="486">AVERAGE(CV85:CV88)</f>
        <v>#DIV/0!</v>
      </c>
      <c r="CE88" s="252" t="e">
        <f t="shared" si="486"/>
        <v>#DIV/0!</v>
      </c>
      <c r="CF88" s="252" t="e">
        <f t="shared" si="427"/>
        <v>#DIV/0!</v>
      </c>
      <c r="CG88" s="252" t="e">
        <f t="shared" si="428"/>
        <v>#DIV/0!</v>
      </c>
      <c r="CH88" s="252" t="e">
        <f t="shared" si="429"/>
        <v>#DIV/0!</v>
      </c>
      <c r="CI88" s="252" t="e">
        <f t="shared" si="430"/>
        <v>#DIV/0!</v>
      </c>
      <c r="CJ88" s="252" t="e">
        <f t="shared" si="431"/>
        <v>#DIV/0!</v>
      </c>
      <c r="CK88" s="252" t="e">
        <f t="shared" si="432"/>
        <v>#DIV/0!</v>
      </c>
      <c r="CL88" s="252" t="e">
        <f t="shared" si="433"/>
        <v>#DIV/0!</v>
      </c>
      <c r="CM88" s="252" t="e">
        <f t="shared" si="434"/>
        <v>#DIV/0!</v>
      </c>
      <c r="CN88" s="252" t="e">
        <f t="shared" si="435"/>
        <v>#DIV/0!</v>
      </c>
      <c r="CO88" s="252" t="e">
        <f t="shared" si="436"/>
        <v>#DIV/0!</v>
      </c>
      <c r="CP88" s="252" t="e">
        <f t="shared" si="437"/>
        <v>#DIV/0!</v>
      </c>
      <c r="CQ88" s="252" t="e">
        <f t="shared" si="438"/>
        <v>#DIV/0!</v>
      </c>
      <c r="CR88" s="252" t="e">
        <f t="shared" si="439"/>
        <v>#DIV/0!</v>
      </c>
      <c r="CS88" s="252" t="e">
        <f t="shared" si="440"/>
        <v>#DIV/0!</v>
      </c>
      <c r="CT88" s="252" t="e">
        <f t="shared" si="441"/>
        <v>#DIV/0!</v>
      </c>
      <c r="CU88" s="252" t="e">
        <f t="shared" si="442"/>
        <v>#DIV/0!</v>
      </c>
      <c r="CV88" s="156" t="str">
        <f t="shared" si="443"/>
        <v/>
      </c>
      <c r="CW88" s="157" t="str">
        <f t="shared" si="444"/>
        <v/>
      </c>
      <c r="CX88" s="157" t="str">
        <f t="shared" si="445"/>
        <v/>
      </c>
      <c r="CY88" s="157" t="str">
        <f t="shared" si="446"/>
        <v/>
      </c>
      <c r="CZ88" s="157" t="str">
        <f t="shared" si="447"/>
        <v/>
      </c>
      <c r="DA88" s="157" t="str">
        <f t="shared" si="448"/>
        <v/>
      </c>
      <c r="DB88" s="157" t="str">
        <f t="shared" si="449"/>
        <v/>
      </c>
      <c r="DC88" s="157" t="str">
        <f t="shared" si="450"/>
        <v/>
      </c>
      <c r="DD88" s="157" t="str">
        <f t="shared" si="451"/>
        <v/>
      </c>
      <c r="DE88" s="157" t="str">
        <f t="shared" si="452"/>
        <v/>
      </c>
      <c r="DF88" s="157" t="str">
        <f t="shared" si="453"/>
        <v/>
      </c>
      <c r="DG88" s="157" t="str">
        <f t="shared" si="454"/>
        <v/>
      </c>
      <c r="DH88" s="157" t="str">
        <f t="shared" si="455"/>
        <v/>
      </c>
      <c r="DI88" s="157" t="str">
        <f t="shared" si="456"/>
        <v/>
      </c>
      <c r="DJ88" s="157" t="str">
        <f t="shared" si="457"/>
        <v/>
      </c>
      <c r="DK88" s="157" t="str">
        <f t="shared" si="458"/>
        <v/>
      </c>
      <c r="DL88" s="157" t="str">
        <f t="shared" si="459"/>
        <v/>
      </c>
      <c r="DM88" s="158" t="str">
        <f t="shared" si="460"/>
        <v/>
      </c>
      <c r="DN88" s="78">
        <v>88</v>
      </c>
      <c r="DO88" s="79">
        <f t="shared" si="478"/>
        <v>83</v>
      </c>
      <c r="DP88" s="42" t="str" cm="1">
        <f t="array" ref="DP88">IFERROR(INDEX($CD$4:$CU$4,_xlfn.AGGREGATE(15,6,COLUMN($CD$4:$CU$4)-COLUMN($CC$1)/($CD$88:$CU$88=MAX($CD$88:$CU$88)),COLUMNS(CU$4:$CU4))),"")</f>
        <v/>
      </c>
      <c r="DQ88" s="65" t="str" cm="1">
        <f t="array" ref="DQ88">IFERROR(INDEX($CD$4:$CU$4,_xlfn.AGGREGATE(15,6,COLUMN($CD$4:$CU$4)-COLUMN($CC$1)/($CD$88:$CU$88=MAX($CD$88:$CU$88)),COLUMNS($CU$4:DN4))),"")</f>
        <v/>
      </c>
      <c r="DR88" s="65" t="str" cm="1">
        <f t="array" ref="DR88">IFERROR(INDEX($CD$4:$CU$4,_xlfn.AGGREGATE(15,6,COLUMN($CD$4:$CU$4)-COLUMN($CC$1)/($CD$88:$CU$88=MAX($CD$88:$CU$88)),COLUMNS($CU$4:DO4))),"")</f>
        <v/>
      </c>
      <c r="DS88" s="65" t="str" cm="1">
        <f t="array" ref="DS88">IFERROR(INDEX($CD$4:$CU$4,_xlfn.AGGREGATE(15,6,COLUMN($CD$4:$CU$4)-COLUMN($CC$1)/($CD$88:$CU$88=MAX($CD$88:$CU$88)),COLUMNS($CU$4:DP4))),"")</f>
        <v/>
      </c>
      <c r="DT88" s="65" t="str" cm="1">
        <f t="array" ref="DT88">IFERROR(INDEX($CD$4:$CU$4,_xlfn.AGGREGATE(15,6,COLUMN($CD$4:$CU$4)-COLUMN($CC$1)/($CD$88:$CU$88=MAX($CD$88:$CU$88)),COLUMNS($CU$4:DQ4))),"")</f>
        <v/>
      </c>
      <c r="DU88" s="66" t="str" cm="1">
        <f t="array" ref="DU88">IFERROR(INDEX($CD$4:$CU$4,_xlfn.AGGREGATE(15,6,COLUMN($CD$4:$CU$4)-COLUMN($CC$1)/($CD$88:$CU$88=MAX($CD$88:$CU$88)),COLUMNS($CU$4:DR4))),"")</f>
        <v/>
      </c>
      <c r="DV88" s="78" t="str">
        <f t="shared" ca="1" si="470"/>
        <v/>
      </c>
      <c r="DW88" s="65" t="str">
        <f t="shared" ca="1" si="471"/>
        <v>R</v>
      </c>
      <c r="DX88" s="65" t="str" cm="1">
        <f t="array" aca="1" ref="DX88" ca="1">IF(INDIRECT(VLOOKUP(DX87,General!R:T,3,FALSE)&amp;DN87)&gt;0,DX87,DV87)</f>
        <v>BU</v>
      </c>
      <c r="DY88" s="79">
        <f t="shared" ca="1" si="472"/>
        <v>2</v>
      </c>
      <c r="DZ88" s="42" t="str">
        <f>IFERROR(VLOOKUP(DP88,General!R:S,2,FALSE),"")</f>
        <v/>
      </c>
      <c r="EA88" s="65" t="str">
        <f>IFERROR(VLOOKUP(DQ88,General!R:S,2,FALSE),"")</f>
        <v/>
      </c>
      <c r="EB88" s="65" t="str">
        <f>IFERROR(VLOOKUP(DR88,General!R:S,2,FALSE),"")</f>
        <v/>
      </c>
      <c r="EC88" s="65" t="str">
        <f>IFERROR(VLOOKUP(DS88,General!R:S,2,FALSE),"")</f>
        <v/>
      </c>
      <c r="ED88" s="65" t="str">
        <f>IFERROR(VLOOKUP(DT88,General!R:S,2,FALSE),"")</f>
        <v/>
      </c>
      <c r="EE88" s="66" t="str">
        <f>IFERROR(VLOOKUP(DU88,General!R:S,2,FALSE),"")</f>
        <v/>
      </c>
      <c r="EF88" s="113">
        <f ca="1">IF(DP88="",-1,COUNTIF(INDIRECT(DZ88&amp;$DN$10):INDIRECT(DZ88&amp;DN88),"Y"))</f>
        <v>-1</v>
      </c>
      <c r="EG88" s="111">
        <f ca="1">IF(DQ88="",-1,COUNTIF(INDIRECT(EA88&amp;$DN$10):INDIRECT(EA88&amp;DN88),"Y"))</f>
        <v>-1</v>
      </c>
      <c r="EH88" s="111">
        <f ca="1">IF(DR88="",-1,COUNTIF(INDIRECT(EB88&amp;$DN$10):INDIRECT(EB88&amp;DN88),"Y"))</f>
        <v>-1</v>
      </c>
      <c r="EI88" s="110">
        <f ca="1">IF(DS88="",-1,COUNTIF(INDIRECT(EC88&amp;$DN$10):INDIRECT(EC88&amp;DN88),"Y"))</f>
        <v>-1</v>
      </c>
      <c r="EJ88" s="114">
        <f ca="1">IF(DT88="",-1,COUNTIF(INDIRECT(ED88&amp;$DN$10):INDIRECT(ED88&amp;DN88),"Y"))</f>
        <v>-1</v>
      </c>
      <c r="EK88" s="114">
        <f ca="1">IF(DU88="",-1,COUNTIF(INDIRECT(EE88&amp;$DN$10):INDIRECT(EE88&amp;DN88),"Y"))</f>
        <v>-1</v>
      </c>
      <c r="EL88" s="42" t="str" cm="1">
        <f t="array" aca="1" ref="EL88" ca="1">IFERROR(INDEX($DP$88:$DU$88,_xlfn.AGGREGATE(15,6,COLUMN($DP$88:$DU$88)-COLUMN($DO$88)/($EF$88:$EK$88=MAX($EF$88:$EK$88)),COLUMNS($DP$88:DP88))),"")</f>
        <v/>
      </c>
      <c r="EM88" s="65" t="str" cm="1">
        <f t="array" aca="1" ref="EM88" ca="1">IFERROR(INDEX($DP$88:$DU$88,_xlfn.AGGREGATE(15,6,COLUMN($DP$88:$DU$88)-COLUMN($DO$88)/($EF$88:$EK$88=MAX($EF$88:$EK$88)),COLUMNS($DP$88:DQ88))),"")</f>
        <v/>
      </c>
      <c r="EN88" s="65" t="str" cm="1">
        <f t="array" aca="1" ref="EN88" ca="1">IFERROR(INDEX($DP$88:$DU$88,_xlfn.AGGREGATE(15,6,COLUMN($DP$88:$DU$88)-COLUMN($DO$88)/($EF$88:$EK$88=MAX($EF$88:$EK$88)),COLUMNS($DP$88:DR88))),"")</f>
        <v/>
      </c>
      <c r="EO88" s="65" t="str" cm="1">
        <f t="array" aca="1" ref="EO88" ca="1">IFERROR(INDEX($DP$88:$DU$88,_xlfn.AGGREGATE(15,6,COLUMN($DP$88:$DU$88)-COLUMN($DO$88)/($EF$88:$EK$88=MAX($EF$88:$EK$88)),COLUMNS($DP$88:DS88))),"")</f>
        <v/>
      </c>
      <c r="EP88" s="65" t="str" cm="1">
        <f t="array" aca="1" ref="EP88" ca="1">IFERROR(INDEX($DP$88:$DU$88,_xlfn.AGGREGATE(15,6,COLUMN($DP$88:$DU$88)-COLUMN($DO$88)/($EF$88:$EK$88=MAX($EF$88:$EK$88)),COLUMNS($DP$88:DT88))),"")</f>
        <v/>
      </c>
      <c r="EQ88" s="66" t="str" cm="1">
        <f t="array" aca="1" ref="EQ88" ca="1">IFERROR(INDEX($DP$88:$DU$88,_xlfn.AGGREGATE(15,6,COLUMN($DP$88:$DU$88)-COLUMN($DO$88)/($EF$88:$EK$88=MAX($EF$88:$EK$88)),COLUMNS($DP$88:DU88))),"")</f>
        <v/>
      </c>
      <c r="ER88" s="9">
        <f t="shared" ca="1" si="461"/>
        <v>6</v>
      </c>
      <c r="ES88" s="79">
        <f t="shared" ca="1" si="473"/>
        <v>2</v>
      </c>
      <c r="ET88" s="112" t="str" cm="1">
        <f t="array" aca="1" ref="ET88" ca="1">INDEX(EL88:EQ88,1,ES88)</f>
        <v/>
      </c>
      <c r="EU88" s="42" t="str">
        <f t="shared" ca="1" si="326"/>
        <v>T</v>
      </c>
      <c r="EV88" s="65" t="str">
        <f t="shared" si="327"/>
        <v>T</v>
      </c>
      <c r="EW88" s="65" t="str">
        <f t="shared" ca="1" si="328"/>
        <v>B</v>
      </c>
      <c r="EX88" s="65" t="str">
        <f t="shared" si="321"/>
        <v/>
      </c>
      <c r="EY88" s="65" t="str">
        <f t="shared" si="322"/>
        <v/>
      </c>
      <c r="EZ88" s="65" t="str">
        <f t="shared" si="323"/>
        <v/>
      </c>
      <c r="FA88" s="9" t="str">
        <f t="shared" si="387"/>
        <v/>
      </c>
      <c r="FB88" s="9" t="str">
        <f t="shared" si="388"/>
        <v/>
      </c>
      <c r="FC88" s="9" t="str">
        <f t="shared" si="389"/>
        <v/>
      </c>
      <c r="FD88" s="9" t="str">
        <f t="shared" si="390"/>
        <v/>
      </c>
      <c r="FE88" s="9" t="str">
        <f t="shared" si="391"/>
        <v/>
      </c>
      <c r="FF88" s="9" t="str">
        <f t="shared" si="392"/>
        <v/>
      </c>
      <c r="FG88" s="9">
        <f t="shared" si="393"/>
        <v>0</v>
      </c>
      <c r="FH88" s="9">
        <f t="shared" si="394"/>
        <v>0</v>
      </c>
      <c r="FI88" s="42" t="str">
        <f t="shared" si="324"/>
        <v/>
      </c>
      <c r="FJ88" s="65">
        <f>IF(Z88="",0,IFERROR(VLOOKUP(Z83&amp;Z84&amp;Z85&amp;Z86&amp;Z87&amp;Z88,General!I:J,2,FALSE),0))</f>
        <v>0</v>
      </c>
      <c r="FK88" s="65">
        <f>IF(AC88="",0,IFERROR(VLOOKUP(AC83&amp;AC84&amp;AC85&amp;AC86&amp;AC87&amp;AC88,General!I:J,2,FALSE),0))</f>
        <v>0</v>
      </c>
      <c r="FL88" s="65">
        <f>IF(AF88="",0,IFERROR(VLOOKUP(AF83&amp;AF84&amp;AF85&amp;AF86&amp;AF87&amp;AF88,General!I:J,2,FALSE),0))</f>
        <v>0</v>
      </c>
      <c r="FM88" s="65">
        <f>IF(AI88="",0,IFERROR(VLOOKUP(AI83&amp;AI84&amp;AI85&amp;AI86&amp;AI87&amp;AI88,General!I:J,2,FALSE),0))</f>
        <v>0</v>
      </c>
      <c r="FN88" s="65">
        <f>IF(AL88="",0,IFERROR(VLOOKUP(AL83&amp;AL84&amp;AL85&amp;AL86&amp;AL87&amp;AL88,General!I:J,2,FALSE),0))</f>
        <v>0</v>
      </c>
      <c r="FO88" s="65">
        <f>IF(AO88="",0,IFERROR(VLOOKUP(AO83&amp;AO84&amp;AO85&amp;AO86&amp;AO87&amp;AO88,General!I:J,2,FALSE),0))</f>
        <v>0</v>
      </c>
      <c r="FP88" s="65">
        <f>IF(AR88="",0,IFERROR(VLOOKUP(AR83&amp;AR84&amp;AR85&amp;AR86&amp;AR87&amp;AR88,General!I:J,2,FALSE),0))</f>
        <v>0</v>
      </c>
      <c r="FQ88" s="65">
        <f>IF(AU88="",0,IFERROR(VLOOKUP(AU83&amp;AU84&amp;AU85&amp;AU86&amp;AU87&amp;AU88,General!I:J,2,FALSE),0))</f>
        <v>0</v>
      </c>
      <c r="FR88" s="65">
        <f>IF(AX88="",0,IFERROR(VLOOKUP(AX83&amp;AX84&amp;AX85&amp;AX86&amp;AX87&amp;AX88,General!I:J,2,FALSE),0))</f>
        <v>0</v>
      </c>
      <c r="FS88" s="65">
        <f>IF(BA88="",0,IFERROR(VLOOKUP(BA83&amp;BA84&amp;BA85&amp;BA86&amp;BA87&amp;BA88,General!I:J,2,FALSE),0))</f>
        <v>0</v>
      </c>
      <c r="FT88" s="65">
        <f>IF(BD88="",0,IFERROR(VLOOKUP(BD83&amp;BD84&amp;BD85&amp;BD86&amp;BD87&amp;BD88,General!I:J,2,FALSE),0))</f>
        <v>0</v>
      </c>
      <c r="FU88" s="65">
        <f>IF(BG88="",0,IFERROR(VLOOKUP(BG83&amp;BG84&amp;BG85&amp;BG86&amp;BG87&amp;BG88,General!I:J,2,FALSE),0))</f>
        <v>0</v>
      </c>
      <c r="FV88" s="65">
        <f>IF(BJ88="",0,IFERROR(VLOOKUP(BJ83&amp;BJ84&amp;BJ85&amp;BJ86&amp;BJ87&amp;BJ88,General!I:J,2,FALSE),0))</f>
        <v>0</v>
      </c>
      <c r="FW88" s="65">
        <f>IF(BM88="",0,IFERROR(VLOOKUP(BM83&amp;BM84&amp;BM85&amp;BM86&amp;BM87&amp;BM88,General!I:J,2,FALSE),0))</f>
        <v>0</v>
      </c>
      <c r="FX88" s="65">
        <f>IF(BP88="",0,IFERROR(VLOOKUP(BP83&amp;BP84&amp;BP85&amp;BP86&amp;BP87&amp;BP88,General!I:J,2,FALSE),0))</f>
        <v>0</v>
      </c>
      <c r="FY88" s="65">
        <f>IF(BS88="",0,IFERROR(VLOOKUP(BS83&amp;BS84&amp;BS85&amp;BS86&amp;BS87&amp;BS88,General!I:J,2,FALSE),0))</f>
        <v>0</v>
      </c>
      <c r="FZ88" s="66">
        <f>IF(BV88="",0,IFERROR(VLOOKUP(BV83&amp;BV84&amp;BV85&amp;BV86&amp;BV87&amp;BV88,General!I:J,2,FALSE),0))</f>
        <v>0</v>
      </c>
      <c r="GA88" s="66">
        <f>IF(BY88="",0,IFERROR(VLOOKUP(BY83&amp;BY84&amp;BY85&amp;BY86&amp;BY87&amp;BY88,General!I:J,2,FALSE),0))</f>
        <v>0</v>
      </c>
      <c r="GB88" s="66">
        <f>IF(R88="",0,IFERROR(VLOOKUP(R83&amp;R84&amp;R85&amp;R86&amp;R87&amp;R88,General!F:G,2,FALSE),0))</f>
        <v>0</v>
      </c>
      <c r="GC88" s="9" t="str">
        <f t="shared" si="462"/>
        <v/>
      </c>
      <c r="GD88" s="9" t="str">
        <f t="shared" si="395"/>
        <v>N</v>
      </c>
      <c r="GE88" s="9" t="str">
        <f t="shared" si="396"/>
        <v>N</v>
      </c>
      <c r="GF88" s="9" t="str">
        <f t="shared" si="397"/>
        <v>N</v>
      </c>
      <c r="GG88" s="9" t="str">
        <f t="shared" si="398"/>
        <v/>
      </c>
      <c r="GH88" s="10" t="str">
        <f t="shared" ca="1" si="399"/>
        <v/>
      </c>
      <c r="GI88" s="9" t="str">
        <f t="shared" ca="1" si="400"/>
        <v/>
      </c>
      <c r="GJ88" s="9" t="str">
        <f t="shared" ca="1" si="401"/>
        <v/>
      </c>
      <c r="GK88" s="9" t="str">
        <f t="shared" si="402"/>
        <v/>
      </c>
      <c r="GL88" s="9" t="str">
        <f t="shared" si="403"/>
        <v/>
      </c>
      <c r="GM88" s="9" t="str">
        <f t="shared" si="404"/>
        <v/>
      </c>
      <c r="GN88" s="9" t="str">
        <f t="shared" si="318"/>
        <v/>
      </c>
      <c r="GO88" s="9" t="str">
        <f t="shared" si="319"/>
        <v/>
      </c>
      <c r="GP88" s="9" t="str">
        <f t="shared" si="289"/>
        <v>00000</v>
      </c>
      <c r="GQ88" s="9" t="str">
        <f t="shared" si="290"/>
        <v>00000</v>
      </c>
      <c r="GR88" s="9" t="str">
        <f t="shared" si="291"/>
        <v>000000</v>
      </c>
      <c r="GS88" s="9" t="str">
        <f t="shared" si="292"/>
        <v>000000</v>
      </c>
      <c r="GT88" s="9" t="str">
        <f t="shared" si="293"/>
        <v>B</v>
      </c>
      <c r="GU88" s="9" t="str">
        <f t="shared" si="463"/>
        <v>B</v>
      </c>
      <c r="GV88" s="9" t="str">
        <f t="shared" si="405"/>
        <v/>
      </c>
      <c r="GW88" s="9">
        <f t="shared" ca="1" si="406"/>
        <v>0</v>
      </c>
      <c r="GX88" s="9" t="str">
        <f t="shared" si="407"/>
        <v/>
      </c>
      <c r="GY88" s="9">
        <f t="shared" ca="1" si="408"/>
        <v>0</v>
      </c>
      <c r="GZ88" s="9" t="str">
        <f t="shared" si="409"/>
        <v/>
      </c>
      <c r="HA88" s="9">
        <f t="shared" ca="1" si="410"/>
        <v>0</v>
      </c>
      <c r="HB88" s="9" t="str">
        <f t="shared" ca="1" si="464"/>
        <v>0</v>
      </c>
      <c r="HC88" s="9" t="str">
        <f t="shared" ca="1" si="465"/>
        <v>0</v>
      </c>
      <c r="HD88" s="9" t="str">
        <f t="shared" ca="1" si="466"/>
        <v>0</v>
      </c>
      <c r="HE88" s="9" t="str">
        <f t="shared" si="411"/>
        <v/>
      </c>
      <c r="HG88" s="9">
        <f>General!A86</f>
        <v>0</v>
      </c>
      <c r="HH88" s="9">
        <f>General!B86</f>
        <v>0</v>
      </c>
      <c r="HI88" s="9">
        <f>General!C86</f>
        <v>0</v>
      </c>
      <c r="HJ88" s="9">
        <f>General!D86</f>
        <v>0</v>
      </c>
      <c r="HK88" s="9">
        <v>1</v>
      </c>
      <c r="HL88" s="57">
        <f t="shared" ca="1" si="467"/>
        <v>1</v>
      </c>
      <c r="HM88" s="9" t="str">
        <f>General!F86</f>
        <v>LWLWWW</v>
      </c>
      <c r="HN88" s="9">
        <f>General!G86</f>
        <v>6</v>
      </c>
    </row>
    <row r="89" spans="1:222" ht="13.5" thickBot="1">
      <c r="A89" s="9">
        <v>80</v>
      </c>
      <c r="B89" s="91" t="str">
        <f t="shared" si="330"/>
        <v/>
      </c>
      <c r="C89" s="120" t="str">
        <f t="shared" ca="1" si="412"/>
        <v/>
      </c>
      <c r="D89" s="121" t="str">
        <f t="shared" si="413"/>
        <v/>
      </c>
      <c r="E89" s="122" t="str">
        <f t="shared" si="414"/>
        <v/>
      </c>
      <c r="F89" s="92" t="str">
        <f t="shared" si="331"/>
        <v/>
      </c>
      <c r="G89" s="9">
        <v>80</v>
      </c>
      <c r="H89" s="123"/>
      <c r="I89" s="153" t="str">
        <f t="shared" si="415"/>
        <v/>
      </c>
      <c r="J89" s="120" t="str">
        <f t="shared" si="416"/>
        <v/>
      </c>
      <c r="K89" s="92" t="str">
        <f t="shared" si="468"/>
        <v/>
      </c>
      <c r="L89" s="141"/>
      <c r="M89" s="137"/>
      <c r="N89" s="10"/>
      <c r="O89" s="91" t="str">
        <f>IF(M88="","",VLOOKUP(DX89,General!U:V,2,FALSE))</f>
        <v/>
      </c>
      <c r="P89" s="121" t="str">
        <f t="shared" si="332"/>
        <v/>
      </c>
      <c r="Q89" s="122" t="str">
        <f t="shared" si="333"/>
        <v/>
      </c>
      <c r="R89" s="93" t="str">
        <f t="shared" si="334"/>
        <v/>
      </c>
      <c r="S89" s="93" t="str">
        <f t="shared" si="335"/>
        <v/>
      </c>
      <c r="T89" s="124" t="str">
        <f t="shared" si="417"/>
        <v/>
      </c>
      <c r="U89" s="93" t="str">
        <f>IF(M89="","",IF(T89="",SUM($T$5:$T89)+S89,SUM($T$5:$T89)))</f>
        <v/>
      </c>
      <c r="V89" s="127" t="str">
        <f t="shared" si="315"/>
        <v/>
      </c>
      <c r="W89" s="93" t="str" cm="1">
        <f t="array" aca="1" ref="W89" ca="1">IF(M88="","",INDIRECT(DX89&amp; DN89))</f>
        <v/>
      </c>
      <c r="X89" s="92" t="str">
        <f t="shared" si="336"/>
        <v/>
      </c>
      <c r="Y89" s="91" t="str">
        <f t="shared" si="337"/>
        <v/>
      </c>
      <c r="Z89" s="93" t="str">
        <f t="shared" si="338"/>
        <v/>
      </c>
      <c r="AA89" s="92" t="str">
        <f t="shared" si="339"/>
        <v/>
      </c>
      <c r="AB89" s="91" t="str">
        <f t="shared" si="340"/>
        <v/>
      </c>
      <c r="AC89" s="93" t="str">
        <f t="shared" si="341"/>
        <v/>
      </c>
      <c r="AD89" s="92" t="str">
        <f t="shared" si="342"/>
        <v/>
      </c>
      <c r="AE89" s="91" t="str">
        <f t="shared" si="343"/>
        <v/>
      </c>
      <c r="AF89" s="93" t="str">
        <f t="shared" si="344"/>
        <v/>
      </c>
      <c r="AG89" s="92" t="str">
        <f t="shared" si="345"/>
        <v/>
      </c>
      <c r="AH89" s="91" t="str">
        <f t="shared" si="346"/>
        <v/>
      </c>
      <c r="AI89" s="93" t="str">
        <f t="shared" si="347"/>
        <v/>
      </c>
      <c r="AJ89" s="92" t="str">
        <f t="shared" si="348"/>
        <v/>
      </c>
      <c r="AK89" s="91" t="str">
        <f t="shared" si="418"/>
        <v/>
      </c>
      <c r="AL89" s="93" t="str">
        <f t="shared" si="349"/>
        <v/>
      </c>
      <c r="AM89" s="92" t="str">
        <f t="shared" si="350"/>
        <v/>
      </c>
      <c r="AN89" s="91" t="str">
        <f t="shared" si="351"/>
        <v/>
      </c>
      <c r="AO89" s="93" t="str">
        <f t="shared" si="352"/>
        <v/>
      </c>
      <c r="AP89" s="92" t="str">
        <f t="shared" si="353"/>
        <v/>
      </c>
      <c r="AQ89" s="91" t="str">
        <f t="shared" si="354"/>
        <v/>
      </c>
      <c r="AR89" s="93" t="str">
        <f t="shared" si="355"/>
        <v/>
      </c>
      <c r="AS89" s="92" t="str">
        <f t="shared" si="356"/>
        <v/>
      </c>
      <c r="AT89" s="91" t="str">
        <f t="shared" si="419"/>
        <v/>
      </c>
      <c r="AU89" s="93" t="str">
        <f t="shared" si="357"/>
        <v/>
      </c>
      <c r="AV89" s="95" t="str">
        <f t="shared" si="358"/>
        <v/>
      </c>
      <c r="AW89" s="91" t="str">
        <f t="shared" si="420"/>
        <v/>
      </c>
      <c r="AX89" s="93" t="str">
        <f t="shared" si="359"/>
        <v/>
      </c>
      <c r="AY89" s="92" t="str">
        <f t="shared" si="421"/>
        <v/>
      </c>
      <c r="AZ89" s="91" t="str">
        <f t="shared" si="360"/>
        <v/>
      </c>
      <c r="BA89" s="93" t="str">
        <f t="shared" si="361"/>
        <v/>
      </c>
      <c r="BB89" s="92" t="str">
        <f t="shared" si="362"/>
        <v/>
      </c>
      <c r="BC89" s="91" t="str">
        <f t="shared" si="363"/>
        <v/>
      </c>
      <c r="BD89" s="93" t="str">
        <f t="shared" si="364"/>
        <v/>
      </c>
      <c r="BE89" s="92" t="str">
        <f t="shared" si="365"/>
        <v/>
      </c>
      <c r="BF89" s="91" t="str">
        <f t="shared" si="366"/>
        <v/>
      </c>
      <c r="BG89" s="93" t="str">
        <f t="shared" si="367"/>
        <v/>
      </c>
      <c r="BH89" s="92" t="str">
        <f t="shared" si="368"/>
        <v/>
      </c>
      <c r="BI89" s="91" t="str">
        <f t="shared" si="369"/>
        <v/>
      </c>
      <c r="BJ89" s="93" t="str">
        <f t="shared" si="370"/>
        <v/>
      </c>
      <c r="BK89" s="92" t="str">
        <f t="shared" si="371"/>
        <v/>
      </c>
      <c r="BL89" s="91" t="str">
        <f t="shared" si="372"/>
        <v/>
      </c>
      <c r="BM89" s="93" t="str">
        <f t="shared" si="373"/>
        <v/>
      </c>
      <c r="BN89" s="92" t="str">
        <f t="shared" si="374"/>
        <v/>
      </c>
      <c r="BO89" s="91" t="str">
        <f t="shared" si="375"/>
        <v/>
      </c>
      <c r="BP89" s="93" t="str">
        <f t="shared" si="376"/>
        <v/>
      </c>
      <c r="BQ89" s="92" t="str">
        <f t="shared" si="377"/>
        <v/>
      </c>
      <c r="BR89" s="91" t="str">
        <f t="shared" si="378"/>
        <v/>
      </c>
      <c r="BS89" s="93" t="str">
        <f t="shared" si="379"/>
        <v/>
      </c>
      <c r="BT89" s="92" t="str">
        <f t="shared" si="380"/>
        <v/>
      </c>
      <c r="BU89" s="91" t="str">
        <f t="shared" si="381"/>
        <v/>
      </c>
      <c r="BV89" s="93" t="str">
        <f t="shared" si="382"/>
        <v/>
      </c>
      <c r="BW89" s="92" t="str">
        <f t="shared" si="383"/>
        <v/>
      </c>
      <c r="BX89" s="91" t="str">
        <f t="shared" si="384"/>
        <v/>
      </c>
      <c r="BY89" s="93" t="str">
        <f t="shared" si="422"/>
        <v/>
      </c>
      <c r="BZ89" s="92" t="str">
        <f t="shared" si="385"/>
        <v/>
      </c>
      <c r="CA89" s="106">
        <f t="shared" si="423"/>
        <v>0</v>
      </c>
      <c r="CB89" s="107">
        <f t="shared" si="424"/>
        <v>0</v>
      </c>
      <c r="CC89" s="108" t="str">
        <f t="shared" si="425"/>
        <v/>
      </c>
      <c r="CD89" s="252" t="e">
        <f t="shared" ref="CD89:CE89" si="487">AVERAGE(CV86:CV89)</f>
        <v>#DIV/0!</v>
      </c>
      <c r="CE89" s="252" t="e">
        <f t="shared" si="487"/>
        <v>#DIV/0!</v>
      </c>
      <c r="CF89" s="252" t="e">
        <f t="shared" si="427"/>
        <v>#DIV/0!</v>
      </c>
      <c r="CG89" s="252" t="e">
        <f t="shared" si="428"/>
        <v>#DIV/0!</v>
      </c>
      <c r="CH89" s="252" t="e">
        <f t="shared" si="429"/>
        <v>#DIV/0!</v>
      </c>
      <c r="CI89" s="252" t="e">
        <f t="shared" si="430"/>
        <v>#DIV/0!</v>
      </c>
      <c r="CJ89" s="252" t="e">
        <f t="shared" si="431"/>
        <v>#DIV/0!</v>
      </c>
      <c r="CK89" s="252" t="e">
        <f t="shared" si="432"/>
        <v>#DIV/0!</v>
      </c>
      <c r="CL89" s="252" t="e">
        <f t="shared" si="433"/>
        <v>#DIV/0!</v>
      </c>
      <c r="CM89" s="252" t="e">
        <f t="shared" si="434"/>
        <v>#DIV/0!</v>
      </c>
      <c r="CN89" s="252" t="e">
        <f t="shared" si="435"/>
        <v>#DIV/0!</v>
      </c>
      <c r="CO89" s="252" t="e">
        <f t="shared" si="436"/>
        <v>#DIV/0!</v>
      </c>
      <c r="CP89" s="252" t="e">
        <f t="shared" si="437"/>
        <v>#DIV/0!</v>
      </c>
      <c r="CQ89" s="252" t="e">
        <f t="shared" si="438"/>
        <v>#DIV/0!</v>
      </c>
      <c r="CR89" s="252" t="e">
        <f t="shared" si="439"/>
        <v>#DIV/0!</v>
      </c>
      <c r="CS89" s="252" t="e">
        <f t="shared" si="440"/>
        <v>#DIV/0!</v>
      </c>
      <c r="CT89" s="252" t="e">
        <f t="shared" si="441"/>
        <v>#DIV/0!</v>
      </c>
      <c r="CU89" s="252" t="e">
        <f t="shared" si="442"/>
        <v>#DIV/0!</v>
      </c>
      <c r="CV89" s="156" t="str">
        <f t="shared" si="443"/>
        <v/>
      </c>
      <c r="CW89" s="157" t="str">
        <f t="shared" si="444"/>
        <v/>
      </c>
      <c r="CX89" s="157" t="str">
        <f t="shared" si="445"/>
        <v/>
      </c>
      <c r="CY89" s="157" t="str">
        <f t="shared" si="446"/>
        <v/>
      </c>
      <c r="CZ89" s="157" t="str">
        <f t="shared" si="447"/>
        <v/>
      </c>
      <c r="DA89" s="157" t="str">
        <f t="shared" si="448"/>
        <v/>
      </c>
      <c r="DB89" s="157" t="str">
        <f t="shared" si="449"/>
        <v/>
      </c>
      <c r="DC89" s="157" t="str">
        <f t="shared" si="450"/>
        <v/>
      </c>
      <c r="DD89" s="157" t="str">
        <f t="shared" si="451"/>
        <v/>
      </c>
      <c r="DE89" s="157" t="str">
        <f t="shared" si="452"/>
        <v/>
      </c>
      <c r="DF89" s="157" t="str">
        <f t="shared" si="453"/>
        <v/>
      </c>
      <c r="DG89" s="157" t="str">
        <f t="shared" si="454"/>
        <v/>
      </c>
      <c r="DH89" s="157" t="str">
        <f t="shared" si="455"/>
        <v/>
      </c>
      <c r="DI89" s="157" t="str">
        <f t="shared" si="456"/>
        <v/>
      </c>
      <c r="DJ89" s="157" t="str">
        <f t="shared" si="457"/>
        <v/>
      </c>
      <c r="DK89" s="157" t="str">
        <f t="shared" si="458"/>
        <v/>
      </c>
      <c r="DL89" s="157" t="str">
        <f t="shared" si="459"/>
        <v/>
      </c>
      <c r="DM89" s="158" t="str">
        <f t="shared" si="460"/>
        <v/>
      </c>
      <c r="DN89" s="78">
        <v>89</v>
      </c>
      <c r="DO89" s="79">
        <f t="shared" si="478"/>
        <v>84</v>
      </c>
      <c r="DP89" s="42" t="str" cm="1">
        <f t="array" ref="DP89">IFERROR(INDEX($CD$4:$CU$4,_xlfn.AGGREGATE(15,6,COLUMN($CD$4:$CU$4)-COLUMN($CC$1)/($CD$89:$CU$89=MAX($CD$89:$CU$89)),COLUMNS(CU$4:$CU4))),"")</f>
        <v/>
      </c>
      <c r="DQ89" s="65" t="str" cm="1">
        <f t="array" ref="DQ89">IFERROR(INDEX($CD$4:$CU$4,_xlfn.AGGREGATE(15,6,COLUMN($CD$4:$CU$4)-COLUMN($CC$1)/($CD$89:$CU$89=MAX($CD$89:$CU$89)),COLUMNS($CU$4:DN4))),"")</f>
        <v/>
      </c>
      <c r="DR89" s="65" t="str" cm="1">
        <f t="array" ref="DR89">IFERROR(INDEX($CD$4:$CU$4,_xlfn.AGGREGATE(15,6,COLUMN($CD$4:$CU$4)-COLUMN($CC$1)/($CD$89:$CU$89=MAX($CD$89:$CU$89)),COLUMNS($CU$4:DO4))),"")</f>
        <v/>
      </c>
      <c r="DS89" s="65" t="str" cm="1">
        <f t="array" ref="DS89">IFERROR(INDEX($CD$4:$CU$4,_xlfn.AGGREGATE(15,6,COLUMN($CD$4:$CU$4)-COLUMN($CC$1)/($CD$89:$CU$89=MAX($CD$89:$CU$89)),COLUMNS($CU$4:DP4))),"")</f>
        <v/>
      </c>
      <c r="DT89" s="65" t="str" cm="1">
        <f t="array" ref="DT89">IFERROR(INDEX($CD$4:$CU$4,_xlfn.AGGREGATE(15,6,COLUMN($CD$4:$CU$4)-COLUMN($CC$1)/($CD$89:$CU$89=MAX($CD$89:$CU$89)),COLUMNS($CU$4:DQ4))),"")</f>
        <v/>
      </c>
      <c r="DU89" s="66" t="str" cm="1">
        <f t="array" ref="DU89">IFERROR(INDEX($CD$4:$CU$4,_xlfn.AGGREGATE(15,6,COLUMN($CD$4:$CU$4)-COLUMN($CC$1)/($CD$89:$CU$89=MAX($CD$89:$CU$89)),COLUMNS($CU$4:DR4))),"")</f>
        <v/>
      </c>
      <c r="DV89" s="78" t="str">
        <f t="shared" ca="1" si="470"/>
        <v/>
      </c>
      <c r="DW89" s="65" t="str">
        <f t="shared" ca="1" si="471"/>
        <v>R</v>
      </c>
      <c r="DX89" s="65" t="str" cm="1">
        <f t="array" aca="1" ref="DX89" ca="1">IF(INDIRECT(VLOOKUP(DX88,General!R:T,3,FALSE)&amp;DN88)&gt;0,DX88,DV88)</f>
        <v>BU</v>
      </c>
      <c r="DY89" s="79">
        <f t="shared" ca="1" si="472"/>
        <v>3</v>
      </c>
      <c r="DZ89" s="42" t="str">
        <f>IFERROR(VLOOKUP(DP89,General!R:S,2,FALSE),"")</f>
        <v/>
      </c>
      <c r="EA89" s="65" t="str">
        <f>IFERROR(VLOOKUP(DQ89,General!R:S,2,FALSE),"")</f>
        <v/>
      </c>
      <c r="EB89" s="65" t="str">
        <f>IFERROR(VLOOKUP(DR89,General!R:S,2,FALSE),"")</f>
        <v/>
      </c>
      <c r="EC89" s="65" t="str">
        <f>IFERROR(VLOOKUP(DS89,General!R:S,2,FALSE),"")</f>
        <v/>
      </c>
      <c r="ED89" s="65" t="str">
        <f>IFERROR(VLOOKUP(DT89,General!R:S,2,FALSE),"")</f>
        <v/>
      </c>
      <c r="EE89" s="66" t="str">
        <f>IFERROR(VLOOKUP(DU89,General!R:S,2,FALSE),"")</f>
        <v/>
      </c>
      <c r="EF89" s="113">
        <f ca="1">IF(DP89="",-1,COUNTIF(INDIRECT(DZ89&amp;$DN$10):INDIRECT(DZ89&amp;DN89),"Y"))</f>
        <v>-1</v>
      </c>
      <c r="EG89" s="111">
        <f ca="1">IF(DQ89="",-1,COUNTIF(INDIRECT(EA89&amp;$DN$10):INDIRECT(EA89&amp;DN89),"Y"))</f>
        <v>-1</v>
      </c>
      <c r="EH89" s="111">
        <f ca="1">IF(DR89="",-1,COUNTIF(INDIRECT(EB89&amp;$DN$10):INDIRECT(EB89&amp;DN89),"Y"))</f>
        <v>-1</v>
      </c>
      <c r="EI89" s="110">
        <f ca="1">IF(DS89="",-1,COUNTIF(INDIRECT(EC89&amp;$DN$10):INDIRECT(EC89&amp;DN89),"Y"))</f>
        <v>-1</v>
      </c>
      <c r="EJ89" s="114">
        <f ca="1">IF(DT89="",-1,COUNTIF(INDIRECT(ED89&amp;$DN$10):INDIRECT(ED89&amp;DN89),"Y"))</f>
        <v>-1</v>
      </c>
      <c r="EK89" s="114">
        <f ca="1">IF(DU89="",-1,COUNTIF(INDIRECT(EE89&amp;$DN$10):INDIRECT(EE89&amp;DN89),"Y"))</f>
        <v>-1</v>
      </c>
      <c r="EL89" s="42" t="str" cm="1">
        <f t="array" aca="1" ref="EL89" ca="1">IFERROR(INDEX($DP$89:$DU$89,_xlfn.AGGREGATE(15,6,COLUMN($DP$89:$DU$89)-COLUMN($DO$89)/($EF$89:$EK$89=MAX($EF$89:$EK$89)),COLUMNS($DP$89:DP89))),"")</f>
        <v/>
      </c>
      <c r="EM89" s="65" t="str" cm="1">
        <f t="array" aca="1" ref="EM89" ca="1">IFERROR(INDEX($DP$89:$DU$89,_xlfn.AGGREGATE(15,6,COLUMN($DP$89:$DU$89)-COLUMN($DO$89)/($EF$89:$EK$89=MAX($EF$89:$EK$89)),COLUMNS($DP$89:DQ89))),"")</f>
        <v/>
      </c>
      <c r="EN89" s="65" t="str" cm="1">
        <f t="array" aca="1" ref="EN89" ca="1">IFERROR(INDEX($DP$89:$DU$89,_xlfn.AGGREGATE(15,6,COLUMN($DP$89:$DU$89)-COLUMN($DO$89)/($EF$89:$EK$89=MAX($EF$89:$EK$89)),COLUMNS($DP$89:DR89))),"")</f>
        <v/>
      </c>
      <c r="EO89" s="65" t="str" cm="1">
        <f t="array" aca="1" ref="EO89" ca="1">IFERROR(INDEX($DP$89:$DU$89,_xlfn.AGGREGATE(15,6,COLUMN($DP$89:$DU$89)-COLUMN($DO$89)/($EF$89:$EK$89=MAX($EF$89:$EK$89)),COLUMNS($DP$89:DS89))),"")</f>
        <v/>
      </c>
      <c r="EP89" s="65" t="str" cm="1">
        <f t="array" aca="1" ref="EP89" ca="1">IFERROR(INDEX($DP$89:$DU$89,_xlfn.AGGREGATE(15,6,COLUMN($DP$89:$DU$89)-COLUMN($DO$89)/($EF$89:$EK$89=MAX($EF$89:$EK$89)),COLUMNS($DP$89:DT89))),"")</f>
        <v/>
      </c>
      <c r="EQ89" s="66" t="str" cm="1">
        <f t="array" aca="1" ref="EQ89" ca="1">IFERROR(INDEX($DP$89:$DU$89,_xlfn.AGGREGATE(15,6,COLUMN($DP$89:$DU$89)-COLUMN($DO$89)/($EF$89:$EK$89=MAX($EF$89:$EK$89)),COLUMNS($DP$89:DU89))),"")</f>
        <v/>
      </c>
      <c r="ER89" s="9">
        <f t="shared" ca="1" si="461"/>
        <v>6</v>
      </c>
      <c r="ES89" s="79">
        <f t="shared" ca="1" si="473"/>
        <v>3</v>
      </c>
      <c r="ET89" s="112" t="str" cm="1">
        <f t="array" aca="1" ref="ET89" ca="1">INDEX(EL89:EQ89,1,ES89)</f>
        <v/>
      </c>
      <c r="EU89" s="42" t="str">
        <f t="shared" ca="1" si="326"/>
        <v>T</v>
      </c>
      <c r="EV89" s="65" t="str">
        <f t="shared" si="327"/>
        <v>T</v>
      </c>
      <c r="EW89" s="65" t="str">
        <f t="shared" ca="1" si="328"/>
        <v>B</v>
      </c>
      <c r="EX89" s="65" t="str">
        <f t="shared" si="321"/>
        <v/>
      </c>
      <c r="EY89" s="65" t="str">
        <f t="shared" si="322"/>
        <v/>
      </c>
      <c r="EZ89" s="65" t="str">
        <f t="shared" si="323"/>
        <v/>
      </c>
      <c r="FA89" s="9" t="str">
        <f t="shared" si="387"/>
        <v/>
      </c>
      <c r="FB89" s="9" t="str">
        <f t="shared" si="388"/>
        <v/>
      </c>
      <c r="FC89" s="9" t="str">
        <f t="shared" si="389"/>
        <v/>
      </c>
      <c r="FD89" s="9" t="str">
        <f t="shared" si="390"/>
        <v/>
      </c>
      <c r="FE89" s="9" t="str">
        <f t="shared" si="391"/>
        <v/>
      </c>
      <c r="FF89" s="9" t="str">
        <f t="shared" si="392"/>
        <v/>
      </c>
      <c r="FG89" s="9">
        <f t="shared" si="393"/>
        <v>0</v>
      </c>
      <c r="FH89" s="9">
        <f t="shared" si="394"/>
        <v>0</v>
      </c>
      <c r="FI89" s="42" t="str">
        <f t="shared" si="324"/>
        <v/>
      </c>
      <c r="FJ89" s="65">
        <f>IF(Z89="",0,IFERROR(VLOOKUP(Z84&amp;Z85&amp;Z86&amp;Z87&amp;Z88&amp;Z89,General!I:J,2,FALSE),0))</f>
        <v>0</v>
      </c>
      <c r="FK89" s="65">
        <f>IF(AC89="",0,IFERROR(VLOOKUP(AC84&amp;AC85&amp;AC86&amp;AC87&amp;AC88&amp;AC89,General!I:J,2,FALSE),0))</f>
        <v>0</v>
      </c>
      <c r="FL89" s="65">
        <f>IF(AF89="",0,IFERROR(VLOOKUP(AF84&amp;AF85&amp;AF86&amp;AF87&amp;AF88&amp;AF89,General!I:J,2,FALSE),0))</f>
        <v>0</v>
      </c>
      <c r="FM89" s="65">
        <f>IF(AI89="",0,IFERROR(VLOOKUP(AI84&amp;AI85&amp;AI86&amp;AI87&amp;AI88&amp;AI89,General!I:J,2,FALSE),0))</f>
        <v>0</v>
      </c>
      <c r="FN89" s="65">
        <f>IF(AL89="",0,IFERROR(VLOOKUP(AL84&amp;AL85&amp;AL86&amp;AL87&amp;AL88&amp;AL89,General!I:J,2,FALSE),0))</f>
        <v>0</v>
      </c>
      <c r="FO89" s="65">
        <f>IF(AO89="",0,IFERROR(VLOOKUP(AO84&amp;AO85&amp;AO86&amp;AO87&amp;AO88&amp;AO89,General!I:J,2,FALSE),0))</f>
        <v>0</v>
      </c>
      <c r="FP89" s="65">
        <f>IF(AR89="",0,IFERROR(VLOOKUP(AR84&amp;AR85&amp;AR86&amp;AR87&amp;AR88&amp;AR89,General!I:J,2,FALSE),0))</f>
        <v>0</v>
      </c>
      <c r="FQ89" s="65">
        <f>IF(AU89="",0,IFERROR(VLOOKUP(AU84&amp;AU85&amp;AU86&amp;AU87&amp;AU88&amp;AU89,General!I:J,2,FALSE),0))</f>
        <v>0</v>
      </c>
      <c r="FR89" s="65">
        <f>IF(AX89="",0,IFERROR(VLOOKUP(AX84&amp;AX85&amp;AX86&amp;AX87&amp;AX88&amp;AX89,General!I:J,2,FALSE),0))</f>
        <v>0</v>
      </c>
      <c r="FS89" s="65">
        <f>IF(BA89="",0,IFERROR(VLOOKUP(BA84&amp;BA85&amp;BA86&amp;BA87&amp;BA88&amp;BA89,General!I:J,2,FALSE),0))</f>
        <v>0</v>
      </c>
      <c r="FT89" s="65">
        <f>IF(BD89="",0,IFERROR(VLOOKUP(BD84&amp;BD85&amp;BD86&amp;BD87&amp;BD88&amp;BD89,General!I:J,2,FALSE),0))</f>
        <v>0</v>
      </c>
      <c r="FU89" s="65">
        <f>IF(BG89="",0,IFERROR(VLOOKUP(BG84&amp;BG85&amp;BG86&amp;BG87&amp;BG88&amp;BG89,General!I:J,2,FALSE),0))</f>
        <v>0</v>
      </c>
      <c r="FV89" s="65">
        <f>IF(BJ89="",0,IFERROR(VLOOKUP(BJ84&amp;BJ85&amp;BJ86&amp;BJ87&amp;BJ88&amp;BJ89,General!I:J,2,FALSE),0))</f>
        <v>0</v>
      </c>
      <c r="FW89" s="65">
        <f>IF(BM89="",0,IFERROR(VLOOKUP(BM84&amp;BM85&amp;BM86&amp;BM87&amp;BM88&amp;BM89,General!I:J,2,FALSE),0))</f>
        <v>0</v>
      </c>
      <c r="FX89" s="65">
        <f>IF(BP89="",0,IFERROR(VLOOKUP(BP84&amp;BP85&amp;BP86&amp;BP87&amp;BP88&amp;BP89,General!I:J,2,FALSE),0))</f>
        <v>0</v>
      </c>
      <c r="FY89" s="65">
        <f>IF(BS89="",0,IFERROR(VLOOKUP(BS84&amp;BS85&amp;BS86&amp;BS87&amp;BS88&amp;BS89,General!I:J,2,FALSE),0))</f>
        <v>0</v>
      </c>
      <c r="FZ89" s="66">
        <f>IF(BV89="",0,IFERROR(VLOOKUP(BV84&amp;BV85&amp;BV86&amp;BV87&amp;BV88&amp;BV89,General!I:J,2,FALSE),0))</f>
        <v>0</v>
      </c>
      <c r="GA89" s="66">
        <f>IF(BY89="",0,IFERROR(VLOOKUP(BY84&amp;BY85&amp;BY86&amp;BY87&amp;BY88&amp;BY89,General!I:J,2,FALSE),0))</f>
        <v>0</v>
      </c>
      <c r="GB89" s="66">
        <f>IF(R89="",0,IFERROR(VLOOKUP(R84&amp;R85&amp;R86&amp;R87&amp;R88&amp;R89,General!F:G,2,FALSE),0))</f>
        <v>0</v>
      </c>
      <c r="GC89" s="9" t="str">
        <f t="shared" si="462"/>
        <v/>
      </c>
      <c r="GD89" s="9" t="str">
        <f t="shared" si="395"/>
        <v>N</v>
      </c>
      <c r="GE89" s="9" t="str">
        <f t="shared" si="396"/>
        <v>N</v>
      </c>
      <c r="GF89" s="9" t="str">
        <f t="shared" si="397"/>
        <v>N</v>
      </c>
      <c r="GG89" s="9" t="str">
        <f t="shared" si="398"/>
        <v/>
      </c>
      <c r="GH89" s="10" t="str">
        <f t="shared" ca="1" si="399"/>
        <v/>
      </c>
      <c r="GI89" s="9" t="str">
        <f t="shared" ca="1" si="400"/>
        <v/>
      </c>
      <c r="GJ89" s="9" t="str">
        <f t="shared" ca="1" si="401"/>
        <v/>
      </c>
      <c r="GK89" s="9" t="str">
        <f t="shared" si="402"/>
        <v/>
      </c>
      <c r="GL89" s="9" t="str">
        <f t="shared" si="403"/>
        <v/>
      </c>
      <c r="GM89" s="9" t="str">
        <f t="shared" si="404"/>
        <v/>
      </c>
      <c r="GN89" s="9" t="str">
        <f t="shared" si="318"/>
        <v/>
      </c>
      <c r="GO89" s="9" t="str">
        <f t="shared" si="319"/>
        <v/>
      </c>
      <c r="GP89" s="9" t="str">
        <f t="shared" si="289"/>
        <v>00000</v>
      </c>
      <c r="GQ89" s="9" t="str">
        <f t="shared" si="290"/>
        <v>00000</v>
      </c>
      <c r="GR89" s="9" t="str">
        <f t="shared" si="291"/>
        <v>000000</v>
      </c>
      <c r="GS89" s="9" t="str">
        <f t="shared" si="292"/>
        <v>000000</v>
      </c>
      <c r="GT89" s="9" t="str">
        <f t="shared" si="293"/>
        <v>B</v>
      </c>
      <c r="GU89" s="9" t="str">
        <f t="shared" si="463"/>
        <v>B</v>
      </c>
      <c r="GV89" s="9" t="str">
        <f t="shared" si="405"/>
        <v/>
      </c>
      <c r="GW89" s="9">
        <f t="shared" ca="1" si="406"/>
        <v>0</v>
      </c>
      <c r="GX89" s="9" t="str">
        <f t="shared" si="407"/>
        <v/>
      </c>
      <c r="GY89" s="9">
        <f t="shared" ca="1" si="408"/>
        <v>0</v>
      </c>
      <c r="GZ89" s="9" t="str">
        <f t="shared" si="409"/>
        <v/>
      </c>
      <c r="HA89" s="9">
        <f t="shared" ca="1" si="410"/>
        <v>0</v>
      </c>
      <c r="HB89" s="9" t="str">
        <f t="shared" ca="1" si="464"/>
        <v>0</v>
      </c>
      <c r="HC89" s="9" t="str">
        <f t="shared" ca="1" si="465"/>
        <v>0</v>
      </c>
      <c r="HD89" s="9" t="str">
        <f t="shared" ca="1" si="466"/>
        <v>0</v>
      </c>
      <c r="HE89" s="9" t="str">
        <f t="shared" si="411"/>
        <v/>
      </c>
      <c r="HG89" s="9">
        <f>General!A87</f>
        <v>0</v>
      </c>
      <c r="HH89" s="9">
        <f>General!B87</f>
        <v>0</v>
      </c>
      <c r="HI89" s="9">
        <f>General!C87</f>
        <v>0</v>
      </c>
      <c r="HJ89" s="9">
        <f>General!D87</f>
        <v>0</v>
      </c>
      <c r="HK89" s="9">
        <v>1</v>
      </c>
      <c r="HL89" s="57">
        <f t="shared" ca="1" si="467"/>
        <v>1</v>
      </c>
      <c r="HM89" s="9" t="str">
        <f>General!F87</f>
        <v>LWWLLL</v>
      </c>
      <c r="HN89" s="9">
        <f>General!G87</f>
        <v>-6</v>
      </c>
    </row>
    <row r="90" spans="1:222" ht="13.5" thickBot="1">
      <c r="A90" s="9">
        <v>81</v>
      </c>
      <c r="B90" s="57" t="str">
        <f t="shared" si="330"/>
        <v/>
      </c>
      <c r="C90" s="101" t="str">
        <f t="shared" ca="1" si="412"/>
        <v/>
      </c>
      <c r="D90" s="102" t="str">
        <f t="shared" si="413"/>
        <v/>
      </c>
      <c r="E90" s="103" t="str">
        <f t="shared" si="414"/>
        <v/>
      </c>
      <c r="F90" s="58" t="str">
        <f t="shared" si="331"/>
        <v/>
      </c>
      <c r="G90" s="9">
        <v>81</v>
      </c>
      <c r="H90" s="104"/>
      <c r="I90" s="151" t="str">
        <f t="shared" si="415"/>
        <v/>
      </c>
      <c r="J90" s="101" t="str">
        <f t="shared" si="416"/>
        <v/>
      </c>
      <c r="K90" s="58" t="str">
        <f t="shared" si="468"/>
        <v/>
      </c>
      <c r="L90" s="141"/>
      <c r="M90" s="135"/>
      <c r="N90" s="10"/>
      <c r="O90" s="57" t="str">
        <f>IF(M89="","",VLOOKUP(DX90,General!U:V,2,FALSE))</f>
        <v/>
      </c>
      <c r="P90" s="102" t="str">
        <f t="shared" si="332"/>
        <v/>
      </c>
      <c r="Q90" s="103" t="str">
        <f t="shared" si="333"/>
        <v/>
      </c>
      <c r="R90" s="59" t="str">
        <f t="shared" si="334"/>
        <v/>
      </c>
      <c r="S90" s="59" t="str">
        <f t="shared" si="335"/>
        <v/>
      </c>
      <c r="T90" s="105" t="str">
        <f t="shared" si="417"/>
        <v/>
      </c>
      <c r="U90" s="59" t="str">
        <f>IF(M90="","",IF(T90="",SUM($T$5:$T90)+S90,SUM($T$5:$T90)))</f>
        <v/>
      </c>
      <c r="V90" s="126" t="str">
        <f t="shared" si="315"/>
        <v/>
      </c>
      <c r="W90" s="59" t="str" cm="1">
        <f t="array" aca="1" ref="W90" ca="1">IF(M89="","",INDIRECT(DX90&amp; DN90))</f>
        <v/>
      </c>
      <c r="X90" s="58" t="str">
        <f t="shared" si="336"/>
        <v/>
      </c>
      <c r="Y90" s="57" t="str">
        <f t="shared" si="337"/>
        <v/>
      </c>
      <c r="Z90" s="59" t="str">
        <f t="shared" si="338"/>
        <v/>
      </c>
      <c r="AA90" s="58" t="str">
        <f t="shared" si="339"/>
        <v/>
      </c>
      <c r="AB90" s="57" t="str">
        <f t="shared" si="340"/>
        <v/>
      </c>
      <c r="AC90" s="59" t="str">
        <f t="shared" si="341"/>
        <v/>
      </c>
      <c r="AD90" s="58" t="str">
        <f t="shared" si="342"/>
        <v/>
      </c>
      <c r="AE90" s="57" t="str">
        <f t="shared" si="343"/>
        <v/>
      </c>
      <c r="AF90" s="59" t="str">
        <f t="shared" si="344"/>
        <v/>
      </c>
      <c r="AG90" s="58" t="str">
        <f t="shared" si="345"/>
        <v/>
      </c>
      <c r="AH90" s="57" t="str">
        <f t="shared" si="346"/>
        <v/>
      </c>
      <c r="AI90" s="59" t="str">
        <f t="shared" si="347"/>
        <v/>
      </c>
      <c r="AJ90" s="58" t="str">
        <f t="shared" si="348"/>
        <v/>
      </c>
      <c r="AK90" s="57" t="str">
        <f t="shared" si="418"/>
        <v/>
      </c>
      <c r="AL90" s="59" t="str">
        <f t="shared" si="349"/>
        <v/>
      </c>
      <c r="AM90" s="58" t="str">
        <f t="shared" si="350"/>
        <v/>
      </c>
      <c r="AN90" s="57" t="str">
        <f t="shared" si="351"/>
        <v/>
      </c>
      <c r="AO90" s="59" t="str">
        <f t="shared" si="352"/>
        <v/>
      </c>
      <c r="AP90" s="58" t="str">
        <f t="shared" si="353"/>
        <v/>
      </c>
      <c r="AQ90" s="57" t="str">
        <f t="shared" si="354"/>
        <v/>
      </c>
      <c r="AR90" s="59" t="str">
        <f t="shared" si="355"/>
        <v/>
      </c>
      <c r="AS90" s="58" t="str">
        <f t="shared" si="356"/>
        <v/>
      </c>
      <c r="AT90" s="57" t="str">
        <f t="shared" si="419"/>
        <v/>
      </c>
      <c r="AU90" s="59" t="str">
        <f t="shared" si="357"/>
        <v/>
      </c>
      <c r="AV90" s="61" t="str">
        <f t="shared" si="358"/>
        <v/>
      </c>
      <c r="AW90" s="57" t="str">
        <f t="shared" si="420"/>
        <v/>
      </c>
      <c r="AX90" s="59" t="str">
        <f t="shared" si="359"/>
        <v/>
      </c>
      <c r="AY90" s="58" t="str">
        <f t="shared" si="421"/>
        <v/>
      </c>
      <c r="AZ90" s="57" t="str">
        <f t="shared" si="360"/>
        <v/>
      </c>
      <c r="BA90" s="59" t="str">
        <f t="shared" si="361"/>
        <v/>
      </c>
      <c r="BB90" s="58" t="str">
        <f t="shared" si="362"/>
        <v/>
      </c>
      <c r="BC90" s="57" t="str">
        <f t="shared" si="363"/>
        <v/>
      </c>
      <c r="BD90" s="59" t="str">
        <f t="shared" si="364"/>
        <v/>
      </c>
      <c r="BE90" s="58" t="str">
        <f t="shared" si="365"/>
        <v/>
      </c>
      <c r="BF90" s="57" t="str">
        <f t="shared" si="366"/>
        <v/>
      </c>
      <c r="BG90" s="59" t="str">
        <f t="shared" si="367"/>
        <v/>
      </c>
      <c r="BH90" s="58" t="str">
        <f t="shared" si="368"/>
        <v/>
      </c>
      <c r="BI90" s="57" t="str">
        <f t="shared" si="369"/>
        <v/>
      </c>
      <c r="BJ90" s="59" t="str">
        <f t="shared" si="370"/>
        <v/>
      </c>
      <c r="BK90" s="58" t="str">
        <f t="shared" si="371"/>
        <v/>
      </c>
      <c r="BL90" s="57" t="str">
        <f t="shared" si="372"/>
        <v/>
      </c>
      <c r="BM90" s="59" t="str">
        <f t="shared" si="373"/>
        <v/>
      </c>
      <c r="BN90" s="58" t="str">
        <f t="shared" si="374"/>
        <v/>
      </c>
      <c r="BO90" s="57" t="str">
        <f t="shared" si="375"/>
        <v/>
      </c>
      <c r="BP90" s="59" t="str">
        <f t="shared" si="376"/>
        <v/>
      </c>
      <c r="BQ90" s="58" t="str">
        <f t="shared" si="377"/>
        <v/>
      </c>
      <c r="BR90" s="57" t="str">
        <f t="shared" si="378"/>
        <v/>
      </c>
      <c r="BS90" s="59" t="str">
        <f t="shared" si="379"/>
        <v/>
      </c>
      <c r="BT90" s="58" t="str">
        <f t="shared" si="380"/>
        <v/>
      </c>
      <c r="BU90" s="57" t="str">
        <f t="shared" si="381"/>
        <v/>
      </c>
      <c r="BV90" s="59" t="str">
        <f t="shared" si="382"/>
        <v/>
      </c>
      <c r="BW90" s="58" t="str">
        <f t="shared" si="383"/>
        <v/>
      </c>
      <c r="BX90" s="57" t="str">
        <f t="shared" si="384"/>
        <v/>
      </c>
      <c r="BY90" s="59" t="str">
        <f t="shared" si="422"/>
        <v/>
      </c>
      <c r="BZ90" s="58" t="str">
        <f t="shared" si="385"/>
        <v/>
      </c>
      <c r="CA90" s="106">
        <f t="shared" si="423"/>
        <v>0</v>
      </c>
      <c r="CB90" s="107">
        <f t="shared" si="424"/>
        <v>0</v>
      </c>
      <c r="CC90" s="108" t="str">
        <f t="shared" si="425"/>
        <v/>
      </c>
      <c r="CD90" s="252" t="e">
        <f t="shared" ref="CD90:CE90" si="488">AVERAGE(CV87:CV90)</f>
        <v>#DIV/0!</v>
      </c>
      <c r="CE90" s="252" t="e">
        <f t="shared" si="488"/>
        <v>#DIV/0!</v>
      </c>
      <c r="CF90" s="252" t="e">
        <f t="shared" si="427"/>
        <v>#DIV/0!</v>
      </c>
      <c r="CG90" s="252" t="e">
        <f t="shared" si="428"/>
        <v>#DIV/0!</v>
      </c>
      <c r="CH90" s="252" t="e">
        <f t="shared" si="429"/>
        <v>#DIV/0!</v>
      </c>
      <c r="CI90" s="252" t="e">
        <f t="shared" si="430"/>
        <v>#DIV/0!</v>
      </c>
      <c r="CJ90" s="252" t="e">
        <f t="shared" si="431"/>
        <v>#DIV/0!</v>
      </c>
      <c r="CK90" s="252" t="e">
        <f t="shared" si="432"/>
        <v>#DIV/0!</v>
      </c>
      <c r="CL90" s="252" t="e">
        <f t="shared" si="433"/>
        <v>#DIV/0!</v>
      </c>
      <c r="CM90" s="252" t="e">
        <f t="shared" si="434"/>
        <v>#DIV/0!</v>
      </c>
      <c r="CN90" s="252" t="e">
        <f t="shared" si="435"/>
        <v>#DIV/0!</v>
      </c>
      <c r="CO90" s="252" t="e">
        <f t="shared" si="436"/>
        <v>#DIV/0!</v>
      </c>
      <c r="CP90" s="252" t="e">
        <f t="shared" si="437"/>
        <v>#DIV/0!</v>
      </c>
      <c r="CQ90" s="252" t="e">
        <f t="shared" si="438"/>
        <v>#DIV/0!</v>
      </c>
      <c r="CR90" s="252" t="e">
        <f t="shared" si="439"/>
        <v>#DIV/0!</v>
      </c>
      <c r="CS90" s="252" t="e">
        <f t="shared" si="440"/>
        <v>#DIV/0!</v>
      </c>
      <c r="CT90" s="252" t="e">
        <f t="shared" si="441"/>
        <v>#DIV/0!</v>
      </c>
      <c r="CU90" s="252" t="e">
        <f t="shared" si="442"/>
        <v>#DIV/0!</v>
      </c>
      <c r="CV90" s="156" t="str">
        <f t="shared" si="443"/>
        <v/>
      </c>
      <c r="CW90" s="157" t="str">
        <f t="shared" si="444"/>
        <v/>
      </c>
      <c r="CX90" s="157" t="str">
        <f t="shared" si="445"/>
        <v/>
      </c>
      <c r="CY90" s="157" t="str">
        <f t="shared" si="446"/>
        <v/>
      </c>
      <c r="CZ90" s="157" t="str">
        <f t="shared" si="447"/>
        <v/>
      </c>
      <c r="DA90" s="157" t="str">
        <f t="shared" si="448"/>
        <v/>
      </c>
      <c r="DB90" s="157" t="str">
        <f t="shared" si="449"/>
        <v/>
      </c>
      <c r="DC90" s="157" t="str">
        <f t="shared" si="450"/>
        <v/>
      </c>
      <c r="DD90" s="157" t="str">
        <f t="shared" si="451"/>
        <v/>
      </c>
      <c r="DE90" s="157" t="str">
        <f t="shared" si="452"/>
        <v/>
      </c>
      <c r="DF90" s="157" t="str">
        <f t="shared" si="453"/>
        <v/>
      </c>
      <c r="DG90" s="157" t="str">
        <f t="shared" si="454"/>
        <v/>
      </c>
      <c r="DH90" s="157" t="str">
        <f t="shared" si="455"/>
        <v/>
      </c>
      <c r="DI90" s="157" t="str">
        <f t="shared" si="456"/>
        <v/>
      </c>
      <c r="DJ90" s="157" t="str">
        <f t="shared" si="457"/>
        <v/>
      </c>
      <c r="DK90" s="157" t="str">
        <f t="shared" si="458"/>
        <v/>
      </c>
      <c r="DL90" s="157" t="str">
        <f t="shared" si="459"/>
        <v/>
      </c>
      <c r="DM90" s="158" t="str">
        <f t="shared" si="460"/>
        <v/>
      </c>
      <c r="DN90" s="78">
        <v>90</v>
      </c>
      <c r="DO90" s="79">
        <f t="shared" si="478"/>
        <v>85</v>
      </c>
      <c r="DP90" s="42" t="str" cm="1">
        <f t="array" ref="DP90">IFERROR(INDEX($CD$4:$CU$4,_xlfn.AGGREGATE(15,6,COLUMN($CD$4:$CU$4)-COLUMN($CC$1)/($CD$90:$CU$90=MAX($CD$90:$CU$90)),COLUMNS(CU$4:$CU4))),"")</f>
        <v/>
      </c>
      <c r="DQ90" s="65" t="str" cm="1">
        <f t="array" ref="DQ90">IFERROR(INDEX($CD$4:$CU$4,_xlfn.AGGREGATE(15,6,COLUMN($CD$4:$CU$4)-COLUMN($CC$1)/($CD$90:$CU$90=MAX($CD$90:$CU$90)),COLUMNS($CU$4:DN4))),"")</f>
        <v/>
      </c>
      <c r="DR90" s="65" t="str" cm="1">
        <f t="array" ref="DR90">IFERROR(INDEX($CD$4:$CU$4,_xlfn.AGGREGATE(15,6,COLUMN($CD$4:$CU$4)-COLUMN($CC$1)/($CD$90:$CU$90=MAX($CD$90:$CU$90)),COLUMNS($CU$4:DO4))),"")</f>
        <v/>
      </c>
      <c r="DS90" s="65" t="str" cm="1">
        <f t="array" ref="DS90">IFERROR(INDEX($CD$4:$CU$4,_xlfn.AGGREGATE(15,6,COLUMN($CD$4:$CU$4)-COLUMN($CC$1)/($CD$90:$CU$90=MAX($CD$90:$CU$90)),COLUMNS($CU$4:DP4))),"")</f>
        <v/>
      </c>
      <c r="DT90" s="65" t="str" cm="1">
        <f t="array" ref="DT90">IFERROR(INDEX($CD$4:$CU$4,_xlfn.AGGREGATE(15,6,COLUMN($CD$4:$CU$4)-COLUMN($CC$1)/($CD$90:$CU$90=MAX($CD$90:$CU$90)),COLUMNS($CU$4:DQ4))),"")</f>
        <v/>
      </c>
      <c r="DU90" s="66" t="str" cm="1">
        <f t="array" ref="DU90">IFERROR(INDEX($CD$4:$CU$4,_xlfn.AGGREGATE(15,6,COLUMN($CD$4:$CU$4)-COLUMN($CC$1)/($CD$90:$CU$90=MAX($CD$90:$CU$90)),COLUMNS($CU$4:DR4))),"")</f>
        <v/>
      </c>
      <c r="DV90" s="78" t="str">
        <f t="shared" ca="1" si="470"/>
        <v/>
      </c>
      <c r="DW90" s="65" t="str">
        <f t="shared" ca="1" si="471"/>
        <v>R</v>
      </c>
      <c r="DX90" s="65" t="str" cm="1">
        <f t="array" aca="1" ref="DX90" ca="1">IF(INDIRECT(VLOOKUP(DX89,General!R:T,3,FALSE)&amp;DN89)&gt;0,DX89,DV89)</f>
        <v>BU</v>
      </c>
      <c r="DY90" s="79">
        <f t="shared" ca="1" si="472"/>
        <v>4</v>
      </c>
      <c r="DZ90" s="42" t="str">
        <f>IFERROR(VLOOKUP(DP90,General!R:S,2,FALSE),"")</f>
        <v/>
      </c>
      <c r="EA90" s="65" t="str">
        <f>IFERROR(VLOOKUP(DQ90,General!R:S,2,FALSE),"")</f>
        <v/>
      </c>
      <c r="EB90" s="65" t="str">
        <f>IFERROR(VLOOKUP(DR90,General!R:S,2,FALSE),"")</f>
        <v/>
      </c>
      <c r="EC90" s="65" t="str">
        <f>IFERROR(VLOOKUP(DS90,General!R:S,2,FALSE),"")</f>
        <v/>
      </c>
      <c r="ED90" s="65" t="str">
        <f>IFERROR(VLOOKUP(DT90,General!R:S,2,FALSE),"")</f>
        <v/>
      </c>
      <c r="EE90" s="66" t="str">
        <f>IFERROR(VLOOKUP(DU90,General!R:S,2,FALSE),"")</f>
        <v/>
      </c>
      <c r="EF90" s="113">
        <f ca="1">IF(DP90="",-1,COUNTIF(INDIRECT(DZ90&amp;$DN$10):INDIRECT(DZ90&amp;DN90),"Y"))</f>
        <v>-1</v>
      </c>
      <c r="EG90" s="111">
        <f ca="1">IF(DQ90="",-1,COUNTIF(INDIRECT(EA90&amp;$DN$10):INDIRECT(EA90&amp;DN90),"Y"))</f>
        <v>-1</v>
      </c>
      <c r="EH90" s="111">
        <f ca="1">IF(DR90="",-1,COUNTIF(INDIRECT(EB90&amp;$DN$10):INDIRECT(EB90&amp;DN90),"Y"))</f>
        <v>-1</v>
      </c>
      <c r="EI90" s="110">
        <f ca="1">IF(DS90="",-1,COUNTIF(INDIRECT(EC90&amp;$DN$10):INDIRECT(EC90&amp;DN90),"Y"))</f>
        <v>-1</v>
      </c>
      <c r="EJ90" s="114">
        <f ca="1">IF(DT90="",-1,COUNTIF(INDIRECT(ED90&amp;$DN$10):INDIRECT(ED90&amp;DN90),"Y"))</f>
        <v>-1</v>
      </c>
      <c r="EK90" s="114">
        <f ca="1">IF(DU90="",-1,COUNTIF(INDIRECT(EE90&amp;$DN$10):INDIRECT(EE90&amp;DN90),"Y"))</f>
        <v>-1</v>
      </c>
      <c r="EL90" s="42" t="str" cm="1">
        <f t="array" aca="1" ref="EL90" ca="1">IFERROR(INDEX($DP$90:$DU$90,_xlfn.AGGREGATE(15,6,COLUMN($DP$90:$DU$90)-COLUMN($DO$90)/($EF$90:$EK$90=MAX($EF$90:$EK$90)),COLUMNS($DP$90:DP90))),"")</f>
        <v/>
      </c>
      <c r="EM90" s="65" t="str" cm="1">
        <f t="array" aca="1" ref="EM90" ca="1">IFERROR(INDEX($DP$90:$DU$90,_xlfn.AGGREGATE(15,6,COLUMN($DP$90:$DU$90)-COLUMN($DO$90)/($EF$90:$EK$90=MAX($EF$90:$EK$90)),COLUMNS($DP$90:DQ90))),"")</f>
        <v/>
      </c>
      <c r="EN90" s="65" t="str" cm="1">
        <f t="array" aca="1" ref="EN90" ca="1">IFERROR(INDEX($DP$90:$DU$90,_xlfn.AGGREGATE(15,6,COLUMN($DP$90:$DU$90)-COLUMN($DO$90)/($EF$90:$EK$90=MAX($EF$90:$EK$90)),COLUMNS($DP$90:DR90))),"")</f>
        <v/>
      </c>
      <c r="EO90" s="65" t="str" cm="1">
        <f t="array" aca="1" ref="EO90" ca="1">IFERROR(INDEX($DP$90:$DU$90,_xlfn.AGGREGATE(15,6,COLUMN($DP$90:$DU$90)-COLUMN($DO$90)/($EF$90:$EK$90=MAX($EF$90:$EK$90)),COLUMNS($DP$90:DS90))),"")</f>
        <v/>
      </c>
      <c r="EP90" s="65" t="str" cm="1">
        <f t="array" aca="1" ref="EP90" ca="1">IFERROR(INDEX($DP$90:$DU$90,_xlfn.AGGREGATE(15,6,COLUMN($DP$90:$DU$90)-COLUMN($DO$90)/($EF$90:$EK$90=MAX($EF$90:$EK$90)),COLUMNS($DP$90:DT90))),"")</f>
        <v/>
      </c>
      <c r="EQ90" s="66" t="str" cm="1">
        <f t="array" aca="1" ref="EQ90" ca="1">IFERROR(INDEX($DP$90:$DU$90,_xlfn.AGGREGATE(15,6,COLUMN($DP$90:$DU$90)-COLUMN($DO$90)/($EF$90:$EK$90=MAX($EF$90:$EK$90)),COLUMNS($DP$90:DU90))),"")</f>
        <v/>
      </c>
      <c r="ER90" s="9">
        <f t="shared" ca="1" si="461"/>
        <v>6</v>
      </c>
      <c r="ES90" s="79">
        <f t="shared" ca="1" si="473"/>
        <v>4</v>
      </c>
      <c r="ET90" s="112" t="str" cm="1">
        <f t="array" aca="1" ref="ET90" ca="1">INDEX(EL90:EQ90,1,ES90)</f>
        <v/>
      </c>
      <c r="EU90" s="42" t="str">
        <f t="shared" ca="1" si="326"/>
        <v>T</v>
      </c>
      <c r="EV90" s="65" t="str">
        <f t="shared" si="327"/>
        <v>T</v>
      </c>
      <c r="EW90" s="65" t="str">
        <f t="shared" ca="1" si="328"/>
        <v>B</v>
      </c>
      <c r="EX90" s="65" t="str">
        <f t="shared" si="321"/>
        <v/>
      </c>
      <c r="EY90" s="65" t="str">
        <f t="shared" si="322"/>
        <v/>
      </c>
      <c r="EZ90" s="65" t="str">
        <f t="shared" si="323"/>
        <v/>
      </c>
      <c r="FA90" s="9" t="str">
        <f t="shared" si="387"/>
        <v/>
      </c>
      <c r="FB90" s="9" t="str">
        <f t="shared" si="388"/>
        <v/>
      </c>
      <c r="FC90" s="9" t="str">
        <f t="shared" si="389"/>
        <v/>
      </c>
      <c r="FD90" s="9" t="str">
        <f t="shared" si="390"/>
        <v/>
      </c>
      <c r="FE90" s="9" t="str">
        <f t="shared" si="391"/>
        <v/>
      </c>
      <c r="FF90" s="9" t="str">
        <f t="shared" si="392"/>
        <v/>
      </c>
      <c r="FG90" s="9">
        <f t="shared" si="393"/>
        <v>0</v>
      </c>
      <c r="FH90" s="9">
        <f t="shared" si="394"/>
        <v>0</v>
      </c>
      <c r="FI90" s="42" t="str">
        <f t="shared" si="324"/>
        <v/>
      </c>
      <c r="FJ90" s="65">
        <f>IF(Z90="",0,IFERROR(VLOOKUP(Z85&amp;Z86&amp;Z87&amp;Z88&amp;Z89&amp;Z90,General!I:J,2,FALSE),0))</f>
        <v>0</v>
      </c>
      <c r="FK90" s="65">
        <f>IF(AC90="",0,IFERROR(VLOOKUP(AC85&amp;AC86&amp;AC87&amp;AC88&amp;AC89&amp;AC90,General!I:J,2,FALSE),0))</f>
        <v>0</v>
      </c>
      <c r="FL90" s="65">
        <f>IF(AF90="",0,IFERROR(VLOOKUP(AF85&amp;AF86&amp;AF87&amp;AF88&amp;AF89&amp;AF90,General!I:J,2,FALSE),0))</f>
        <v>0</v>
      </c>
      <c r="FM90" s="65">
        <f>IF(AI90="",0,IFERROR(VLOOKUP(AI85&amp;AI86&amp;AI87&amp;AI88&amp;AI89&amp;AI90,General!I:J,2,FALSE),0))</f>
        <v>0</v>
      </c>
      <c r="FN90" s="65">
        <f>IF(AL90="",0,IFERROR(VLOOKUP(AL85&amp;AL86&amp;AL87&amp;AL88&amp;AL89&amp;AL90,General!I:J,2,FALSE),0))</f>
        <v>0</v>
      </c>
      <c r="FO90" s="65">
        <f>IF(AO90="",0,IFERROR(VLOOKUP(AO85&amp;AO86&amp;AO87&amp;AO88&amp;AO89&amp;AO90,General!I:J,2,FALSE),0))</f>
        <v>0</v>
      </c>
      <c r="FP90" s="65">
        <f>IF(AR90="",0,IFERROR(VLOOKUP(AR85&amp;AR86&amp;AR87&amp;AR88&amp;AR89&amp;AR90,General!I:J,2,FALSE),0))</f>
        <v>0</v>
      </c>
      <c r="FQ90" s="65">
        <f>IF(AU90="",0,IFERROR(VLOOKUP(AU85&amp;AU86&amp;AU87&amp;AU88&amp;AU89&amp;AU90,General!I:J,2,FALSE),0))</f>
        <v>0</v>
      </c>
      <c r="FR90" s="65">
        <f>IF(AX90="",0,IFERROR(VLOOKUP(AX85&amp;AX86&amp;AX87&amp;AX88&amp;AX89&amp;AX90,General!I:J,2,FALSE),0))</f>
        <v>0</v>
      </c>
      <c r="FS90" s="65">
        <f>IF(BA90="",0,IFERROR(VLOOKUP(BA85&amp;BA86&amp;BA87&amp;BA88&amp;BA89&amp;BA90,General!I:J,2,FALSE),0))</f>
        <v>0</v>
      </c>
      <c r="FT90" s="65">
        <f>IF(BD90="",0,IFERROR(VLOOKUP(BD85&amp;BD86&amp;BD87&amp;BD88&amp;BD89&amp;BD90,General!I:J,2,FALSE),0))</f>
        <v>0</v>
      </c>
      <c r="FU90" s="65">
        <f>IF(BG90="",0,IFERROR(VLOOKUP(BG85&amp;BG86&amp;BG87&amp;BG88&amp;BG89&amp;BG90,General!I:J,2,FALSE),0))</f>
        <v>0</v>
      </c>
      <c r="FV90" s="65">
        <f>IF(BJ90="",0,IFERROR(VLOOKUP(BJ85&amp;BJ86&amp;BJ87&amp;BJ88&amp;BJ89&amp;BJ90,General!I:J,2,FALSE),0))</f>
        <v>0</v>
      </c>
      <c r="FW90" s="65">
        <f>IF(BM90="",0,IFERROR(VLOOKUP(BM85&amp;BM86&amp;BM87&amp;BM88&amp;BM89&amp;BM90,General!I:J,2,FALSE),0))</f>
        <v>0</v>
      </c>
      <c r="FX90" s="65">
        <f>IF(BP90="",0,IFERROR(VLOOKUP(BP85&amp;BP86&amp;BP87&amp;BP88&amp;BP89&amp;BP90,General!I:J,2,FALSE),0))</f>
        <v>0</v>
      </c>
      <c r="FY90" s="65">
        <f>IF(BS90="",0,IFERROR(VLOOKUP(BS85&amp;BS86&amp;BS87&amp;BS88&amp;BS89&amp;BS90,General!I:J,2,FALSE),0))</f>
        <v>0</v>
      </c>
      <c r="FZ90" s="66">
        <f>IF(BV90="",0,IFERROR(VLOOKUP(BV85&amp;BV86&amp;BV87&amp;BV88&amp;BV89&amp;BV90,General!I:J,2,FALSE),0))</f>
        <v>0</v>
      </c>
      <c r="GA90" s="66">
        <f>IF(BY90="",0,IFERROR(VLOOKUP(BY85&amp;BY86&amp;BY87&amp;BY88&amp;BY89&amp;BY90,General!I:J,2,FALSE),0))</f>
        <v>0</v>
      </c>
      <c r="GB90" s="66">
        <f>IF(R90="",0,IFERROR(VLOOKUP(R85&amp;R86&amp;R87&amp;R88&amp;R89&amp;R90,General!F:G,2,FALSE),0))</f>
        <v>0</v>
      </c>
      <c r="GC90" s="9" t="str">
        <f t="shared" si="462"/>
        <v/>
      </c>
      <c r="GD90" s="9" t="str">
        <f t="shared" si="395"/>
        <v>N</v>
      </c>
      <c r="GE90" s="9" t="str">
        <f t="shared" si="396"/>
        <v>N</v>
      </c>
      <c r="GF90" s="9" t="str">
        <f t="shared" si="397"/>
        <v>N</v>
      </c>
      <c r="GG90" s="9" t="str">
        <f t="shared" si="398"/>
        <v/>
      </c>
      <c r="GH90" s="10" t="str">
        <f t="shared" ca="1" si="399"/>
        <v/>
      </c>
      <c r="GI90" s="9" t="str">
        <f t="shared" ca="1" si="400"/>
        <v/>
      </c>
      <c r="GJ90" s="9" t="str">
        <f t="shared" ca="1" si="401"/>
        <v/>
      </c>
      <c r="GK90" s="9" t="str">
        <f t="shared" si="402"/>
        <v/>
      </c>
      <c r="GL90" s="9" t="str">
        <f t="shared" si="403"/>
        <v/>
      </c>
      <c r="GM90" s="9" t="str">
        <f t="shared" si="404"/>
        <v/>
      </c>
      <c r="GN90" s="9" t="str">
        <f t="shared" si="318"/>
        <v/>
      </c>
      <c r="GO90" s="9" t="str">
        <f t="shared" si="319"/>
        <v/>
      </c>
      <c r="GP90" s="9" t="str">
        <f t="shared" si="289"/>
        <v>00000</v>
      </c>
      <c r="GQ90" s="9" t="str">
        <f t="shared" si="290"/>
        <v>00000</v>
      </c>
      <c r="GR90" s="9" t="str">
        <f t="shared" si="291"/>
        <v>000000</v>
      </c>
      <c r="GS90" s="9" t="str">
        <f t="shared" si="292"/>
        <v>000000</v>
      </c>
      <c r="GT90" s="9" t="str">
        <f t="shared" si="293"/>
        <v>B</v>
      </c>
      <c r="GU90" s="9" t="str">
        <f t="shared" si="463"/>
        <v>B</v>
      </c>
      <c r="GV90" s="9" t="str">
        <f t="shared" si="405"/>
        <v/>
      </c>
      <c r="GW90" s="9">
        <f t="shared" ca="1" si="406"/>
        <v>0</v>
      </c>
      <c r="GX90" s="9" t="str">
        <f t="shared" si="407"/>
        <v/>
      </c>
      <c r="GY90" s="9">
        <f t="shared" ca="1" si="408"/>
        <v>0</v>
      </c>
      <c r="GZ90" s="9" t="str">
        <f t="shared" si="409"/>
        <v/>
      </c>
      <c r="HA90" s="9">
        <f t="shared" ca="1" si="410"/>
        <v>0</v>
      </c>
      <c r="HB90" s="9" t="str">
        <f t="shared" ca="1" si="464"/>
        <v>0</v>
      </c>
      <c r="HC90" s="9" t="str">
        <f t="shared" ca="1" si="465"/>
        <v>0</v>
      </c>
      <c r="HD90" s="9" t="str">
        <f t="shared" ca="1" si="466"/>
        <v>0</v>
      </c>
      <c r="HE90" s="9" t="str">
        <f t="shared" si="411"/>
        <v/>
      </c>
      <c r="HG90" s="9">
        <f>General!A88</f>
        <v>0</v>
      </c>
      <c r="HH90" s="9">
        <f>General!B88</f>
        <v>0</v>
      </c>
      <c r="HI90" s="9">
        <f>General!C88</f>
        <v>0</v>
      </c>
      <c r="HJ90" s="9">
        <f>General!D88</f>
        <v>0</v>
      </c>
      <c r="HK90" s="9">
        <v>1</v>
      </c>
      <c r="HL90" s="57">
        <f t="shared" ca="1" si="467"/>
        <v>2</v>
      </c>
      <c r="HM90" s="9" t="str">
        <f>General!F88</f>
        <v>LWWLLW</v>
      </c>
      <c r="HN90" s="9">
        <f>General!G88</f>
        <v>1</v>
      </c>
    </row>
    <row r="91" spans="1:222" ht="13.5" thickBot="1">
      <c r="A91" s="9">
        <v>82</v>
      </c>
      <c r="B91" s="42" t="str">
        <f t="shared" si="330"/>
        <v/>
      </c>
      <c r="C91" s="115" t="str">
        <f t="shared" ca="1" si="412"/>
        <v/>
      </c>
      <c r="D91" s="116" t="str">
        <f t="shared" si="413"/>
        <v/>
      </c>
      <c r="E91" s="117" t="str">
        <f t="shared" si="414"/>
        <v/>
      </c>
      <c r="F91" s="66" t="str">
        <f t="shared" si="331"/>
        <v/>
      </c>
      <c r="G91" s="9">
        <v>82</v>
      </c>
      <c r="H91" s="118"/>
      <c r="I91" s="152" t="str">
        <f t="shared" si="415"/>
        <v/>
      </c>
      <c r="J91" s="115" t="str">
        <f t="shared" si="416"/>
        <v/>
      </c>
      <c r="K91" s="66" t="str">
        <f t="shared" si="468"/>
        <v/>
      </c>
      <c r="L91" s="141"/>
      <c r="M91" s="136"/>
      <c r="N91" s="10"/>
      <c r="O91" s="42" t="str">
        <f>IF(M90="","",VLOOKUP(DX91,General!U:V,2,FALSE))</f>
        <v/>
      </c>
      <c r="P91" s="116" t="str">
        <f t="shared" si="332"/>
        <v/>
      </c>
      <c r="Q91" s="117" t="str">
        <f t="shared" si="333"/>
        <v/>
      </c>
      <c r="R91" s="65" t="str">
        <f t="shared" si="334"/>
        <v/>
      </c>
      <c r="S91" s="65" t="str">
        <f t="shared" si="335"/>
        <v/>
      </c>
      <c r="T91" s="119" t="str">
        <f t="shared" si="417"/>
        <v/>
      </c>
      <c r="U91" s="65" t="str">
        <f>IF(M91="","",IF(T91="",SUM($T$5:$T91)+S91,SUM($T$5:$T91)))</f>
        <v/>
      </c>
      <c r="V91" s="125" t="str">
        <f t="shared" si="315"/>
        <v/>
      </c>
      <c r="W91" s="65" t="str" cm="1">
        <f t="array" aca="1" ref="W91" ca="1">IF(M90="","",INDIRECT(DX91&amp; DN91))</f>
        <v/>
      </c>
      <c r="X91" s="66" t="str">
        <f t="shared" si="336"/>
        <v/>
      </c>
      <c r="Y91" s="42" t="str">
        <f t="shared" si="337"/>
        <v/>
      </c>
      <c r="Z91" s="65" t="str">
        <f t="shared" si="338"/>
        <v/>
      </c>
      <c r="AA91" s="66" t="str">
        <f t="shared" si="339"/>
        <v/>
      </c>
      <c r="AB91" s="42" t="str">
        <f t="shared" si="340"/>
        <v/>
      </c>
      <c r="AC91" s="65" t="str">
        <f t="shared" si="341"/>
        <v/>
      </c>
      <c r="AD91" s="66" t="str">
        <f t="shared" si="342"/>
        <v/>
      </c>
      <c r="AE91" s="42" t="str">
        <f t="shared" si="343"/>
        <v/>
      </c>
      <c r="AF91" s="65" t="str">
        <f t="shared" si="344"/>
        <v/>
      </c>
      <c r="AG91" s="66" t="str">
        <f t="shared" si="345"/>
        <v/>
      </c>
      <c r="AH91" s="42" t="str">
        <f t="shared" si="346"/>
        <v/>
      </c>
      <c r="AI91" s="65" t="str">
        <f t="shared" si="347"/>
        <v/>
      </c>
      <c r="AJ91" s="66" t="str">
        <f t="shared" si="348"/>
        <v/>
      </c>
      <c r="AK91" s="42" t="str">
        <f t="shared" si="418"/>
        <v/>
      </c>
      <c r="AL91" s="65" t="str">
        <f t="shared" si="349"/>
        <v/>
      </c>
      <c r="AM91" s="66" t="str">
        <f t="shared" si="350"/>
        <v/>
      </c>
      <c r="AN91" s="42" t="str">
        <f t="shared" si="351"/>
        <v/>
      </c>
      <c r="AO91" s="65" t="str">
        <f t="shared" si="352"/>
        <v/>
      </c>
      <c r="AP91" s="66" t="str">
        <f t="shared" si="353"/>
        <v/>
      </c>
      <c r="AQ91" s="42" t="str">
        <f t="shared" si="354"/>
        <v/>
      </c>
      <c r="AR91" s="65" t="str">
        <f t="shared" si="355"/>
        <v/>
      </c>
      <c r="AS91" s="66" t="str">
        <f t="shared" si="356"/>
        <v/>
      </c>
      <c r="AT91" s="42" t="str">
        <f t="shared" si="419"/>
        <v/>
      </c>
      <c r="AU91" s="65" t="str">
        <f t="shared" si="357"/>
        <v/>
      </c>
      <c r="AV91" s="79" t="str">
        <f t="shared" si="358"/>
        <v/>
      </c>
      <c r="AW91" s="42" t="str">
        <f t="shared" si="420"/>
        <v/>
      </c>
      <c r="AX91" s="65" t="str">
        <f t="shared" si="359"/>
        <v/>
      </c>
      <c r="AY91" s="66" t="str">
        <f t="shared" si="421"/>
        <v/>
      </c>
      <c r="AZ91" s="42" t="str">
        <f t="shared" si="360"/>
        <v/>
      </c>
      <c r="BA91" s="65" t="str">
        <f t="shared" si="361"/>
        <v/>
      </c>
      <c r="BB91" s="66" t="str">
        <f t="shared" si="362"/>
        <v/>
      </c>
      <c r="BC91" s="42" t="str">
        <f t="shared" si="363"/>
        <v/>
      </c>
      <c r="BD91" s="65" t="str">
        <f t="shared" si="364"/>
        <v/>
      </c>
      <c r="BE91" s="66" t="str">
        <f t="shared" si="365"/>
        <v/>
      </c>
      <c r="BF91" s="42" t="str">
        <f t="shared" si="366"/>
        <v/>
      </c>
      <c r="BG91" s="65" t="str">
        <f t="shared" si="367"/>
        <v/>
      </c>
      <c r="BH91" s="66" t="str">
        <f t="shared" si="368"/>
        <v/>
      </c>
      <c r="BI91" s="42" t="str">
        <f t="shared" si="369"/>
        <v/>
      </c>
      <c r="BJ91" s="65" t="str">
        <f t="shared" si="370"/>
        <v/>
      </c>
      <c r="BK91" s="66" t="str">
        <f t="shared" si="371"/>
        <v/>
      </c>
      <c r="BL91" s="42" t="str">
        <f t="shared" si="372"/>
        <v/>
      </c>
      <c r="BM91" s="65" t="str">
        <f t="shared" si="373"/>
        <v/>
      </c>
      <c r="BN91" s="66" t="str">
        <f t="shared" si="374"/>
        <v/>
      </c>
      <c r="BO91" s="42" t="str">
        <f t="shared" si="375"/>
        <v/>
      </c>
      <c r="BP91" s="65" t="str">
        <f t="shared" si="376"/>
        <v/>
      </c>
      <c r="BQ91" s="66" t="str">
        <f t="shared" si="377"/>
        <v/>
      </c>
      <c r="BR91" s="42" t="str">
        <f t="shared" si="378"/>
        <v/>
      </c>
      <c r="BS91" s="65" t="str">
        <f t="shared" si="379"/>
        <v/>
      </c>
      <c r="BT91" s="66" t="str">
        <f t="shared" si="380"/>
        <v/>
      </c>
      <c r="BU91" s="42" t="str">
        <f t="shared" si="381"/>
        <v/>
      </c>
      <c r="BV91" s="65" t="str">
        <f t="shared" si="382"/>
        <v/>
      </c>
      <c r="BW91" s="66" t="str">
        <f t="shared" si="383"/>
        <v/>
      </c>
      <c r="BX91" s="42" t="str">
        <f t="shared" si="384"/>
        <v/>
      </c>
      <c r="BY91" s="65" t="str">
        <f t="shared" si="422"/>
        <v/>
      </c>
      <c r="BZ91" s="66" t="str">
        <f t="shared" si="385"/>
        <v/>
      </c>
      <c r="CA91" s="106">
        <f t="shared" si="423"/>
        <v>0</v>
      </c>
      <c r="CB91" s="107">
        <f t="shared" si="424"/>
        <v>0</v>
      </c>
      <c r="CC91" s="108" t="str">
        <f t="shared" si="425"/>
        <v/>
      </c>
      <c r="CD91" s="252" t="e">
        <f t="shared" ref="CD91:CE91" si="489">AVERAGE(CV88:CV91)</f>
        <v>#DIV/0!</v>
      </c>
      <c r="CE91" s="252" t="e">
        <f t="shared" si="489"/>
        <v>#DIV/0!</v>
      </c>
      <c r="CF91" s="252" t="e">
        <f t="shared" si="427"/>
        <v>#DIV/0!</v>
      </c>
      <c r="CG91" s="252" t="e">
        <f t="shared" si="428"/>
        <v>#DIV/0!</v>
      </c>
      <c r="CH91" s="252" t="e">
        <f t="shared" si="429"/>
        <v>#DIV/0!</v>
      </c>
      <c r="CI91" s="252" t="e">
        <f t="shared" si="430"/>
        <v>#DIV/0!</v>
      </c>
      <c r="CJ91" s="252" t="e">
        <f t="shared" si="431"/>
        <v>#DIV/0!</v>
      </c>
      <c r="CK91" s="252" t="e">
        <f t="shared" si="432"/>
        <v>#DIV/0!</v>
      </c>
      <c r="CL91" s="252" t="e">
        <f t="shared" si="433"/>
        <v>#DIV/0!</v>
      </c>
      <c r="CM91" s="252" t="e">
        <f t="shared" si="434"/>
        <v>#DIV/0!</v>
      </c>
      <c r="CN91" s="252" t="e">
        <f t="shared" si="435"/>
        <v>#DIV/0!</v>
      </c>
      <c r="CO91" s="252" t="e">
        <f t="shared" si="436"/>
        <v>#DIV/0!</v>
      </c>
      <c r="CP91" s="252" t="e">
        <f t="shared" si="437"/>
        <v>#DIV/0!</v>
      </c>
      <c r="CQ91" s="252" t="e">
        <f t="shared" si="438"/>
        <v>#DIV/0!</v>
      </c>
      <c r="CR91" s="252" t="e">
        <f t="shared" si="439"/>
        <v>#DIV/0!</v>
      </c>
      <c r="CS91" s="252" t="e">
        <f t="shared" si="440"/>
        <v>#DIV/0!</v>
      </c>
      <c r="CT91" s="252" t="e">
        <f t="shared" si="441"/>
        <v>#DIV/0!</v>
      </c>
      <c r="CU91" s="252" t="e">
        <f t="shared" si="442"/>
        <v>#DIV/0!</v>
      </c>
      <c r="CV91" s="156" t="str">
        <f t="shared" si="443"/>
        <v/>
      </c>
      <c r="CW91" s="157" t="str">
        <f t="shared" si="444"/>
        <v/>
      </c>
      <c r="CX91" s="157" t="str">
        <f t="shared" si="445"/>
        <v/>
      </c>
      <c r="CY91" s="157" t="str">
        <f t="shared" si="446"/>
        <v/>
      </c>
      <c r="CZ91" s="157" t="str">
        <f t="shared" si="447"/>
        <v/>
      </c>
      <c r="DA91" s="157" t="str">
        <f t="shared" si="448"/>
        <v/>
      </c>
      <c r="DB91" s="157" t="str">
        <f t="shared" si="449"/>
        <v/>
      </c>
      <c r="DC91" s="157" t="str">
        <f t="shared" si="450"/>
        <v/>
      </c>
      <c r="DD91" s="157" t="str">
        <f t="shared" si="451"/>
        <v/>
      </c>
      <c r="DE91" s="157" t="str">
        <f t="shared" si="452"/>
        <v/>
      </c>
      <c r="DF91" s="157" t="str">
        <f t="shared" si="453"/>
        <v/>
      </c>
      <c r="DG91" s="157" t="str">
        <f t="shared" si="454"/>
        <v/>
      </c>
      <c r="DH91" s="157" t="str">
        <f t="shared" si="455"/>
        <v/>
      </c>
      <c r="DI91" s="157" t="str">
        <f t="shared" si="456"/>
        <v/>
      </c>
      <c r="DJ91" s="157" t="str">
        <f t="shared" si="457"/>
        <v/>
      </c>
      <c r="DK91" s="157" t="str">
        <f t="shared" si="458"/>
        <v/>
      </c>
      <c r="DL91" s="157" t="str">
        <f t="shared" si="459"/>
        <v/>
      </c>
      <c r="DM91" s="158" t="str">
        <f t="shared" si="460"/>
        <v/>
      </c>
      <c r="DN91" s="78">
        <v>91</v>
      </c>
      <c r="DO91" s="79">
        <f t="shared" si="478"/>
        <v>86</v>
      </c>
      <c r="DP91" s="42" t="str" cm="1">
        <f t="array" ref="DP91">IFERROR(INDEX($CD$4:$CU$4,_xlfn.AGGREGATE(15,6,COLUMN($CD$4:$CU$4)-COLUMN($CC$1)/($CD$91:$CU$91=MAX($CD$91:$CU$91)),COLUMNS(CU$4:$CU4))),"")</f>
        <v/>
      </c>
      <c r="DQ91" s="65" t="str" cm="1">
        <f t="array" ref="DQ91">IFERROR(INDEX($CD$4:$CU$4,_xlfn.AGGREGATE(15,6,COLUMN($CD$4:$CU$4)-COLUMN($CC$1)/($CD$91:$CU$91=MAX($CD$91:$CU$91)),COLUMNS($CU$4:DN4))),"")</f>
        <v/>
      </c>
      <c r="DR91" s="65" t="str" cm="1">
        <f t="array" ref="DR91">IFERROR(INDEX($CD$4:$CU$4,_xlfn.AGGREGATE(15,6,COLUMN($CD$4:$CU$4)-COLUMN($CC$1)/($CD$91:$CU$91=MAX($CD$91:$CU$91)),COLUMNS($CU$4:DO4))),"")</f>
        <v/>
      </c>
      <c r="DS91" s="65" t="str" cm="1">
        <f t="array" ref="DS91">IFERROR(INDEX($CD$4:$CU$4,_xlfn.AGGREGATE(15,6,COLUMN($CD$4:$CU$4)-COLUMN($CC$1)/($CD$91:$CU$91=MAX($CD$91:$CU$91)),COLUMNS($CU$4:DP4))),"")</f>
        <v/>
      </c>
      <c r="DT91" s="65" t="str" cm="1">
        <f t="array" ref="DT91">IFERROR(INDEX($CD$4:$CU$4,_xlfn.AGGREGATE(15,6,COLUMN($CD$4:$CU$4)-COLUMN($CC$1)/($CD$91:$CU$91=MAX($CD$91:$CU$91)),COLUMNS($CU$4:DQ4))),"")</f>
        <v/>
      </c>
      <c r="DU91" s="66" t="str" cm="1">
        <f t="array" ref="DU91">IFERROR(INDEX($CD$4:$CU$4,_xlfn.AGGREGATE(15,6,COLUMN($CD$4:$CU$4)-COLUMN($CC$1)/($CD$91:$CU$91=MAX($CD$91:$CU$91)),COLUMNS($CU$4:DR4))),"")</f>
        <v/>
      </c>
      <c r="DV91" s="78" t="str">
        <f t="shared" ca="1" si="470"/>
        <v/>
      </c>
      <c r="DW91" s="65" t="str">
        <f t="shared" ca="1" si="471"/>
        <v>R</v>
      </c>
      <c r="DX91" s="65" t="str" cm="1">
        <f t="array" aca="1" ref="DX91" ca="1">IF(INDIRECT(VLOOKUP(DX90,General!R:T,3,FALSE)&amp;DN90)&gt;0,DX90,DV90)</f>
        <v>BU</v>
      </c>
      <c r="DY91" s="79">
        <f t="shared" ca="1" si="472"/>
        <v>5</v>
      </c>
      <c r="DZ91" s="42" t="str">
        <f>IFERROR(VLOOKUP(DP91,General!R:S,2,FALSE),"")</f>
        <v/>
      </c>
      <c r="EA91" s="65" t="str">
        <f>IFERROR(VLOOKUP(DQ91,General!R:S,2,FALSE),"")</f>
        <v/>
      </c>
      <c r="EB91" s="65" t="str">
        <f>IFERROR(VLOOKUP(DR91,General!R:S,2,FALSE),"")</f>
        <v/>
      </c>
      <c r="EC91" s="65" t="str">
        <f>IFERROR(VLOOKUP(DS91,General!R:S,2,FALSE),"")</f>
        <v/>
      </c>
      <c r="ED91" s="65" t="str">
        <f>IFERROR(VLOOKUP(DT91,General!R:S,2,FALSE),"")</f>
        <v/>
      </c>
      <c r="EE91" s="66" t="str">
        <f>IFERROR(VLOOKUP(DU91,General!R:S,2,FALSE),"")</f>
        <v/>
      </c>
      <c r="EF91" s="113">
        <f ca="1">IF(DP91="",-1,COUNTIF(INDIRECT(DZ91&amp;$DN$10):INDIRECT(DZ91&amp;DN91),"Y"))</f>
        <v>-1</v>
      </c>
      <c r="EG91" s="111">
        <f ca="1">IF(DQ91="",-1,COUNTIF(INDIRECT(EA91&amp;$DN$10):INDIRECT(EA91&amp;DN91),"Y"))</f>
        <v>-1</v>
      </c>
      <c r="EH91" s="111">
        <f ca="1">IF(DR91="",-1,COUNTIF(INDIRECT(EB91&amp;$DN$10):INDIRECT(EB91&amp;DN91),"Y"))</f>
        <v>-1</v>
      </c>
      <c r="EI91" s="110">
        <f ca="1">IF(DS91="",-1,COUNTIF(INDIRECT(EC91&amp;$DN$10):INDIRECT(EC91&amp;DN91),"Y"))</f>
        <v>-1</v>
      </c>
      <c r="EJ91" s="114">
        <f ca="1">IF(DT91="",-1,COUNTIF(INDIRECT(ED91&amp;$DN$10):INDIRECT(ED91&amp;DN91),"Y"))</f>
        <v>-1</v>
      </c>
      <c r="EK91" s="114">
        <f ca="1">IF(DU91="",-1,COUNTIF(INDIRECT(EE91&amp;$DN$10):INDIRECT(EE91&amp;DN91),"Y"))</f>
        <v>-1</v>
      </c>
      <c r="EL91" s="42" t="str" cm="1">
        <f t="array" aca="1" ref="EL91" ca="1">IFERROR(INDEX($DP$91:$DU$91,_xlfn.AGGREGATE(15,6,COLUMN($DP$91:$DU$91)-COLUMN($DO$91)/($EF$91:$EK$91=MAX($EF$91:$EK$91)),COLUMNS($DP$91:DP91))),"")</f>
        <v/>
      </c>
      <c r="EM91" s="65" t="str" cm="1">
        <f t="array" aca="1" ref="EM91" ca="1">IFERROR(INDEX($DP$91:$DU$91,_xlfn.AGGREGATE(15,6,COLUMN($DP$91:$DU$91)-COLUMN($DO$91)/($EF$91:$EK$91=MAX($EF$91:$EK$91)),COLUMNS($DP$91:DQ91))),"")</f>
        <v/>
      </c>
      <c r="EN91" s="65" t="str" cm="1">
        <f t="array" aca="1" ref="EN91" ca="1">IFERROR(INDEX($DP$91:$DU$91,_xlfn.AGGREGATE(15,6,COLUMN($DP$91:$DU$91)-COLUMN($DO$91)/($EF$91:$EK$91=MAX($EF$91:$EK$91)),COLUMNS($DP$91:DR91))),"")</f>
        <v/>
      </c>
      <c r="EO91" s="65" t="str" cm="1">
        <f t="array" aca="1" ref="EO91" ca="1">IFERROR(INDEX($DP$91:$DU$91,_xlfn.AGGREGATE(15,6,COLUMN($DP$91:$DU$91)-COLUMN($DO$91)/($EF$91:$EK$91=MAX($EF$91:$EK$91)),COLUMNS($DP$91:DS91))),"")</f>
        <v/>
      </c>
      <c r="EP91" s="65" t="str" cm="1">
        <f t="array" aca="1" ref="EP91" ca="1">IFERROR(INDEX($DP$91:$DU$91,_xlfn.AGGREGATE(15,6,COLUMN($DP$91:$DU$91)-COLUMN($DO$91)/($EF$91:$EK$91=MAX($EF$91:$EK$91)),COLUMNS($DP$91:DT91))),"")</f>
        <v/>
      </c>
      <c r="EQ91" s="66" t="str" cm="1">
        <f t="array" aca="1" ref="EQ91" ca="1">IFERROR(INDEX($DP$91:$DU$91,_xlfn.AGGREGATE(15,6,COLUMN($DP$91:$DU$91)-COLUMN($DO$91)/($EF$91:$EK$91=MAX($EF$91:$EK$91)),COLUMNS($DP$91:DU91))),"")</f>
        <v/>
      </c>
      <c r="ER91" s="9">
        <f t="shared" ca="1" si="461"/>
        <v>6</v>
      </c>
      <c r="ES91" s="79">
        <f t="shared" ca="1" si="473"/>
        <v>5</v>
      </c>
      <c r="ET91" s="112" t="str" cm="1">
        <f t="array" aca="1" ref="ET91" ca="1">INDEX(EL91:EQ91,1,ES91)</f>
        <v/>
      </c>
      <c r="EU91" s="42" t="str">
        <f t="shared" ca="1" si="326"/>
        <v>T</v>
      </c>
      <c r="EV91" s="65" t="str">
        <f t="shared" si="327"/>
        <v>T</v>
      </c>
      <c r="EW91" s="65" t="str">
        <f t="shared" ca="1" si="328"/>
        <v>B</v>
      </c>
      <c r="EX91" s="65" t="str">
        <f t="shared" si="321"/>
        <v/>
      </c>
      <c r="EY91" s="65" t="str">
        <f t="shared" si="322"/>
        <v/>
      </c>
      <c r="EZ91" s="65" t="str">
        <f t="shared" si="323"/>
        <v/>
      </c>
      <c r="FA91" s="9" t="str">
        <f t="shared" si="387"/>
        <v/>
      </c>
      <c r="FB91" s="9" t="str">
        <f t="shared" si="388"/>
        <v/>
      </c>
      <c r="FC91" s="9" t="str">
        <f t="shared" si="389"/>
        <v/>
      </c>
      <c r="FD91" s="9" t="str">
        <f t="shared" si="390"/>
        <v/>
      </c>
      <c r="FE91" s="9" t="str">
        <f t="shared" si="391"/>
        <v/>
      </c>
      <c r="FF91" s="9" t="str">
        <f t="shared" si="392"/>
        <v/>
      </c>
      <c r="FG91" s="9">
        <f t="shared" si="393"/>
        <v>0</v>
      </c>
      <c r="FH91" s="9">
        <f t="shared" si="394"/>
        <v>0</v>
      </c>
      <c r="FI91" s="42" t="str">
        <f t="shared" si="324"/>
        <v/>
      </c>
      <c r="FJ91" s="65">
        <f>IF(Z91="",0,IFERROR(VLOOKUP(Z86&amp;Z87&amp;Z88&amp;Z89&amp;Z90&amp;Z91,General!I:J,2,FALSE),0))</f>
        <v>0</v>
      </c>
      <c r="FK91" s="65">
        <f>IF(AC91="",0,IFERROR(VLOOKUP(AC86&amp;AC87&amp;AC88&amp;AC89&amp;AC90&amp;AC91,General!I:J,2,FALSE),0))</f>
        <v>0</v>
      </c>
      <c r="FL91" s="65">
        <f>IF(AF91="",0,IFERROR(VLOOKUP(AF86&amp;AF87&amp;AF88&amp;AF89&amp;AF90&amp;AF91,General!I:J,2,FALSE),0))</f>
        <v>0</v>
      </c>
      <c r="FM91" s="65">
        <f>IF(AI91="",0,IFERROR(VLOOKUP(AI86&amp;AI87&amp;AI88&amp;AI89&amp;AI90&amp;AI91,General!I:J,2,FALSE),0))</f>
        <v>0</v>
      </c>
      <c r="FN91" s="65">
        <f>IF(AL91="",0,IFERROR(VLOOKUP(AL86&amp;AL87&amp;AL88&amp;AL89&amp;AL90&amp;AL91,General!I:J,2,FALSE),0))</f>
        <v>0</v>
      </c>
      <c r="FO91" s="65">
        <f>IF(AO91="",0,IFERROR(VLOOKUP(AO86&amp;AO87&amp;AO88&amp;AO89&amp;AO90&amp;AO91,General!I:J,2,FALSE),0))</f>
        <v>0</v>
      </c>
      <c r="FP91" s="65">
        <f>IF(AR91="",0,IFERROR(VLOOKUP(AR86&amp;AR87&amp;AR88&amp;AR89&amp;AR90&amp;AR91,General!I:J,2,FALSE),0))</f>
        <v>0</v>
      </c>
      <c r="FQ91" s="65">
        <f>IF(AU91="",0,IFERROR(VLOOKUP(AU86&amp;AU87&amp;AU88&amp;AU89&amp;AU90&amp;AU91,General!I:J,2,FALSE),0))</f>
        <v>0</v>
      </c>
      <c r="FR91" s="65">
        <f>IF(AX91="",0,IFERROR(VLOOKUP(AX86&amp;AX87&amp;AX88&amp;AX89&amp;AX90&amp;AX91,General!I:J,2,FALSE),0))</f>
        <v>0</v>
      </c>
      <c r="FS91" s="65">
        <f>IF(BA91="",0,IFERROR(VLOOKUP(BA86&amp;BA87&amp;BA88&amp;BA89&amp;BA90&amp;BA91,General!I:J,2,FALSE),0))</f>
        <v>0</v>
      </c>
      <c r="FT91" s="65">
        <f>IF(BD91="",0,IFERROR(VLOOKUP(BD86&amp;BD87&amp;BD88&amp;BD89&amp;BD90&amp;BD91,General!I:J,2,FALSE),0))</f>
        <v>0</v>
      </c>
      <c r="FU91" s="65">
        <f>IF(BG91="",0,IFERROR(VLOOKUP(BG86&amp;BG87&amp;BG88&amp;BG89&amp;BG90&amp;BG91,General!I:J,2,FALSE),0))</f>
        <v>0</v>
      </c>
      <c r="FV91" s="65">
        <f>IF(BJ91="",0,IFERROR(VLOOKUP(BJ86&amp;BJ87&amp;BJ88&amp;BJ89&amp;BJ90&amp;BJ91,General!I:J,2,FALSE),0))</f>
        <v>0</v>
      </c>
      <c r="FW91" s="65">
        <f>IF(BM91="",0,IFERROR(VLOOKUP(BM86&amp;BM87&amp;BM88&amp;BM89&amp;BM90&amp;BM91,General!I:J,2,FALSE),0))</f>
        <v>0</v>
      </c>
      <c r="FX91" s="65">
        <f>IF(BP91="",0,IFERROR(VLOOKUP(BP86&amp;BP87&amp;BP88&amp;BP89&amp;BP90&amp;BP91,General!I:J,2,FALSE),0))</f>
        <v>0</v>
      </c>
      <c r="FY91" s="65">
        <f>IF(BS91="",0,IFERROR(VLOOKUP(BS86&amp;BS87&amp;BS88&amp;BS89&amp;BS90&amp;BS91,General!I:J,2,FALSE),0))</f>
        <v>0</v>
      </c>
      <c r="FZ91" s="66">
        <f>IF(BV91="",0,IFERROR(VLOOKUP(BV86&amp;BV87&amp;BV88&amp;BV89&amp;BV90&amp;BV91,General!I:J,2,FALSE),0))</f>
        <v>0</v>
      </c>
      <c r="GA91" s="66">
        <f>IF(BY91="",0,IFERROR(VLOOKUP(BY86&amp;BY87&amp;BY88&amp;BY89&amp;BY90&amp;BY91,General!I:J,2,FALSE),0))</f>
        <v>0</v>
      </c>
      <c r="GB91" s="66">
        <f>IF(R91="",0,IFERROR(VLOOKUP(R86&amp;R87&amp;R88&amp;R89&amp;R90&amp;R91,General!F:G,2,FALSE),0))</f>
        <v>0</v>
      </c>
      <c r="GC91" s="9" t="str">
        <f t="shared" si="462"/>
        <v/>
      </c>
      <c r="GD91" s="9" t="str">
        <f t="shared" si="395"/>
        <v>N</v>
      </c>
      <c r="GE91" s="9" t="str">
        <f t="shared" si="396"/>
        <v>N</v>
      </c>
      <c r="GF91" s="9" t="str">
        <f t="shared" si="397"/>
        <v>N</v>
      </c>
      <c r="GG91" s="9" t="str">
        <f t="shared" si="398"/>
        <v/>
      </c>
      <c r="GH91" s="10" t="str">
        <f t="shared" ca="1" si="399"/>
        <v/>
      </c>
      <c r="GI91" s="9" t="str">
        <f t="shared" ca="1" si="400"/>
        <v/>
      </c>
      <c r="GJ91" s="9" t="str">
        <f t="shared" ca="1" si="401"/>
        <v/>
      </c>
      <c r="GK91" s="9" t="str">
        <f t="shared" si="402"/>
        <v/>
      </c>
      <c r="GL91" s="9" t="str">
        <f t="shared" si="403"/>
        <v/>
      </c>
      <c r="GM91" s="9" t="str">
        <f t="shared" si="404"/>
        <v/>
      </c>
      <c r="GN91" s="9" t="str">
        <f t="shared" si="318"/>
        <v/>
      </c>
      <c r="GO91" s="9" t="str">
        <f t="shared" si="319"/>
        <v/>
      </c>
      <c r="GP91" s="9" t="str">
        <f t="shared" si="289"/>
        <v>00000</v>
      </c>
      <c r="GQ91" s="9" t="str">
        <f t="shared" si="290"/>
        <v>00000</v>
      </c>
      <c r="GR91" s="9" t="str">
        <f t="shared" si="291"/>
        <v>000000</v>
      </c>
      <c r="GS91" s="9" t="str">
        <f t="shared" si="292"/>
        <v>000000</v>
      </c>
      <c r="GT91" s="9" t="str">
        <f t="shared" si="293"/>
        <v>B</v>
      </c>
      <c r="GU91" s="9" t="str">
        <f t="shared" si="463"/>
        <v>B</v>
      </c>
      <c r="GV91" s="9" t="str">
        <f t="shared" si="405"/>
        <v/>
      </c>
      <c r="GW91" s="9">
        <f t="shared" ca="1" si="406"/>
        <v>0</v>
      </c>
      <c r="GX91" s="9" t="str">
        <f t="shared" si="407"/>
        <v/>
      </c>
      <c r="GY91" s="9">
        <f t="shared" ca="1" si="408"/>
        <v>0</v>
      </c>
      <c r="GZ91" s="9" t="str">
        <f t="shared" si="409"/>
        <v/>
      </c>
      <c r="HA91" s="9">
        <f t="shared" ca="1" si="410"/>
        <v>0</v>
      </c>
      <c r="HB91" s="9" t="str">
        <f t="shared" ca="1" si="464"/>
        <v>0</v>
      </c>
      <c r="HC91" s="9" t="str">
        <f t="shared" ca="1" si="465"/>
        <v>0</v>
      </c>
      <c r="HD91" s="9" t="str">
        <f t="shared" ca="1" si="466"/>
        <v>0</v>
      </c>
      <c r="HE91" s="9" t="str">
        <f t="shared" si="411"/>
        <v/>
      </c>
      <c r="HG91" s="9">
        <f>General!A89</f>
        <v>0</v>
      </c>
      <c r="HH91" s="9">
        <f>General!B89</f>
        <v>0</v>
      </c>
      <c r="HI91" s="9">
        <f>General!C89</f>
        <v>0</v>
      </c>
      <c r="HJ91" s="9">
        <f>General!D89</f>
        <v>0</v>
      </c>
      <c r="HK91" s="9">
        <v>2</v>
      </c>
      <c r="HL91" s="57">
        <f t="shared" ca="1" si="467"/>
        <v>1</v>
      </c>
      <c r="HM91" s="9" t="str">
        <f>General!F89</f>
        <v>LWWLWL</v>
      </c>
      <c r="HN91" s="9">
        <f>General!G89</f>
        <v>-1</v>
      </c>
    </row>
    <row r="92" spans="1:222" ht="13.5" thickBot="1">
      <c r="A92" s="9">
        <v>83</v>
      </c>
      <c r="B92" s="42" t="str">
        <f t="shared" si="330"/>
        <v/>
      </c>
      <c r="C92" s="115" t="str">
        <f t="shared" ca="1" si="412"/>
        <v/>
      </c>
      <c r="D92" s="116" t="str">
        <f t="shared" si="413"/>
        <v/>
      </c>
      <c r="E92" s="117" t="str">
        <f t="shared" si="414"/>
        <v/>
      </c>
      <c r="F92" s="66" t="str">
        <f t="shared" si="331"/>
        <v/>
      </c>
      <c r="G92" s="9">
        <v>83</v>
      </c>
      <c r="H92" s="118"/>
      <c r="I92" s="152" t="str">
        <f t="shared" si="415"/>
        <v/>
      </c>
      <c r="J92" s="115" t="str">
        <f t="shared" si="416"/>
        <v/>
      </c>
      <c r="K92" s="66" t="str">
        <f t="shared" si="468"/>
        <v/>
      </c>
      <c r="L92" s="141"/>
      <c r="M92" s="136"/>
      <c r="N92" s="10"/>
      <c r="O92" s="42" t="str">
        <f>IF(M91="","",VLOOKUP(DX92,General!U:V,2,FALSE))</f>
        <v/>
      </c>
      <c r="P92" s="116" t="str">
        <f t="shared" si="332"/>
        <v/>
      </c>
      <c r="Q92" s="117" t="str">
        <f t="shared" si="333"/>
        <v/>
      </c>
      <c r="R92" s="65" t="str">
        <f t="shared" si="334"/>
        <v/>
      </c>
      <c r="S92" s="65" t="str">
        <f t="shared" si="335"/>
        <v/>
      </c>
      <c r="T92" s="119" t="str">
        <f t="shared" si="417"/>
        <v/>
      </c>
      <c r="U92" s="65" t="str">
        <f>IF(M92="","",IF(T92="",SUM($T$5:$T92)+S92,SUM($T$5:$T92)))</f>
        <v/>
      </c>
      <c r="V92" s="125" t="str">
        <f t="shared" si="315"/>
        <v/>
      </c>
      <c r="W92" s="65" t="str" cm="1">
        <f t="array" aca="1" ref="W92" ca="1">IF(M91="","",INDIRECT(DX92&amp; DN92))</f>
        <v/>
      </c>
      <c r="X92" s="66" t="str">
        <f t="shared" si="336"/>
        <v/>
      </c>
      <c r="Y92" s="42" t="str">
        <f t="shared" si="337"/>
        <v/>
      </c>
      <c r="Z92" s="65" t="str">
        <f t="shared" si="338"/>
        <v/>
      </c>
      <c r="AA92" s="66" t="str">
        <f t="shared" si="339"/>
        <v/>
      </c>
      <c r="AB92" s="42" t="str">
        <f t="shared" si="340"/>
        <v/>
      </c>
      <c r="AC92" s="65" t="str">
        <f t="shared" si="341"/>
        <v/>
      </c>
      <c r="AD92" s="66" t="str">
        <f t="shared" si="342"/>
        <v/>
      </c>
      <c r="AE92" s="42" t="str">
        <f t="shared" si="343"/>
        <v/>
      </c>
      <c r="AF92" s="65" t="str">
        <f t="shared" si="344"/>
        <v/>
      </c>
      <c r="AG92" s="66" t="str">
        <f t="shared" si="345"/>
        <v/>
      </c>
      <c r="AH92" s="42" t="str">
        <f t="shared" si="346"/>
        <v/>
      </c>
      <c r="AI92" s="65" t="str">
        <f t="shared" si="347"/>
        <v/>
      </c>
      <c r="AJ92" s="66" t="str">
        <f t="shared" si="348"/>
        <v/>
      </c>
      <c r="AK92" s="42" t="str">
        <f t="shared" si="418"/>
        <v/>
      </c>
      <c r="AL92" s="65" t="str">
        <f t="shared" si="349"/>
        <v/>
      </c>
      <c r="AM92" s="66" t="str">
        <f t="shared" si="350"/>
        <v/>
      </c>
      <c r="AN92" s="42" t="str">
        <f t="shared" si="351"/>
        <v/>
      </c>
      <c r="AO92" s="65" t="str">
        <f t="shared" si="352"/>
        <v/>
      </c>
      <c r="AP92" s="66" t="str">
        <f t="shared" si="353"/>
        <v/>
      </c>
      <c r="AQ92" s="42" t="str">
        <f t="shared" si="354"/>
        <v/>
      </c>
      <c r="AR92" s="65" t="str">
        <f t="shared" si="355"/>
        <v/>
      </c>
      <c r="AS92" s="66" t="str">
        <f t="shared" si="356"/>
        <v/>
      </c>
      <c r="AT92" s="42" t="str">
        <f t="shared" si="419"/>
        <v/>
      </c>
      <c r="AU92" s="65" t="str">
        <f t="shared" si="357"/>
        <v/>
      </c>
      <c r="AV92" s="79" t="str">
        <f t="shared" si="358"/>
        <v/>
      </c>
      <c r="AW92" s="42" t="str">
        <f t="shared" si="420"/>
        <v/>
      </c>
      <c r="AX92" s="65" t="str">
        <f t="shared" si="359"/>
        <v/>
      </c>
      <c r="AY92" s="66" t="str">
        <f t="shared" si="421"/>
        <v/>
      </c>
      <c r="AZ92" s="42" t="str">
        <f t="shared" si="360"/>
        <v/>
      </c>
      <c r="BA92" s="65" t="str">
        <f t="shared" si="361"/>
        <v/>
      </c>
      <c r="BB92" s="66" t="str">
        <f t="shared" si="362"/>
        <v/>
      </c>
      <c r="BC92" s="42" t="str">
        <f t="shared" si="363"/>
        <v/>
      </c>
      <c r="BD92" s="65" t="str">
        <f t="shared" si="364"/>
        <v/>
      </c>
      <c r="BE92" s="66" t="str">
        <f t="shared" si="365"/>
        <v/>
      </c>
      <c r="BF92" s="42" t="str">
        <f t="shared" si="366"/>
        <v/>
      </c>
      <c r="BG92" s="65" t="str">
        <f t="shared" si="367"/>
        <v/>
      </c>
      <c r="BH92" s="66" t="str">
        <f t="shared" si="368"/>
        <v/>
      </c>
      <c r="BI92" s="42" t="str">
        <f t="shared" si="369"/>
        <v/>
      </c>
      <c r="BJ92" s="65" t="str">
        <f t="shared" si="370"/>
        <v/>
      </c>
      <c r="BK92" s="66" t="str">
        <f t="shared" si="371"/>
        <v/>
      </c>
      <c r="BL92" s="42" t="str">
        <f t="shared" si="372"/>
        <v/>
      </c>
      <c r="BM92" s="65" t="str">
        <f t="shared" si="373"/>
        <v/>
      </c>
      <c r="BN92" s="66" t="str">
        <f t="shared" si="374"/>
        <v/>
      </c>
      <c r="BO92" s="42" t="str">
        <f t="shared" si="375"/>
        <v/>
      </c>
      <c r="BP92" s="65" t="str">
        <f t="shared" si="376"/>
        <v/>
      </c>
      <c r="BQ92" s="66" t="str">
        <f t="shared" si="377"/>
        <v/>
      </c>
      <c r="BR92" s="42" t="str">
        <f t="shared" si="378"/>
        <v/>
      </c>
      <c r="BS92" s="65" t="str">
        <f t="shared" si="379"/>
        <v/>
      </c>
      <c r="BT92" s="66" t="str">
        <f t="shared" si="380"/>
        <v/>
      </c>
      <c r="BU92" s="42" t="str">
        <f t="shared" si="381"/>
        <v/>
      </c>
      <c r="BV92" s="65" t="str">
        <f t="shared" si="382"/>
        <v/>
      </c>
      <c r="BW92" s="66" t="str">
        <f t="shared" si="383"/>
        <v/>
      </c>
      <c r="BX92" s="42" t="str">
        <f t="shared" si="384"/>
        <v/>
      </c>
      <c r="BY92" s="65" t="str">
        <f t="shared" si="422"/>
        <v/>
      </c>
      <c r="BZ92" s="66" t="str">
        <f t="shared" si="385"/>
        <v/>
      </c>
      <c r="CA92" s="106">
        <f t="shared" si="423"/>
        <v>0</v>
      </c>
      <c r="CB92" s="107">
        <f t="shared" si="424"/>
        <v>0</v>
      </c>
      <c r="CC92" s="108" t="str">
        <f t="shared" si="425"/>
        <v/>
      </c>
      <c r="CD92" s="252" t="e">
        <f t="shared" ref="CD92:CE92" si="490">AVERAGE(CV89:CV92)</f>
        <v>#DIV/0!</v>
      </c>
      <c r="CE92" s="252" t="e">
        <f t="shared" si="490"/>
        <v>#DIV/0!</v>
      </c>
      <c r="CF92" s="252" t="e">
        <f t="shared" si="427"/>
        <v>#DIV/0!</v>
      </c>
      <c r="CG92" s="252" t="e">
        <f t="shared" si="428"/>
        <v>#DIV/0!</v>
      </c>
      <c r="CH92" s="252" t="e">
        <f t="shared" si="429"/>
        <v>#DIV/0!</v>
      </c>
      <c r="CI92" s="252" t="e">
        <f t="shared" si="430"/>
        <v>#DIV/0!</v>
      </c>
      <c r="CJ92" s="252" t="e">
        <f t="shared" si="431"/>
        <v>#DIV/0!</v>
      </c>
      <c r="CK92" s="252" t="e">
        <f t="shared" si="432"/>
        <v>#DIV/0!</v>
      </c>
      <c r="CL92" s="252" t="e">
        <f t="shared" si="433"/>
        <v>#DIV/0!</v>
      </c>
      <c r="CM92" s="252" t="e">
        <f t="shared" si="434"/>
        <v>#DIV/0!</v>
      </c>
      <c r="CN92" s="252" t="e">
        <f t="shared" si="435"/>
        <v>#DIV/0!</v>
      </c>
      <c r="CO92" s="252" t="e">
        <f t="shared" si="436"/>
        <v>#DIV/0!</v>
      </c>
      <c r="CP92" s="252" t="e">
        <f t="shared" si="437"/>
        <v>#DIV/0!</v>
      </c>
      <c r="CQ92" s="252" t="e">
        <f t="shared" si="438"/>
        <v>#DIV/0!</v>
      </c>
      <c r="CR92" s="252" t="e">
        <f t="shared" si="439"/>
        <v>#DIV/0!</v>
      </c>
      <c r="CS92" s="252" t="e">
        <f t="shared" si="440"/>
        <v>#DIV/0!</v>
      </c>
      <c r="CT92" s="252" t="e">
        <f t="shared" si="441"/>
        <v>#DIV/0!</v>
      </c>
      <c r="CU92" s="252" t="e">
        <f t="shared" si="442"/>
        <v>#DIV/0!</v>
      </c>
      <c r="CV92" s="156" t="str">
        <f t="shared" si="443"/>
        <v/>
      </c>
      <c r="CW92" s="157" t="str">
        <f t="shared" si="444"/>
        <v/>
      </c>
      <c r="CX92" s="157" t="str">
        <f t="shared" si="445"/>
        <v/>
      </c>
      <c r="CY92" s="157" t="str">
        <f t="shared" si="446"/>
        <v/>
      </c>
      <c r="CZ92" s="157" t="str">
        <f t="shared" si="447"/>
        <v/>
      </c>
      <c r="DA92" s="157" t="str">
        <f t="shared" si="448"/>
        <v/>
      </c>
      <c r="DB92" s="157" t="str">
        <f t="shared" si="449"/>
        <v/>
      </c>
      <c r="DC92" s="157" t="str">
        <f t="shared" si="450"/>
        <v/>
      </c>
      <c r="DD92" s="157" t="str">
        <f t="shared" si="451"/>
        <v/>
      </c>
      <c r="DE92" s="157" t="str">
        <f t="shared" si="452"/>
        <v/>
      </c>
      <c r="DF92" s="157" t="str">
        <f t="shared" si="453"/>
        <v/>
      </c>
      <c r="DG92" s="157" t="str">
        <f t="shared" si="454"/>
        <v/>
      </c>
      <c r="DH92" s="157" t="str">
        <f t="shared" si="455"/>
        <v/>
      </c>
      <c r="DI92" s="157" t="str">
        <f t="shared" si="456"/>
        <v/>
      </c>
      <c r="DJ92" s="157" t="str">
        <f t="shared" si="457"/>
        <v/>
      </c>
      <c r="DK92" s="157" t="str">
        <f t="shared" si="458"/>
        <v/>
      </c>
      <c r="DL92" s="157" t="str">
        <f t="shared" si="459"/>
        <v/>
      </c>
      <c r="DM92" s="158" t="str">
        <f t="shared" si="460"/>
        <v/>
      </c>
      <c r="DN92" s="78">
        <v>92</v>
      </c>
      <c r="DO92" s="79">
        <f t="shared" si="478"/>
        <v>87</v>
      </c>
      <c r="DP92" s="42" t="str" cm="1">
        <f t="array" ref="DP92">IFERROR(INDEX($CD$4:$CU$4,_xlfn.AGGREGATE(15,6,COLUMN($CD$4:$CU$4)-COLUMN($CC$1)/($CD$92:$CU$92=MAX($CD$92:$CU$92)),COLUMNS(CU$4:$CU4))),"")</f>
        <v/>
      </c>
      <c r="DQ92" s="65" t="str" cm="1">
        <f t="array" ref="DQ92">IFERROR(INDEX($CD$4:$CU$4,_xlfn.AGGREGATE(15,6,COLUMN($CD$4:$CU$4)-COLUMN($CC$1)/($CD$92:$CU$92=MAX($CD$92:$CU$92)),COLUMNS($CU$4:DN4))),"")</f>
        <v/>
      </c>
      <c r="DR92" s="65" t="str" cm="1">
        <f t="array" ref="DR92">IFERROR(INDEX($CD$4:$CU$4,_xlfn.AGGREGATE(15,6,COLUMN($CD$4:$CU$4)-COLUMN($CC$1)/($CD$92:$CU$92=MAX($CD$92:$CU$92)),COLUMNS($CU$4:DO4))),"")</f>
        <v/>
      </c>
      <c r="DS92" s="65" t="str" cm="1">
        <f t="array" ref="DS92">IFERROR(INDEX($CD$4:$CU$4,_xlfn.AGGREGATE(15,6,COLUMN($CD$4:$CU$4)-COLUMN($CC$1)/($CD$92:$CU$92=MAX($CD$92:$CU$92)),COLUMNS($CU$4:DP4))),"")</f>
        <v/>
      </c>
      <c r="DT92" s="65" t="str" cm="1">
        <f t="array" ref="DT92">IFERROR(INDEX($CD$4:$CU$4,_xlfn.AGGREGATE(15,6,COLUMN($CD$4:$CU$4)-COLUMN($CC$1)/($CD$92:$CU$92=MAX($CD$92:$CU$92)),COLUMNS($CU$4:DQ4))),"")</f>
        <v/>
      </c>
      <c r="DU92" s="66" t="str" cm="1">
        <f t="array" ref="DU92">IFERROR(INDEX($CD$4:$CU$4,_xlfn.AGGREGATE(15,6,COLUMN($CD$4:$CU$4)-COLUMN($CC$1)/($CD$92:$CU$92=MAX($CD$92:$CU$92)),COLUMNS($CU$4:DR4))),"")</f>
        <v/>
      </c>
      <c r="DV92" s="78" t="str">
        <f t="shared" ca="1" si="470"/>
        <v/>
      </c>
      <c r="DW92" s="65" t="str">
        <f t="shared" ca="1" si="471"/>
        <v>R</v>
      </c>
      <c r="DX92" s="65" t="str" cm="1">
        <f t="array" aca="1" ref="DX92" ca="1">IF(INDIRECT(VLOOKUP(DX91,General!R:T,3,FALSE)&amp;DN91)&gt;0,DX91,DV91)</f>
        <v>BU</v>
      </c>
      <c r="DY92" s="79">
        <f t="shared" ca="1" si="472"/>
        <v>6</v>
      </c>
      <c r="DZ92" s="42" t="str">
        <f>IFERROR(VLOOKUP(DP92,General!R:S,2,FALSE),"")</f>
        <v/>
      </c>
      <c r="EA92" s="65" t="str">
        <f>IFERROR(VLOOKUP(DQ92,General!R:S,2,FALSE),"")</f>
        <v/>
      </c>
      <c r="EB92" s="65" t="str">
        <f>IFERROR(VLOOKUP(DR92,General!R:S,2,FALSE),"")</f>
        <v/>
      </c>
      <c r="EC92" s="65" t="str">
        <f>IFERROR(VLOOKUP(DS92,General!R:S,2,FALSE),"")</f>
        <v/>
      </c>
      <c r="ED92" s="65" t="str">
        <f>IFERROR(VLOOKUP(DT92,General!R:S,2,FALSE),"")</f>
        <v/>
      </c>
      <c r="EE92" s="66" t="str">
        <f>IFERROR(VLOOKUP(DU92,General!R:S,2,FALSE),"")</f>
        <v/>
      </c>
      <c r="EF92" s="113">
        <f ca="1">IF(DP92="",-1,COUNTIF(INDIRECT(DZ92&amp;$DN$10):INDIRECT(DZ92&amp;DN92),"Y"))</f>
        <v>-1</v>
      </c>
      <c r="EG92" s="111">
        <f ca="1">IF(DQ92="",-1,COUNTIF(INDIRECT(EA92&amp;$DN$10):INDIRECT(EA92&amp;DN92),"Y"))</f>
        <v>-1</v>
      </c>
      <c r="EH92" s="111">
        <f ca="1">IF(DR92="",-1,COUNTIF(INDIRECT(EB92&amp;$DN$10):INDIRECT(EB92&amp;DN92),"Y"))</f>
        <v>-1</v>
      </c>
      <c r="EI92" s="110">
        <f ca="1">IF(DS92="",-1,COUNTIF(INDIRECT(EC92&amp;$DN$10):INDIRECT(EC92&amp;DN92),"Y"))</f>
        <v>-1</v>
      </c>
      <c r="EJ92" s="114">
        <f ca="1">IF(DT92="",-1,COUNTIF(INDIRECT(ED92&amp;$DN$10):INDIRECT(ED92&amp;DN92),"Y"))</f>
        <v>-1</v>
      </c>
      <c r="EK92" s="114">
        <f ca="1">IF(DU92="",-1,COUNTIF(INDIRECT(EE92&amp;$DN$10):INDIRECT(EE92&amp;DN92),"Y"))</f>
        <v>-1</v>
      </c>
      <c r="EL92" s="42" t="str" cm="1">
        <f t="array" aca="1" ref="EL92" ca="1">IFERROR(INDEX($DP$92:$DU$92,_xlfn.AGGREGATE(15,6,COLUMN($DP$92:$DU$92)-COLUMN($DO$92)/($EF$92:$EK$92=MAX($EF$92:$EK$92)),COLUMNS($DP$92:DP92))),"")</f>
        <v/>
      </c>
      <c r="EM92" s="65" t="str" cm="1">
        <f t="array" aca="1" ref="EM92" ca="1">IFERROR(INDEX($DP$92:$DU$92,_xlfn.AGGREGATE(15,6,COLUMN($DP$92:$DU$92)-COLUMN($DO$92)/($EF$92:$EK$92=MAX($EF$92:$EK$92)),COLUMNS($DP$92:DQ92))),"")</f>
        <v/>
      </c>
      <c r="EN92" s="65" t="str" cm="1">
        <f t="array" aca="1" ref="EN92" ca="1">IFERROR(INDEX($DP$92:$DU$92,_xlfn.AGGREGATE(15,6,COLUMN($DP$92:$DU$92)-COLUMN($DO$92)/($EF$92:$EK$92=MAX($EF$92:$EK$92)),COLUMNS($DP$92:DR92))),"")</f>
        <v/>
      </c>
      <c r="EO92" s="65" t="str" cm="1">
        <f t="array" aca="1" ref="EO92" ca="1">IFERROR(INDEX($DP$92:$DU$92,_xlfn.AGGREGATE(15,6,COLUMN($DP$92:$DU$92)-COLUMN($DO$92)/($EF$92:$EK$92=MAX($EF$92:$EK$92)),COLUMNS($DP$92:DS92))),"")</f>
        <v/>
      </c>
      <c r="EP92" s="65" t="str" cm="1">
        <f t="array" aca="1" ref="EP92" ca="1">IFERROR(INDEX($DP$92:$DU$92,_xlfn.AGGREGATE(15,6,COLUMN($DP$92:$DU$92)-COLUMN($DO$92)/($EF$92:$EK$92=MAX($EF$92:$EK$92)),COLUMNS($DP$92:DT92))),"")</f>
        <v/>
      </c>
      <c r="EQ92" s="66" t="str" cm="1">
        <f t="array" aca="1" ref="EQ92" ca="1">IFERROR(INDEX($DP$92:$DU$92,_xlfn.AGGREGATE(15,6,COLUMN($DP$92:$DU$92)-COLUMN($DO$92)/($EF$92:$EK$92=MAX($EF$92:$EK$92)),COLUMNS($DP$92:DU92))),"")</f>
        <v/>
      </c>
      <c r="ER92" s="9">
        <f t="shared" ca="1" si="461"/>
        <v>6</v>
      </c>
      <c r="ES92" s="79">
        <f t="shared" ca="1" si="473"/>
        <v>6</v>
      </c>
      <c r="ET92" s="112" t="str" cm="1">
        <f t="array" aca="1" ref="ET92" ca="1">INDEX(EL92:EQ92,1,ES92)</f>
        <v/>
      </c>
      <c r="EU92" s="42" t="str">
        <f t="shared" ca="1" si="326"/>
        <v>T</v>
      </c>
      <c r="EV92" s="65" t="str">
        <f t="shared" si="327"/>
        <v>T</v>
      </c>
      <c r="EW92" s="65" t="str">
        <f t="shared" ca="1" si="328"/>
        <v>B</v>
      </c>
      <c r="EX92" s="65" t="str">
        <f t="shared" si="321"/>
        <v/>
      </c>
      <c r="EY92" s="65" t="str">
        <f t="shared" si="322"/>
        <v/>
      </c>
      <c r="EZ92" s="65" t="str">
        <f t="shared" si="323"/>
        <v/>
      </c>
      <c r="FA92" s="9" t="str">
        <f t="shared" si="387"/>
        <v/>
      </c>
      <c r="FB92" s="9" t="str">
        <f t="shared" si="388"/>
        <v/>
      </c>
      <c r="FC92" s="9" t="str">
        <f t="shared" si="389"/>
        <v/>
      </c>
      <c r="FD92" s="9" t="str">
        <f t="shared" si="390"/>
        <v/>
      </c>
      <c r="FE92" s="9" t="str">
        <f t="shared" si="391"/>
        <v/>
      </c>
      <c r="FF92" s="9" t="str">
        <f t="shared" si="392"/>
        <v/>
      </c>
      <c r="FG92" s="9">
        <f t="shared" si="393"/>
        <v>0</v>
      </c>
      <c r="FH92" s="9">
        <f t="shared" si="394"/>
        <v>0</v>
      </c>
      <c r="FI92" s="42" t="str">
        <f t="shared" si="324"/>
        <v/>
      </c>
      <c r="FJ92" s="65">
        <f>IF(Z92="",0,IFERROR(VLOOKUP(Z87&amp;Z88&amp;Z89&amp;Z90&amp;Z91&amp;Z92,General!I:J,2,FALSE),0))</f>
        <v>0</v>
      </c>
      <c r="FK92" s="65">
        <f>IF(AC92="",0,IFERROR(VLOOKUP(AC87&amp;AC88&amp;AC89&amp;AC90&amp;AC91&amp;AC92,General!I:J,2,FALSE),0))</f>
        <v>0</v>
      </c>
      <c r="FL92" s="65">
        <f>IF(AF92="",0,IFERROR(VLOOKUP(AF87&amp;AF88&amp;AF89&amp;AF90&amp;AF91&amp;AF92,General!I:J,2,FALSE),0))</f>
        <v>0</v>
      </c>
      <c r="FM92" s="65">
        <f>IF(AI92="",0,IFERROR(VLOOKUP(AI87&amp;AI88&amp;AI89&amp;AI90&amp;AI91&amp;AI92,General!I:J,2,FALSE),0))</f>
        <v>0</v>
      </c>
      <c r="FN92" s="65">
        <f>IF(AL92="",0,IFERROR(VLOOKUP(AL87&amp;AL88&amp;AL89&amp;AL90&amp;AL91&amp;AL92,General!I:J,2,FALSE),0))</f>
        <v>0</v>
      </c>
      <c r="FO92" s="65">
        <f>IF(AO92="",0,IFERROR(VLOOKUP(AO87&amp;AO88&amp;AO89&amp;AO90&amp;AO91&amp;AO92,General!I:J,2,FALSE),0))</f>
        <v>0</v>
      </c>
      <c r="FP92" s="65">
        <f>IF(AR92="",0,IFERROR(VLOOKUP(AR87&amp;AR88&amp;AR89&amp;AR90&amp;AR91&amp;AR92,General!I:J,2,FALSE),0))</f>
        <v>0</v>
      </c>
      <c r="FQ92" s="65">
        <f>IF(AU92="",0,IFERROR(VLOOKUP(AU87&amp;AU88&amp;AU89&amp;AU90&amp;AU91&amp;AU92,General!I:J,2,FALSE),0))</f>
        <v>0</v>
      </c>
      <c r="FR92" s="65">
        <f>IF(AX92="",0,IFERROR(VLOOKUP(AX87&amp;AX88&amp;AX89&amp;AX90&amp;AX91&amp;AX92,General!I:J,2,FALSE),0))</f>
        <v>0</v>
      </c>
      <c r="FS92" s="65">
        <f>IF(BA92="",0,IFERROR(VLOOKUP(BA87&amp;BA88&amp;BA89&amp;BA90&amp;BA91&amp;BA92,General!I:J,2,FALSE),0))</f>
        <v>0</v>
      </c>
      <c r="FT92" s="65">
        <f>IF(BD92="",0,IFERROR(VLOOKUP(BD87&amp;BD88&amp;BD89&amp;BD90&amp;BD91&amp;BD92,General!I:J,2,FALSE),0))</f>
        <v>0</v>
      </c>
      <c r="FU92" s="65">
        <f>IF(BG92="",0,IFERROR(VLOOKUP(BG87&amp;BG88&amp;BG89&amp;BG90&amp;BG91&amp;BG92,General!I:J,2,FALSE),0))</f>
        <v>0</v>
      </c>
      <c r="FV92" s="65">
        <f>IF(BJ92="",0,IFERROR(VLOOKUP(BJ87&amp;BJ88&amp;BJ89&amp;BJ90&amp;BJ91&amp;BJ92,General!I:J,2,FALSE),0))</f>
        <v>0</v>
      </c>
      <c r="FW92" s="65">
        <f>IF(BM92="",0,IFERROR(VLOOKUP(BM87&amp;BM88&amp;BM89&amp;BM90&amp;BM91&amp;BM92,General!I:J,2,FALSE),0))</f>
        <v>0</v>
      </c>
      <c r="FX92" s="65">
        <f>IF(BP92="",0,IFERROR(VLOOKUP(BP87&amp;BP88&amp;BP89&amp;BP90&amp;BP91&amp;BP92,General!I:J,2,FALSE),0))</f>
        <v>0</v>
      </c>
      <c r="FY92" s="65">
        <f>IF(BS92="",0,IFERROR(VLOOKUP(BS87&amp;BS88&amp;BS89&amp;BS90&amp;BS91&amp;BS92,General!I:J,2,FALSE),0))</f>
        <v>0</v>
      </c>
      <c r="FZ92" s="66">
        <f>IF(BV92="",0,IFERROR(VLOOKUP(BV87&amp;BV88&amp;BV89&amp;BV90&amp;BV91&amp;BV92,General!I:J,2,FALSE),0))</f>
        <v>0</v>
      </c>
      <c r="GA92" s="66">
        <f>IF(BY92="",0,IFERROR(VLOOKUP(BY87&amp;BY88&amp;BY89&amp;BY90&amp;BY91&amp;BY92,General!I:J,2,FALSE),0))</f>
        <v>0</v>
      </c>
      <c r="GB92" s="66">
        <f>IF(R92="",0,IFERROR(VLOOKUP(R87&amp;R88&amp;R89&amp;R90&amp;R91&amp;R92,General!F:G,2,FALSE),0))</f>
        <v>0</v>
      </c>
      <c r="GC92" s="9" t="str">
        <f t="shared" si="462"/>
        <v/>
      </c>
      <c r="GD92" s="9" t="str">
        <f t="shared" si="395"/>
        <v>N</v>
      </c>
      <c r="GE92" s="9" t="str">
        <f t="shared" si="396"/>
        <v>N</v>
      </c>
      <c r="GF92" s="9" t="str">
        <f t="shared" si="397"/>
        <v>N</v>
      </c>
      <c r="GG92" s="9" t="str">
        <f t="shared" si="398"/>
        <v/>
      </c>
      <c r="GH92" s="10" t="str">
        <f t="shared" ca="1" si="399"/>
        <v/>
      </c>
      <c r="GI92" s="9" t="str">
        <f t="shared" ca="1" si="400"/>
        <v/>
      </c>
      <c r="GJ92" s="9" t="str">
        <f t="shared" ca="1" si="401"/>
        <v/>
      </c>
      <c r="GK92" s="9" t="str">
        <f t="shared" si="402"/>
        <v/>
      </c>
      <c r="GL92" s="9" t="str">
        <f t="shared" si="403"/>
        <v/>
      </c>
      <c r="GM92" s="9" t="str">
        <f t="shared" si="404"/>
        <v/>
      </c>
      <c r="GN92" s="9" t="str">
        <f t="shared" si="318"/>
        <v/>
      </c>
      <c r="GO92" s="9" t="str">
        <f t="shared" si="319"/>
        <v/>
      </c>
      <c r="GP92" s="9" t="str">
        <f t="shared" si="289"/>
        <v>00000</v>
      </c>
      <c r="GQ92" s="9" t="str">
        <f t="shared" si="290"/>
        <v>00000</v>
      </c>
      <c r="GR92" s="9" t="str">
        <f t="shared" si="291"/>
        <v>000000</v>
      </c>
      <c r="GS92" s="9" t="str">
        <f t="shared" si="292"/>
        <v>000000</v>
      </c>
      <c r="GT92" s="9" t="str">
        <f t="shared" si="293"/>
        <v>B</v>
      </c>
      <c r="GU92" s="9" t="str">
        <f t="shared" si="463"/>
        <v>B</v>
      </c>
      <c r="GV92" s="9" t="str">
        <f t="shared" si="405"/>
        <v/>
      </c>
      <c r="GW92" s="9">
        <f t="shared" ca="1" si="406"/>
        <v>0</v>
      </c>
      <c r="GX92" s="9" t="str">
        <f t="shared" si="407"/>
        <v/>
      </c>
      <c r="GY92" s="9">
        <f t="shared" ca="1" si="408"/>
        <v>0</v>
      </c>
      <c r="GZ92" s="9" t="str">
        <f t="shared" si="409"/>
        <v/>
      </c>
      <c r="HA92" s="9">
        <f t="shared" ca="1" si="410"/>
        <v>0</v>
      </c>
      <c r="HB92" s="9" t="str">
        <f t="shared" ca="1" si="464"/>
        <v>0</v>
      </c>
      <c r="HC92" s="9" t="str">
        <f t="shared" ca="1" si="465"/>
        <v>0</v>
      </c>
      <c r="HD92" s="9" t="str">
        <f t="shared" ca="1" si="466"/>
        <v>0</v>
      </c>
      <c r="HE92" s="9" t="str">
        <f t="shared" si="411"/>
        <v/>
      </c>
      <c r="HG92" s="9">
        <f>General!A90</f>
        <v>0</v>
      </c>
      <c r="HH92" s="9">
        <f>General!B90</f>
        <v>0</v>
      </c>
      <c r="HI92" s="9">
        <f>General!C90</f>
        <v>0</v>
      </c>
      <c r="HJ92" s="9">
        <f>General!D90</f>
        <v>0</v>
      </c>
      <c r="HK92" s="9">
        <v>1</v>
      </c>
      <c r="HL92" s="57">
        <f t="shared" ca="1" si="467"/>
        <v>1</v>
      </c>
      <c r="HM92" s="9" t="str">
        <f>General!F90</f>
        <v>LWWLWW</v>
      </c>
      <c r="HN92" s="9">
        <f>General!G90</f>
        <v>3</v>
      </c>
    </row>
    <row r="93" spans="1:222" ht="13.5" thickBot="1">
      <c r="A93" s="9">
        <v>84</v>
      </c>
      <c r="B93" s="42" t="str">
        <f t="shared" si="330"/>
        <v/>
      </c>
      <c r="C93" s="115" t="str">
        <f t="shared" ca="1" si="412"/>
        <v/>
      </c>
      <c r="D93" s="116" t="str">
        <f t="shared" si="413"/>
        <v/>
      </c>
      <c r="E93" s="117" t="str">
        <f t="shared" si="414"/>
        <v/>
      </c>
      <c r="F93" s="66" t="str">
        <f t="shared" si="331"/>
        <v/>
      </c>
      <c r="G93" s="9">
        <v>84</v>
      </c>
      <c r="H93" s="118"/>
      <c r="I93" s="152" t="str">
        <f t="shared" si="415"/>
        <v/>
      </c>
      <c r="J93" s="115" t="str">
        <f t="shared" si="416"/>
        <v/>
      </c>
      <c r="K93" s="66" t="str">
        <f t="shared" si="468"/>
        <v/>
      </c>
      <c r="L93" s="141"/>
      <c r="M93" s="136"/>
      <c r="N93" s="10"/>
      <c r="O93" s="42" t="str">
        <f>IF(M92="","",VLOOKUP(DX93,General!U:V,2,FALSE))</f>
        <v/>
      </c>
      <c r="P93" s="116" t="str">
        <f t="shared" si="332"/>
        <v/>
      </c>
      <c r="Q93" s="117" t="str">
        <f t="shared" si="333"/>
        <v/>
      </c>
      <c r="R93" s="65" t="str">
        <f t="shared" si="334"/>
        <v/>
      </c>
      <c r="S93" s="65" t="str">
        <f t="shared" si="335"/>
        <v/>
      </c>
      <c r="T93" s="119" t="str">
        <f t="shared" si="417"/>
        <v/>
      </c>
      <c r="U93" s="65" t="str">
        <f>IF(M93="","",IF(T93="",SUM($T$5:$T93)+S93,SUM($T$5:$T93)))</f>
        <v/>
      </c>
      <c r="V93" s="125" t="str">
        <f t="shared" si="315"/>
        <v/>
      </c>
      <c r="W93" s="65" t="str" cm="1">
        <f t="array" aca="1" ref="W93" ca="1">IF(M92="","",INDIRECT(DX93&amp; DN93))</f>
        <v/>
      </c>
      <c r="X93" s="66" t="str">
        <f t="shared" si="336"/>
        <v/>
      </c>
      <c r="Y93" s="42" t="str">
        <f t="shared" si="337"/>
        <v/>
      </c>
      <c r="Z93" s="65" t="str">
        <f t="shared" si="338"/>
        <v/>
      </c>
      <c r="AA93" s="66" t="str">
        <f t="shared" si="339"/>
        <v/>
      </c>
      <c r="AB93" s="42" t="str">
        <f t="shared" si="340"/>
        <v/>
      </c>
      <c r="AC93" s="65" t="str">
        <f t="shared" si="341"/>
        <v/>
      </c>
      <c r="AD93" s="66" t="str">
        <f t="shared" si="342"/>
        <v/>
      </c>
      <c r="AE93" s="42" t="str">
        <f t="shared" si="343"/>
        <v/>
      </c>
      <c r="AF93" s="65" t="str">
        <f t="shared" si="344"/>
        <v/>
      </c>
      <c r="AG93" s="66" t="str">
        <f t="shared" si="345"/>
        <v/>
      </c>
      <c r="AH93" s="42" t="str">
        <f t="shared" si="346"/>
        <v/>
      </c>
      <c r="AI93" s="65" t="str">
        <f t="shared" si="347"/>
        <v/>
      </c>
      <c r="AJ93" s="66" t="str">
        <f t="shared" si="348"/>
        <v/>
      </c>
      <c r="AK93" s="42" t="str">
        <f t="shared" si="418"/>
        <v/>
      </c>
      <c r="AL93" s="65" t="str">
        <f t="shared" si="349"/>
        <v/>
      </c>
      <c r="AM93" s="66" t="str">
        <f t="shared" si="350"/>
        <v/>
      </c>
      <c r="AN93" s="42" t="str">
        <f t="shared" si="351"/>
        <v/>
      </c>
      <c r="AO93" s="65" t="str">
        <f t="shared" si="352"/>
        <v/>
      </c>
      <c r="AP93" s="66" t="str">
        <f t="shared" si="353"/>
        <v/>
      </c>
      <c r="AQ93" s="42" t="str">
        <f t="shared" si="354"/>
        <v/>
      </c>
      <c r="AR93" s="65" t="str">
        <f t="shared" si="355"/>
        <v/>
      </c>
      <c r="AS93" s="66" t="str">
        <f t="shared" si="356"/>
        <v/>
      </c>
      <c r="AT93" s="42" t="str">
        <f t="shared" si="419"/>
        <v/>
      </c>
      <c r="AU93" s="65" t="str">
        <f t="shared" si="357"/>
        <v/>
      </c>
      <c r="AV93" s="79" t="str">
        <f t="shared" si="358"/>
        <v/>
      </c>
      <c r="AW93" s="42" t="str">
        <f t="shared" si="420"/>
        <v/>
      </c>
      <c r="AX93" s="65" t="str">
        <f t="shared" si="359"/>
        <v/>
      </c>
      <c r="AY93" s="66" t="str">
        <f t="shared" si="421"/>
        <v/>
      </c>
      <c r="AZ93" s="42" t="str">
        <f t="shared" si="360"/>
        <v/>
      </c>
      <c r="BA93" s="65" t="str">
        <f t="shared" si="361"/>
        <v/>
      </c>
      <c r="BB93" s="66" t="str">
        <f t="shared" si="362"/>
        <v/>
      </c>
      <c r="BC93" s="42" t="str">
        <f t="shared" si="363"/>
        <v/>
      </c>
      <c r="BD93" s="65" t="str">
        <f t="shared" si="364"/>
        <v/>
      </c>
      <c r="BE93" s="66" t="str">
        <f t="shared" si="365"/>
        <v/>
      </c>
      <c r="BF93" s="42" t="str">
        <f t="shared" si="366"/>
        <v/>
      </c>
      <c r="BG93" s="65" t="str">
        <f t="shared" si="367"/>
        <v/>
      </c>
      <c r="BH93" s="66" t="str">
        <f t="shared" si="368"/>
        <v/>
      </c>
      <c r="BI93" s="42" t="str">
        <f t="shared" si="369"/>
        <v/>
      </c>
      <c r="BJ93" s="65" t="str">
        <f t="shared" si="370"/>
        <v/>
      </c>
      <c r="BK93" s="66" t="str">
        <f t="shared" si="371"/>
        <v/>
      </c>
      <c r="BL93" s="42" t="str">
        <f t="shared" si="372"/>
        <v/>
      </c>
      <c r="BM93" s="65" t="str">
        <f t="shared" si="373"/>
        <v/>
      </c>
      <c r="BN93" s="66" t="str">
        <f t="shared" si="374"/>
        <v/>
      </c>
      <c r="BO93" s="42" t="str">
        <f t="shared" si="375"/>
        <v/>
      </c>
      <c r="BP93" s="65" t="str">
        <f t="shared" si="376"/>
        <v/>
      </c>
      <c r="BQ93" s="66" t="str">
        <f t="shared" si="377"/>
        <v/>
      </c>
      <c r="BR93" s="42" t="str">
        <f t="shared" si="378"/>
        <v/>
      </c>
      <c r="BS93" s="65" t="str">
        <f t="shared" si="379"/>
        <v/>
      </c>
      <c r="BT93" s="66" t="str">
        <f t="shared" si="380"/>
        <v/>
      </c>
      <c r="BU93" s="42" t="str">
        <f t="shared" si="381"/>
        <v/>
      </c>
      <c r="BV93" s="65" t="str">
        <f t="shared" si="382"/>
        <v/>
      </c>
      <c r="BW93" s="66" t="str">
        <f t="shared" si="383"/>
        <v/>
      </c>
      <c r="BX93" s="42" t="str">
        <f t="shared" si="384"/>
        <v/>
      </c>
      <c r="BY93" s="65" t="str">
        <f t="shared" si="422"/>
        <v/>
      </c>
      <c r="BZ93" s="66" t="str">
        <f t="shared" si="385"/>
        <v/>
      </c>
      <c r="CA93" s="106">
        <f t="shared" si="423"/>
        <v>0</v>
      </c>
      <c r="CB93" s="107">
        <f t="shared" si="424"/>
        <v>0</v>
      </c>
      <c r="CC93" s="108" t="str">
        <f t="shared" si="425"/>
        <v/>
      </c>
      <c r="CD93" s="252" t="e">
        <f t="shared" ref="CD93:CE93" si="491">AVERAGE(CV90:CV93)</f>
        <v>#DIV/0!</v>
      </c>
      <c r="CE93" s="252" t="e">
        <f t="shared" si="491"/>
        <v>#DIV/0!</v>
      </c>
      <c r="CF93" s="252" t="e">
        <f t="shared" si="427"/>
        <v>#DIV/0!</v>
      </c>
      <c r="CG93" s="252" t="e">
        <f t="shared" si="428"/>
        <v>#DIV/0!</v>
      </c>
      <c r="CH93" s="252" t="e">
        <f t="shared" si="429"/>
        <v>#DIV/0!</v>
      </c>
      <c r="CI93" s="252" t="e">
        <f t="shared" si="430"/>
        <v>#DIV/0!</v>
      </c>
      <c r="CJ93" s="252" t="e">
        <f t="shared" si="431"/>
        <v>#DIV/0!</v>
      </c>
      <c r="CK93" s="252" t="e">
        <f t="shared" si="432"/>
        <v>#DIV/0!</v>
      </c>
      <c r="CL93" s="252" t="e">
        <f t="shared" si="433"/>
        <v>#DIV/0!</v>
      </c>
      <c r="CM93" s="252" t="e">
        <f t="shared" si="434"/>
        <v>#DIV/0!</v>
      </c>
      <c r="CN93" s="252" t="e">
        <f t="shared" si="435"/>
        <v>#DIV/0!</v>
      </c>
      <c r="CO93" s="252" t="e">
        <f t="shared" si="436"/>
        <v>#DIV/0!</v>
      </c>
      <c r="CP93" s="252" t="e">
        <f t="shared" si="437"/>
        <v>#DIV/0!</v>
      </c>
      <c r="CQ93" s="252" t="e">
        <f t="shared" si="438"/>
        <v>#DIV/0!</v>
      </c>
      <c r="CR93" s="252" t="e">
        <f t="shared" si="439"/>
        <v>#DIV/0!</v>
      </c>
      <c r="CS93" s="252" t="e">
        <f t="shared" si="440"/>
        <v>#DIV/0!</v>
      </c>
      <c r="CT93" s="252" t="e">
        <f t="shared" si="441"/>
        <v>#DIV/0!</v>
      </c>
      <c r="CU93" s="252" t="e">
        <f t="shared" si="442"/>
        <v>#DIV/0!</v>
      </c>
      <c r="CV93" s="156" t="str">
        <f t="shared" si="443"/>
        <v/>
      </c>
      <c r="CW93" s="157" t="str">
        <f t="shared" si="444"/>
        <v/>
      </c>
      <c r="CX93" s="157" t="str">
        <f t="shared" si="445"/>
        <v/>
      </c>
      <c r="CY93" s="157" t="str">
        <f t="shared" si="446"/>
        <v/>
      </c>
      <c r="CZ93" s="157" t="str">
        <f t="shared" si="447"/>
        <v/>
      </c>
      <c r="DA93" s="157" t="str">
        <f t="shared" si="448"/>
        <v/>
      </c>
      <c r="DB93" s="157" t="str">
        <f t="shared" si="449"/>
        <v/>
      </c>
      <c r="DC93" s="157" t="str">
        <f t="shared" si="450"/>
        <v/>
      </c>
      <c r="DD93" s="157" t="str">
        <f t="shared" si="451"/>
        <v/>
      </c>
      <c r="DE93" s="157" t="str">
        <f t="shared" si="452"/>
        <v/>
      </c>
      <c r="DF93" s="157" t="str">
        <f t="shared" si="453"/>
        <v/>
      </c>
      <c r="DG93" s="157" t="str">
        <f t="shared" si="454"/>
        <v/>
      </c>
      <c r="DH93" s="157" t="str">
        <f t="shared" si="455"/>
        <v/>
      </c>
      <c r="DI93" s="157" t="str">
        <f t="shared" si="456"/>
        <v/>
      </c>
      <c r="DJ93" s="157" t="str">
        <f t="shared" si="457"/>
        <v/>
      </c>
      <c r="DK93" s="157" t="str">
        <f t="shared" si="458"/>
        <v/>
      </c>
      <c r="DL93" s="157" t="str">
        <f t="shared" si="459"/>
        <v/>
      </c>
      <c r="DM93" s="158" t="str">
        <f t="shared" si="460"/>
        <v/>
      </c>
      <c r="DN93" s="78">
        <v>93</v>
      </c>
      <c r="DO93" s="79">
        <f t="shared" si="478"/>
        <v>88</v>
      </c>
      <c r="DP93" s="42" t="str" cm="1">
        <f t="array" ref="DP93">IFERROR(INDEX($CD$4:$CU$4,_xlfn.AGGREGATE(15,6,COLUMN($CD$4:$CU$4)-COLUMN($CC$1)/($CD$93:$CU$93=MAX($CD$93:$CU$93)),COLUMNS(CU$4:$CU4))),"")</f>
        <v/>
      </c>
      <c r="DQ93" s="65" t="str" cm="1">
        <f t="array" ref="DQ93">IFERROR(INDEX($CD$4:$CU$4,_xlfn.AGGREGATE(15,6,COLUMN($CD$4:$CU$4)-COLUMN($CC$1)/($CD$93:$CU$93=MAX($CD$93:$CU$93)),COLUMNS($CU$4:DN4))),"")</f>
        <v/>
      </c>
      <c r="DR93" s="65" t="str" cm="1">
        <f t="array" ref="DR93">IFERROR(INDEX($CD$4:$CU$4,_xlfn.AGGREGATE(15,6,COLUMN($CD$4:$CU$4)-COLUMN($CC$1)/($CD$93:$CU$93=MAX($CD$93:$CU$93)),COLUMNS($CU$4:DO4))),"")</f>
        <v/>
      </c>
      <c r="DS93" s="65" t="str" cm="1">
        <f t="array" ref="DS93">IFERROR(INDEX($CD$4:$CU$4,_xlfn.AGGREGATE(15,6,COLUMN($CD$4:$CU$4)-COLUMN($CC$1)/($CD$93:$CU$93=MAX($CD$93:$CU$93)),COLUMNS($CU$4:DP4))),"")</f>
        <v/>
      </c>
      <c r="DT93" s="65" t="str" cm="1">
        <f t="array" ref="DT93">IFERROR(INDEX($CD$4:$CU$4,_xlfn.AGGREGATE(15,6,COLUMN($CD$4:$CU$4)-COLUMN($CC$1)/($CD$93:$CU$93=MAX($CD$93:$CU$93)),COLUMNS($CU$4:DQ4))),"")</f>
        <v/>
      </c>
      <c r="DU93" s="66" t="str" cm="1">
        <f t="array" ref="DU93">IFERROR(INDEX($CD$4:$CU$4,_xlfn.AGGREGATE(15,6,COLUMN($CD$4:$CU$4)-COLUMN($CC$1)/($CD$93:$CU$93=MAX($CD$93:$CU$93)),COLUMNS($CU$4:DR4))),"")</f>
        <v/>
      </c>
      <c r="DV93" s="78" t="str">
        <f t="shared" ca="1" si="470"/>
        <v/>
      </c>
      <c r="DW93" s="65" t="str">
        <f t="shared" ca="1" si="471"/>
        <v>R</v>
      </c>
      <c r="DX93" s="65" t="str" cm="1">
        <f t="array" aca="1" ref="DX93" ca="1">IF(INDIRECT(VLOOKUP(DX92,General!R:T,3,FALSE)&amp;DN92)&gt;0,DX92,DV92)</f>
        <v>BU</v>
      </c>
      <c r="DY93" s="79">
        <f t="shared" ca="1" si="472"/>
        <v>1</v>
      </c>
      <c r="DZ93" s="42" t="str">
        <f>IFERROR(VLOOKUP(DP93,General!R:S,2,FALSE),"")</f>
        <v/>
      </c>
      <c r="EA93" s="65" t="str">
        <f>IFERROR(VLOOKUP(DQ93,General!R:S,2,FALSE),"")</f>
        <v/>
      </c>
      <c r="EB93" s="65" t="str">
        <f>IFERROR(VLOOKUP(DR93,General!R:S,2,FALSE),"")</f>
        <v/>
      </c>
      <c r="EC93" s="65" t="str">
        <f>IFERROR(VLOOKUP(DS93,General!R:S,2,FALSE),"")</f>
        <v/>
      </c>
      <c r="ED93" s="65" t="str">
        <f>IFERROR(VLOOKUP(DT93,General!R:S,2,FALSE),"")</f>
        <v/>
      </c>
      <c r="EE93" s="66" t="str">
        <f>IFERROR(VLOOKUP(DU93,General!R:S,2,FALSE),"")</f>
        <v/>
      </c>
      <c r="EF93" s="113">
        <f ca="1">IF(DP93="",-1,COUNTIF(INDIRECT(DZ93&amp;$DN$10):INDIRECT(DZ93&amp;DN93),"Y"))</f>
        <v>-1</v>
      </c>
      <c r="EG93" s="111">
        <f ca="1">IF(DQ93="",-1,COUNTIF(INDIRECT(EA93&amp;$DN$10):INDIRECT(EA93&amp;DN93),"Y"))</f>
        <v>-1</v>
      </c>
      <c r="EH93" s="111">
        <f ca="1">IF(DR93="",-1,COUNTIF(INDIRECT(EB93&amp;$DN$10):INDIRECT(EB93&amp;DN93),"Y"))</f>
        <v>-1</v>
      </c>
      <c r="EI93" s="110">
        <f ca="1">IF(DS93="",-1,COUNTIF(INDIRECT(EC93&amp;$DN$10):INDIRECT(EC93&amp;DN93),"Y"))</f>
        <v>-1</v>
      </c>
      <c r="EJ93" s="114">
        <f ca="1">IF(DT93="",-1,COUNTIF(INDIRECT(ED93&amp;$DN$10):INDIRECT(ED93&amp;DN93),"Y"))</f>
        <v>-1</v>
      </c>
      <c r="EK93" s="114">
        <f ca="1">IF(DU93="",-1,COUNTIF(INDIRECT(EE93&amp;$DN$10):INDIRECT(EE93&amp;DN93),"Y"))</f>
        <v>-1</v>
      </c>
      <c r="EL93" s="42" t="str" cm="1">
        <f t="array" aca="1" ref="EL93" ca="1">IFERROR(INDEX($DP$93:$DU$93,_xlfn.AGGREGATE(15,6,COLUMN($DP$93:$DU$93)-COLUMN($DO$93)/($EF$93:$EK$93=MAX($EF$93:$EK$93)),COLUMNS($DP$93:DP93))),"")</f>
        <v/>
      </c>
      <c r="EM93" s="65" t="str" cm="1">
        <f t="array" aca="1" ref="EM93" ca="1">IFERROR(INDEX($DP$93:$DU$93,_xlfn.AGGREGATE(15,6,COLUMN($DP$93:$DU$93)-COLUMN($DO$93)/($EF$93:$EK$93=MAX($EF$93:$EK$93)),COLUMNS($DP$93:DQ93))),"")</f>
        <v/>
      </c>
      <c r="EN93" s="65" t="str" cm="1">
        <f t="array" aca="1" ref="EN93" ca="1">IFERROR(INDEX($DP$93:$DU$93,_xlfn.AGGREGATE(15,6,COLUMN($DP$93:$DU$93)-COLUMN($DO$93)/($EF$93:$EK$93=MAX($EF$93:$EK$93)),COLUMNS($DP$93:DR93))),"")</f>
        <v/>
      </c>
      <c r="EO93" s="65" t="str" cm="1">
        <f t="array" aca="1" ref="EO93" ca="1">IFERROR(INDEX($DP$93:$DU$93,_xlfn.AGGREGATE(15,6,COLUMN($DP$93:$DU$93)-COLUMN($DO$93)/($EF$93:$EK$93=MAX($EF$93:$EK$93)),COLUMNS($DP$93:DS93))),"")</f>
        <v/>
      </c>
      <c r="EP93" s="65" t="str" cm="1">
        <f t="array" aca="1" ref="EP93" ca="1">IFERROR(INDEX($DP$93:$DU$93,_xlfn.AGGREGATE(15,6,COLUMN($DP$93:$DU$93)-COLUMN($DO$93)/($EF$93:$EK$93=MAX($EF$93:$EK$93)),COLUMNS($DP$93:DT93))),"")</f>
        <v/>
      </c>
      <c r="EQ93" s="66" t="str" cm="1">
        <f t="array" aca="1" ref="EQ93" ca="1">IFERROR(INDEX($DP$93:$DU$93,_xlfn.AGGREGATE(15,6,COLUMN($DP$93:$DU$93)-COLUMN($DO$93)/($EF$93:$EK$93=MAX($EF$93:$EK$93)),COLUMNS($DP$93:DU93))),"")</f>
        <v/>
      </c>
      <c r="ER93" s="9">
        <f t="shared" ca="1" si="461"/>
        <v>6</v>
      </c>
      <c r="ES93" s="79">
        <f t="shared" ca="1" si="473"/>
        <v>1</v>
      </c>
      <c r="ET93" s="112" t="str" cm="1">
        <f t="array" aca="1" ref="ET93" ca="1">INDEX(EL93:EQ93,1,ES93)</f>
        <v/>
      </c>
      <c r="EU93" s="42" t="str">
        <f t="shared" ca="1" si="326"/>
        <v>T</v>
      </c>
      <c r="EV93" s="65" t="str">
        <f t="shared" si="327"/>
        <v>T</v>
      </c>
      <c r="EW93" s="65" t="str">
        <f t="shared" ca="1" si="328"/>
        <v>B</v>
      </c>
      <c r="EX93" s="65" t="str">
        <f t="shared" si="321"/>
        <v/>
      </c>
      <c r="EY93" s="65" t="str">
        <f t="shared" si="322"/>
        <v/>
      </c>
      <c r="EZ93" s="65" t="str">
        <f t="shared" si="323"/>
        <v/>
      </c>
      <c r="FA93" s="9" t="str">
        <f t="shared" si="387"/>
        <v/>
      </c>
      <c r="FB93" s="9" t="str">
        <f t="shared" si="388"/>
        <v/>
      </c>
      <c r="FC93" s="9" t="str">
        <f t="shared" si="389"/>
        <v/>
      </c>
      <c r="FD93" s="9" t="str">
        <f t="shared" si="390"/>
        <v/>
      </c>
      <c r="FE93" s="9" t="str">
        <f t="shared" si="391"/>
        <v/>
      </c>
      <c r="FF93" s="9" t="str">
        <f t="shared" si="392"/>
        <v/>
      </c>
      <c r="FG93" s="9">
        <f t="shared" si="393"/>
        <v>0</v>
      </c>
      <c r="FH93" s="9">
        <f t="shared" si="394"/>
        <v>0</v>
      </c>
      <c r="FI93" s="42" t="str">
        <f t="shared" si="324"/>
        <v/>
      </c>
      <c r="FJ93" s="65">
        <f>IF(Z93="",0,IFERROR(VLOOKUP(Z88&amp;Z89&amp;Z90&amp;Z91&amp;Z92&amp;Z93,General!I:J,2,FALSE),0))</f>
        <v>0</v>
      </c>
      <c r="FK93" s="65">
        <f>IF(AC93="",0,IFERROR(VLOOKUP(AC88&amp;AC89&amp;AC90&amp;AC91&amp;AC92&amp;AC93,General!I:J,2,FALSE),0))</f>
        <v>0</v>
      </c>
      <c r="FL93" s="65">
        <f>IF(AF93="",0,IFERROR(VLOOKUP(AF88&amp;AF89&amp;AF90&amp;AF91&amp;AF92&amp;AF93,General!I:J,2,FALSE),0))</f>
        <v>0</v>
      </c>
      <c r="FM93" s="65">
        <f>IF(AI93="",0,IFERROR(VLOOKUP(AI88&amp;AI89&amp;AI90&amp;AI91&amp;AI92&amp;AI93,General!I:J,2,FALSE),0))</f>
        <v>0</v>
      </c>
      <c r="FN93" s="65">
        <f>IF(AL93="",0,IFERROR(VLOOKUP(AL88&amp;AL89&amp;AL90&amp;AL91&amp;AL92&amp;AL93,General!I:J,2,FALSE),0))</f>
        <v>0</v>
      </c>
      <c r="FO93" s="65">
        <f>IF(AO93="",0,IFERROR(VLOOKUP(AO88&amp;AO89&amp;AO90&amp;AO91&amp;AO92&amp;AO93,General!I:J,2,FALSE),0))</f>
        <v>0</v>
      </c>
      <c r="FP93" s="65">
        <f>IF(AR93="",0,IFERROR(VLOOKUP(AR88&amp;AR89&amp;AR90&amp;AR91&amp;AR92&amp;AR93,General!I:J,2,FALSE),0))</f>
        <v>0</v>
      </c>
      <c r="FQ93" s="65">
        <f>IF(AU93="",0,IFERROR(VLOOKUP(AU88&amp;AU89&amp;AU90&amp;AU91&amp;AU92&amp;AU93,General!I:J,2,FALSE),0))</f>
        <v>0</v>
      </c>
      <c r="FR93" s="65">
        <f>IF(AX93="",0,IFERROR(VLOOKUP(AX88&amp;AX89&amp;AX90&amp;AX91&amp;AX92&amp;AX93,General!I:J,2,FALSE),0))</f>
        <v>0</v>
      </c>
      <c r="FS93" s="65">
        <f>IF(BA93="",0,IFERROR(VLOOKUP(BA88&amp;BA89&amp;BA90&amp;BA91&amp;BA92&amp;BA93,General!I:J,2,FALSE),0))</f>
        <v>0</v>
      </c>
      <c r="FT93" s="65">
        <f>IF(BD93="",0,IFERROR(VLOOKUP(BD88&amp;BD89&amp;BD90&amp;BD91&amp;BD92&amp;BD93,General!I:J,2,FALSE),0))</f>
        <v>0</v>
      </c>
      <c r="FU93" s="65">
        <f>IF(BG93="",0,IFERROR(VLOOKUP(BG88&amp;BG89&amp;BG90&amp;BG91&amp;BG92&amp;BG93,General!I:J,2,FALSE),0))</f>
        <v>0</v>
      </c>
      <c r="FV93" s="65">
        <f>IF(BJ93="",0,IFERROR(VLOOKUP(BJ88&amp;BJ89&amp;BJ90&amp;BJ91&amp;BJ92&amp;BJ93,General!I:J,2,FALSE),0))</f>
        <v>0</v>
      </c>
      <c r="FW93" s="65">
        <f>IF(BM93="",0,IFERROR(VLOOKUP(BM88&amp;BM89&amp;BM90&amp;BM91&amp;BM92&amp;BM93,General!I:J,2,FALSE),0))</f>
        <v>0</v>
      </c>
      <c r="FX93" s="65">
        <f>IF(BP93="",0,IFERROR(VLOOKUP(BP88&amp;BP89&amp;BP90&amp;BP91&amp;BP92&amp;BP93,General!I:J,2,FALSE),0))</f>
        <v>0</v>
      </c>
      <c r="FY93" s="65">
        <f>IF(BS93="",0,IFERROR(VLOOKUP(BS88&amp;BS89&amp;BS90&amp;BS91&amp;BS92&amp;BS93,General!I:J,2,FALSE),0))</f>
        <v>0</v>
      </c>
      <c r="FZ93" s="66">
        <f>IF(BV93="",0,IFERROR(VLOOKUP(BV88&amp;BV89&amp;BV90&amp;BV91&amp;BV92&amp;BV93,General!I:J,2,FALSE),0))</f>
        <v>0</v>
      </c>
      <c r="GA93" s="66">
        <f>IF(BY93="",0,IFERROR(VLOOKUP(BY88&amp;BY89&amp;BY90&amp;BY91&amp;BY92&amp;BY93,General!I:J,2,FALSE),0))</f>
        <v>0</v>
      </c>
      <c r="GB93" s="66">
        <f>IF(R93="",0,IFERROR(VLOOKUP(R88&amp;R89&amp;R90&amp;R91&amp;R92&amp;R93,General!F:G,2,FALSE),0))</f>
        <v>0</v>
      </c>
      <c r="GC93" s="9" t="str">
        <f t="shared" si="462"/>
        <v/>
      </c>
      <c r="GD93" s="9" t="str">
        <f t="shared" si="395"/>
        <v>N</v>
      </c>
      <c r="GE93" s="9" t="str">
        <f t="shared" si="396"/>
        <v>N</v>
      </c>
      <c r="GF93" s="9" t="str">
        <f t="shared" si="397"/>
        <v>N</v>
      </c>
      <c r="GG93" s="9" t="str">
        <f t="shared" si="398"/>
        <v/>
      </c>
      <c r="GH93" s="10" t="str">
        <f t="shared" ca="1" si="399"/>
        <v/>
      </c>
      <c r="GI93" s="9" t="str">
        <f t="shared" ca="1" si="400"/>
        <v/>
      </c>
      <c r="GJ93" s="9" t="str">
        <f t="shared" ca="1" si="401"/>
        <v/>
      </c>
      <c r="GK93" s="9" t="str">
        <f t="shared" si="402"/>
        <v/>
      </c>
      <c r="GL93" s="9" t="str">
        <f t="shared" si="403"/>
        <v/>
      </c>
      <c r="GM93" s="9" t="str">
        <f t="shared" si="404"/>
        <v/>
      </c>
      <c r="GN93" s="9" t="str">
        <f t="shared" si="318"/>
        <v/>
      </c>
      <c r="GO93" s="9" t="str">
        <f t="shared" si="319"/>
        <v/>
      </c>
      <c r="GP93" s="9" t="str">
        <f t="shared" si="289"/>
        <v>00000</v>
      </c>
      <c r="GQ93" s="9" t="str">
        <f t="shared" si="290"/>
        <v>00000</v>
      </c>
      <c r="GR93" s="9" t="str">
        <f t="shared" si="291"/>
        <v>000000</v>
      </c>
      <c r="GS93" s="9" t="str">
        <f t="shared" si="292"/>
        <v>000000</v>
      </c>
      <c r="GT93" s="9" t="str">
        <f t="shared" si="293"/>
        <v>B</v>
      </c>
      <c r="GU93" s="9" t="str">
        <f t="shared" si="463"/>
        <v>B</v>
      </c>
      <c r="GV93" s="9" t="str">
        <f t="shared" si="405"/>
        <v/>
      </c>
      <c r="GW93" s="9">
        <f t="shared" ca="1" si="406"/>
        <v>0</v>
      </c>
      <c r="GX93" s="9" t="str">
        <f t="shared" si="407"/>
        <v/>
      </c>
      <c r="GY93" s="9">
        <f t="shared" ca="1" si="408"/>
        <v>0</v>
      </c>
      <c r="GZ93" s="9" t="str">
        <f t="shared" si="409"/>
        <v/>
      </c>
      <c r="HA93" s="9">
        <f t="shared" ca="1" si="410"/>
        <v>0</v>
      </c>
      <c r="HB93" s="9" t="str">
        <f t="shared" ca="1" si="464"/>
        <v>0</v>
      </c>
      <c r="HC93" s="9" t="str">
        <f t="shared" ca="1" si="465"/>
        <v>0</v>
      </c>
      <c r="HD93" s="9" t="str">
        <f t="shared" ca="1" si="466"/>
        <v>0</v>
      </c>
      <c r="HE93" s="9" t="str">
        <f t="shared" si="411"/>
        <v/>
      </c>
      <c r="HG93" s="9">
        <f>General!A91</f>
        <v>0</v>
      </c>
      <c r="HH93" s="9">
        <f>General!B91</f>
        <v>0</v>
      </c>
      <c r="HI93" s="9">
        <f>General!C91</f>
        <v>0</v>
      </c>
      <c r="HJ93" s="9">
        <f>General!D91</f>
        <v>0</v>
      </c>
      <c r="HK93" s="9">
        <v>2</v>
      </c>
      <c r="HL93" s="57">
        <f t="shared" ca="1" si="467"/>
        <v>1</v>
      </c>
      <c r="HM93" s="9" t="str">
        <f>General!F91</f>
        <v>LWWWLL</v>
      </c>
      <c r="HN93" s="9">
        <f>General!G91</f>
        <v>-3</v>
      </c>
    </row>
    <row r="94" spans="1:222" ht="13.5" thickBot="1">
      <c r="A94" s="9">
        <v>85</v>
      </c>
      <c r="B94" s="91" t="str">
        <f t="shared" si="330"/>
        <v/>
      </c>
      <c r="C94" s="120" t="str">
        <f t="shared" ca="1" si="412"/>
        <v/>
      </c>
      <c r="D94" s="121" t="str">
        <f t="shared" si="413"/>
        <v/>
      </c>
      <c r="E94" s="122" t="str">
        <f t="shared" si="414"/>
        <v/>
      </c>
      <c r="F94" s="92" t="str">
        <f t="shared" si="331"/>
        <v/>
      </c>
      <c r="G94" s="9">
        <v>85</v>
      </c>
      <c r="H94" s="123"/>
      <c r="I94" s="153" t="str">
        <f t="shared" si="415"/>
        <v/>
      </c>
      <c r="J94" s="120" t="str">
        <f t="shared" si="416"/>
        <v/>
      </c>
      <c r="K94" s="92" t="str">
        <f t="shared" si="468"/>
        <v/>
      </c>
      <c r="L94" s="141"/>
      <c r="M94" s="137"/>
      <c r="N94" s="10"/>
      <c r="O94" s="91" t="str">
        <f>IF(M93="","",VLOOKUP(DX94,General!U:V,2,FALSE))</f>
        <v/>
      </c>
      <c r="P94" s="121" t="str">
        <f t="shared" si="332"/>
        <v/>
      </c>
      <c r="Q94" s="122" t="str">
        <f t="shared" si="333"/>
        <v/>
      </c>
      <c r="R94" s="93" t="str">
        <f t="shared" si="334"/>
        <v/>
      </c>
      <c r="S94" s="93" t="str">
        <f t="shared" si="335"/>
        <v/>
      </c>
      <c r="T94" s="124" t="str">
        <f t="shared" si="417"/>
        <v/>
      </c>
      <c r="U94" s="93" t="str">
        <f>IF(M94="","",IF(T94="",SUM($T$5:$T94)+S94,SUM($T$5:$T94)))</f>
        <v/>
      </c>
      <c r="V94" s="127" t="str">
        <f t="shared" si="315"/>
        <v/>
      </c>
      <c r="W94" s="93" t="str" cm="1">
        <f t="array" aca="1" ref="W94" ca="1">IF(M93="","",INDIRECT(DX94&amp; DN94))</f>
        <v/>
      </c>
      <c r="X94" s="92" t="str">
        <f t="shared" si="336"/>
        <v/>
      </c>
      <c r="Y94" s="91" t="str">
        <f t="shared" si="337"/>
        <v/>
      </c>
      <c r="Z94" s="93" t="str">
        <f t="shared" si="338"/>
        <v/>
      </c>
      <c r="AA94" s="92" t="str">
        <f t="shared" si="339"/>
        <v/>
      </c>
      <c r="AB94" s="91" t="str">
        <f t="shared" si="340"/>
        <v/>
      </c>
      <c r="AC94" s="93" t="str">
        <f t="shared" si="341"/>
        <v/>
      </c>
      <c r="AD94" s="92" t="str">
        <f t="shared" si="342"/>
        <v/>
      </c>
      <c r="AE94" s="91" t="str">
        <f t="shared" si="343"/>
        <v/>
      </c>
      <c r="AF94" s="93" t="str">
        <f t="shared" si="344"/>
        <v/>
      </c>
      <c r="AG94" s="92" t="str">
        <f t="shared" si="345"/>
        <v/>
      </c>
      <c r="AH94" s="91" t="str">
        <f t="shared" si="346"/>
        <v/>
      </c>
      <c r="AI94" s="93" t="str">
        <f t="shared" si="347"/>
        <v/>
      </c>
      <c r="AJ94" s="92" t="str">
        <f t="shared" si="348"/>
        <v/>
      </c>
      <c r="AK94" s="91" t="str">
        <f t="shared" si="418"/>
        <v/>
      </c>
      <c r="AL94" s="93" t="str">
        <f t="shared" si="349"/>
        <v/>
      </c>
      <c r="AM94" s="92" t="str">
        <f t="shared" si="350"/>
        <v/>
      </c>
      <c r="AN94" s="91" t="str">
        <f t="shared" si="351"/>
        <v/>
      </c>
      <c r="AO94" s="93" t="str">
        <f t="shared" si="352"/>
        <v/>
      </c>
      <c r="AP94" s="92" t="str">
        <f t="shared" si="353"/>
        <v/>
      </c>
      <c r="AQ94" s="91" t="str">
        <f t="shared" si="354"/>
        <v/>
      </c>
      <c r="AR94" s="93" t="str">
        <f t="shared" si="355"/>
        <v/>
      </c>
      <c r="AS94" s="92" t="str">
        <f t="shared" si="356"/>
        <v/>
      </c>
      <c r="AT94" s="91" t="str">
        <f t="shared" si="419"/>
        <v/>
      </c>
      <c r="AU94" s="93" t="str">
        <f t="shared" si="357"/>
        <v/>
      </c>
      <c r="AV94" s="95" t="str">
        <f t="shared" si="358"/>
        <v/>
      </c>
      <c r="AW94" s="91" t="str">
        <f t="shared" si="420"/>
        <v/>
      </c>
      <c r="AX94" s="93" t="str">
        <f t="shared" si="359"/>
        <v/>
      </c>
      <c r="AY94" s="92" t="str">
        <f t="shared" si="421"/>
        <v/>
      </c>
      <c r="AZ94" s="91" t="str">
        <f t="shared" si="360"/>
        <v/>
      </c>
      <c r="BA94" s="93" t="str">
        <f t="shared" si="361"/>
        <v/>
      </c>
      <c r="BB94" s="92" t="str">
        <f t="shared" si="362"/>
        <v/>
      </c>
      <c r="BC94" s="91" t="str">
        <f t="shared" si="363"/>
        <v/>
      </c>
      <c r="BD94" s="93" t="str">
        <f t="shared" si="364"/>
        <v/>
      </c>
      <c r="BE94" s="92" t="str">
        <f t="shared" si="365"/>
        <v/>
      </c>
      <c r="BF94" s="91" t="str">
        <f t="shared" si="366"/>
        <v/>
      </c>
      <c r="BG94" s="93" t="str">
        <f t="shared" si="367"/>
        <v/>
      </c>
      <c r="BH94" s="92" t="str">
        <f t="shared" si="368"/>
        <v/>
      </c>
      <c r="BI94" s="91" t="str">
        <f t="shared" si="369"/>
        <v/>
      </c>
      <c r="BJ94" s="93" t="str">
        <f t="shared" si="370"/>
        <v/>
      </c>
      <c r="BK94" s="92" t="str">
        <f t="shared" si="371"/>
        <v/>
      </c>
      <c r="BL94" s="91" t="str">
        <f t="shared" si="372"/>
        <v/>
      </c>
      <c r="BM94" s="93" t="str">
        <f t="shared" si="373"/>
        <v/>
      </c>
      <c r="BN94" s="92" t="str">
        <f t="shared" si="374"/>
        <v/>
      </c>
      <c r="BO94" s="91" t="str">
        <f t="shared" si="375"/>
        <v/>
      </c>
      <c r="BP94" s="93" t="str">
        <f t="shared" si="376"/>
        <v/>
      </c>
      <c r="BQ94" s="92" t="str">
        <f t="shared" si="377"/>
        <v/>
      </c>
      <c r="BR94" s="91" t="str">
        <f t="shared" si="378"/>
        <v/>
      </c>
      <c r="BS94" s="93" t="str">
        <f t="shared" si="379"/>
        <v/>
      </c>
      <c r="BT94" s="92" t="str">
        <f t="shared" si="380"/>
        <v/>
      </c>
      <c r="BU94" s="91" t="str">
        <f t="shared" si="381"/>
        <v/>
      </c>
      <c r="BV94" s="93" t="str">
        <f t="shared" si="382"/>
        <v/>
      </c>
      <c r="BW94" s="92" t="str">
        <f t="shared" si="383"/>
        <v/>
      </c>
      <c r="BX94" s="91" t="str">
        <f t="shared" si="384"/>
        <v/>
      </c>
      <c r="BY94" s="93" t="str">
        <f t="shared" si="422"/>
        <v/>
      </c>
      <c r="BZ94" s="92" t="str">
        <f t="shared" si="385"/>
        <v/>
      </c>
      <c r="CA94" s="106">
        <f t="shared" si="423"/>
        <v>0</v>
      </c>
      <c r="CB94" s="107">
        <f t="shared" si="424"/>
        <v>0</v>
      </c>
      <c r="CC94" s="108" t="str">
        <f t="shared" si="425"/>
        <v/>
      </c>
      <c r="CD94" s="252" t="e">
        <f t="shared" ref="CD94:CE94" si="492">AVERAGE(CV91:CV94)</f>
        <v>#DIV/0!</v>
      </c>
      <c r="CE94" s="252" t="e">
        <f t="shared" si="492"/>
        <v>#DIV/0!</v>
      </c>
      <c r="CF94" s="252" t="e">
        <f t="shared" si="427"/>
        <v>#DIV/0!</v>
      </c>
      <c r="CG94" s="252" t="e">
        <f t="shared" si="428"/>
        <v>#DIV/0!</v>
      </c>
      <c r="CH94" s="252" t="e">
        <f t="shared" si="429"/>
        <v>#DIV/0!</v>
      </c>
      <c r="CI94" s="252" t="e">
        <f t="shared" si="430"/>
        <v>#DIV/0!</v>
      </c>
      <c r="CJ94" s="252" t="e">
        <f t="shared" si="431"/>
        <v>#DIV/0!</v>
      </c>
      <c r="CK94" s="252" t="e">
        <f t="shared" si="432"/>
        <v>#DIV/0!</v>
      </c>
      <c r="CL94" s="252" t="e">
        <f t="shared" si="433"/>
        <v>#DIV/0!</v>
      </c>
      <c r="CM94" s="252" t="e">
        <f t="shared" si="434"/>
        <v>#DIV/0!</v>
      </c>
      <c r="CN94" s="252" t="e">
        <f t="shared" si="435"/>
        <v>#DIV/0!</v>
      </c>
      <c r="CO94" s="252" t="e">
        <f t="shared" si="436"/>
        <v>#DIV/0!</v>
      </c>
      <c r="CP94" s="252" t="e">
        <f t="shared" si="437"/>
        <v>#DIV/0!</v>
      </c>
      <c r="CQ94" s="252" t="e">
        <f t="shared" si="438"/>
        <v>#DIV/0!</v>
      </c>
      <c r="CR94" s="252" t="e">
        <f t="shared" si="439"/>
        <v>#DIV/0!</v>
      </c>
      <c r="CS94" s="252" t="e">
        <f t="shared" si="440"/>
        <v>#DIV/0!</v>
      </c>
      <c r="CT94" s="252" t="e">
        <f t="shared" si="441"/>
        <v>#DIV/0!</v>
      </c>
      <c r="CU94" s="252" t="e">
        <f t="shared" si="442"/>
        <v>#DIV/0!</v>
      </c>
      <c r="CV94" s="156" t="str">
        <f t="shared" si="443"/>
        <v/>
      </c>
      <c r="CW94" s="157" t="str">
        <f t="shared" si="444"/>
        <v/>
      </c>
      <c r="CX94" s="157" t="str">
        <f t="shared" si="445"/>
        <v/>
      </c>
      <c r="CY94" s="157" t="str">
        <f t="shared" si="446"/>
        <v/>
      </c>
      <c r="CZ94" s="157" t="str">
        <f t="shared" si="447"/>
        <v/>
      </c>
      <c r="DA94" s="157" t="str">
        <f t="shared" si="448"/>
        <v/>
      </c>
      <c r="DB94" s="157" t="str">
        <f t="shared" si="449"/>
        <v/>
      </c>
      <c r="DC94" s="157" t="str">
        <f t="shared" si="450"/>
        <v/>
      </c>
      <c r="DD94" s="157" t="str">
        <f t="shared" si="451"/>
        <v/>
      </c>
      <c r="DE94" s="157" t="str">
        <f t="shared" si="452"/>
        <v/>
      </c>
      <c r="DF94" s="157" t="str">
        <f t="shared" si="453"/>
        <v/>
      </c>
      <c r="DG94" s="157" t="str">
        <f t="shared" si="454"/>
        <v/>
      </c>
      <c r="DH94" s="157" t="str">
        <f t="shared" si="455"/>
        <v/>
      </c>
      <c r="DI94" s="157" t="str">
        <f t="shared" si="456"/>
        <v/>
      </c>
      <c r="DJ94" s="157" t="str">
        <f t="shared" si="457"/>
        <v/>
      </c>
      <c r="DK94" s="157" t="str">
        <f t="shared" si="458"/>
        <v/>
      </c>
      <c r="DL94" s="157" t="str">
        <f t="shared" si="459"/>
        <v/>
      </c>
      <c r="DM94" s="158" t="str">
        <f t="shared" si="460"/>
        <v/>
      </c>
      <c r="DN94" s="78">
        <v>94</v>
      </c>
      <c r="DO94" s="79">
        <f t="shared" si="478"/>
        <v>89</v>
      </c>
      <c r="DP94" s="42" t="str" cm="1">
        <f t="array" ref="DP94">IFERROR(INDEX($CD$4:$CU$4,_xlfn.AGGREGATE(15,6,COLUMN($CD$4:$CU$4)-COLUMN($CC$1)/($CD$94:$CU$94=MAX($CD$94:$CU$94)),COLUMNS(CU$4:$CU4))),"")</f>
        <v/>
      </c>
      <c r="DQ94" s="65" t="str" cm="1">
        <f t="array" ref="DQ94">IFERROR(INDEX($CD$4:$CU$4,_xlfn.AGGREGATE(15,6,COLUMN($CD$4:$CU$4)-COLUMN($CC$1)/($CD$94:$CU$94=MAX($CD$94:$CU$94)),COLUMNS($CU$4:DN4))),"")</f>
        <v/>
      </c>
      <c r="DR94" s="65" t="str" cm="1">
        <f t="array" ref="DR94">IFERROR(INDEX($CD$4:$CU$4,_xlfn.AGGREGATE(15,6,COLUMN($CD$4:$CU$4)-COLUMN($CC$1)/($CD$94:$CU$94=MAX($CD$94:$CU$94)),COLUMNS($CU$4:DO4))),"")</f>
        <v/>
      </c>
      <c r="DS94" s="65" t="str" cm="1">
        <f t="array" ref="DS94">IFERROR(INDEX($CD$4:$CU$4,_xlfn.AGGREGATE(15,6,COLUMN($CD$4:$CU$4)-COLUMN($CC$1)/($CD$94:$CU$94=MAX($CD$94:$CU$94)),COLUMNS($CU$4:DP4))),"")</f>
        <v/>
      </c>
      <c r="DT94" s="65" t="str" cm="1">
        <f t="array" ref="DT94">IFERROR(INDEX($CD$4:$CU$4,_xlfn.AGGREGATE(15,6,COLUMN($CD$4:$CU$4)-COLUMN($CC$1)/($CD$94:$CU$94=MAX($CD$94:$CU$94)),COLUMNS($CU$4:DQ4))),"")</f>
        <v/>
      </c>
      <c r="DU94" s="66" t="str" cm="1">
        <f t="array" ref="DU94">IFERROR(INDEX($CD$4:$CU$4,_xlfn.AGGREGATE(15,6,COLUMN($CD$4:$CU$4)-COLUMN($CC$1)/($CD$94:$CU$94=MAX($CD$94:$CU$94)),COLUMNS($CU$4:DR4))),"")</f>
        <v/>
      </c>
      <c r="DV94" s="78" t="str">
        <f t="shared" ca="1" si="470"/>
        <v/>
      </c>
      <c r="DW94" s="65" t="str">
        <f t="shared" ca="1" si="471"/>
        <v>R</v>
      </c>
      <c r="DX94" s="65" t="str" cm="1">
        <f t="array" aca="1" ref="DX94" ca="1">IF(INDIRECT(VLOOKUP(DX93,General!R:T,3,FALSE)&amp;DN93)&gt;0,DX93,DV93)</f>
        <v>BU</v>
      </c>
      <c r="DY94" s="79">
        <f t="shared" ca="1" si="472"/>
        <v>2</v>
      </c>
      <c r="DZ94" s="42" t="str">
        <f>IFERROR(VLOOKUP(DP94,General!R:S,2,FALSE),"")</f>
        <v/>
      </c>
      <c r="EA94" s="65" t="str">
        <f>IFERROR(VLOOKUP(DQ94,General!R:S,2,FALSE),"")</f>
        <v/>
      </c>
      <c r="EB94" s="65" t="str">
        <f>IFERROR(VLOOKUP(DR94,General!R:S,2,FALSE),"")</f>
        <v/>
      </c>
      <c r="EC94" s="65" t="str">
        <f>IFERROR(VLOOKUP(DS94,General!R:S,2,FALSE),"")</f>
        <v/>
      </c>
      <c r="ED94" s="65" t="str">
        <f>IFERROR(VLOOKUP(DT94,General!R:S,2,FALSE),"")</f>
        <v/>
      </c>
      <c r="EE94" s="66" t="str">
        <f>IFERROR(VLOOKUP(DU94,General!R:S,2,FALSE),"")</f>
        <v/>
      </c>
      <c r="EF94" s="113">
        <f ca="1">IF(DP94="",-1,COUNTIF(INDIRECT(DZ94&amp;$DN$10):INDIRECT(DZ94&amp;DN94),"Y"))</f>
        <v>-1</v>
      </c>
      <c r="EG94" s="111">
        <f ca="1">IF(DQ94="",-1,COUNTIF(INDIRECT(EA94&amp;$DN$10):INDIRECT(EA94&amp;DN94),"Y"))</f>
        <v>-1</v>
      </c>
      <c r="EH94" s="111">
        <f ca="1">IF(DR94="",-1,COUNTIF(INDIRECT(EB94&amp;$DN$10):INDIRECT(EB94&amp;DN94),"Y"))</f>
        <v>-1</v>
      </c>
      <c r="EI94" s="110">
        <f ca="1">IF(DS94="",-1,COUNTIF(INDIRECT(EC94&amp;$DN$10):INDIRECT(EC94&amp;DN94),"Y"))</f>
        <v>-1</v>
      </c>
      <c r="EJ94" s="114">
        <f ca="1">IF(DT94="",-1,COUNTIF(INDIRECT(ED94&amp;$DN$10):INDIRECT(ED94&amp;DN94),"Y"))</f>
        <v>-1</v>
      </c>
      <c r="EK94" s="114">
        <f ca="1">IF(DU94="",-1,COUNTIF(INDIRECT(EE94&amp;$DN$10):INDIRECT(EE94&amp;DN94),"Y"))</f>
        <v>-1</v>
      </c>
      <c r="EL94" s="42" t="str" cm="1">
        <f t="array" aca="1" ref="EL94" ca="1">IFERROR(INDEX($DP$94:$DU$94,_xlfn.AGGREGATE(15,6,COLUMN($DP$94:$DU$94)-COLUMN($DO$94)/($EF$94:$EK$94=MAX($EF$94:$EK$94)),COLUMNS($DP$94:DP94))),"")</f>
        <v/>
      </c>
      <c r="EM94" s="65" t="str" cm="1">
        <f t="array" aca="1" ref="EM94" ca="1">IFERROR(INDEX($DP$94:$DU$94,_xlfn.AGGREGATE(15,6,COLUMN($DP$94:$DU$94)-COLUMN($DO$94)/($EF$94:$EK$94=MAX($EF$94:$EK$94)),COLUMNS($DP$94:DQ94))),"")</f>
        <v/>
      </c>
      <c r="EN94" s="65" t="str" cm="1">
        <f t="array" aca="1" ref="EN94" ca="1">IFERROR(INDEX($DP$94:$DU$94,_xlfn.AGGREGATE(15,6,COLUMN($DP$94:$DU$94)-COLUMN($DO$94)/($EF$94:$EK$94=MAX($EF$94:$EK$94)),COLUMNS($DP$94:DR94))),"")</f>
        <v/>
      </c>
      <c r="EO94" s="65" t="str" cm="1">
        <f t="array" aca="1" ref="EO94" ca="1">IFERROR(INDEX($DP$94:$DU$94,_xlfn.AGGREGATE(15,6,COLUMN($DP$94:$DU$94)-COLUMN($DO$94)/($EF$94:$EK$94=MAX($EF$94:$EK$94)),COLUMNS($DP$94:DS94))),"")</f>
        <v/>
      </c>
      <c r="EP94" s="65" t="str" cm="1">
        <f t="array" aca="1" ref="EP94" ca="1">IFERROR(INDEX($DP$94:$DU$94,_xlfn.AGGREGATE(15,6,COLUMN($DP$94:$DU$94)-COLUMN($DO$94)/($EF$94:$EK$94=MAX($EF$94:$EK$94)),COLUMNS($DP$94:DT94))),"")</f>
        <v/>
      </c>
      <c r="EQ94" s="66" t="str" cm="1">
        <f t="array" aca="1" ref="EQ94" ca="1">IFERROR(INDEX($DP$94:$DU$94,_xlfn.AGGREGATE(15,6,COLUMN($DP$94:$DU$94)-COLUMN($DO$94)/($EF$94:$EK$94=MAX($EF$94:$EK$94)),COLUMNS($DP$94:DU94))),"")</f>
        <v/>
      </c>
      <c r="ER94" s="9">
        <f t="shared" ca="1" si="461"/>
        <v>6</v>
      </c>
      <c r="ES94" s="79">
        <f t="shared" ca="1" si="473"/>
        <v>2</v>
      </c>
      <c r="ET94" s="112" t="str" cm="1">
        <f t="array" aca="1" ref="ET94" ca="1">INDEX(EL94:EQ94,1,ES94)</f>
        <v/>
      </c>
      <c r="EU94" s="42" t="str">
        <f t="shared" ca="1" si="326"/>
        <v>T</v>
      </c>
      <c r="EV94" s="65" t="str">
        <f t="shared" si="327"/>
        <v>T</v>
      </c>
      <c r="EW94" s="65" t="str">
        <f t="shared" ca="1" si="328"/>
        <v>B</v>
      </c>
      <c r="EX94" s="65" t="str">
        <f t="shared" si="321"/>
        <v/>
      </c>
      <c r="EY94" s="65" t="str">
        <f t="shared" si="322"/>
        <v/>
      </c>
      <c r="EZ94" s="65" t="str">
        <f t="shared" si="323"/>
        <v/>
      </c>
      <c r="FA94" s="9" t="str">
        <f t="shared" si="387"/>
        <v/>
      </c>
      <c r="FB94" s="9" t="str">
        <f t="shared" si="388"/>
        <v/>
      </c>
      <c r="FC94" s="9" t="str">
        <f t="shared" si="389"/>
        <v/>
      </c>
      <c r="FD94" s="9" t="str">
        <f t="shared" si="390"/>
        <v/>
      </c>
      <c r="FE94" s="9" t="str">
        <f t="shared" si="391"/>
        <v/>
      </c>
      <c r="FF94" s="9" t="str">
        <f t="shared" si="392"/>
        <v/>
      </c>
      <c r="FG94" s="9">
        <f t="shared" si="393"/>
        <v>0</v>
      </c>
      <c r="FH94" s="9">
        <f t="shared" si="394"/>
        <v>0</v>
      </c>
      <c r="FI94" s="42" t="str">
        <f t="shared" si="324"/>
        <v/>
      </c>
      <c r="FJ94" s="65">
        <f>IF(Z94="",0,IFERROR(VLOOKUP(Z89&amp;Z90&amp;Z91&amp;Z92&amp;Z93&amp;Z94,General!I:J,2,FALSE),0))</f>
        <v>0</v>
      </c>
      <c r="FK94" s="65">
        <f>IF(AC94="",0,IFERROR(VLOOKUP(AC89&amp;AC90&amp;AC91&amp;AC92&amp;AC93&amp;AC94,General!I:J,2,FALSE),0))</f>
        <v>0</v>
      </c>
      <c r="FL94" s="65">
        <f>IF(AF94="",0,IFERROR(VLOOKUP(AF89&amp;AF90&amp;AF91&amp;AF92&amp;AF93&amp;AF94,General!I:J,2,FALSE),0))</f>
        <v>0</v>
      </c>
      <c r="FM94" s="65">
        <f>IF(AI94="",0,IFERROR(VLOOKUP(AI89&amp;AI90&amp;AI91&amp;AI92&amp;AI93&amp;AI94,General!I:J,2,FALSE),0))</f>
        <v>0</v>
      </c>
      <c r="FN94" s="65">
        <f>IF(AL94="",0,IFERROR(VLOOKUP(AL89&amp;AL90&amp;AL91&amp;AL92&amp;AL93&amp;AL94,General!I:J,2,FALSE),0))</f>
        <v>0</v>
      </c>
      <c r="FO94" s="65">
        <f>IF(AO94="",0,IFERROR(VLOOKUP(AO89&amp;AO90&amp;AO91&amp;AO92&amp;AO93&amp;AO94,General!I:J,2,FALSE),0))</f>
        <v>0</v>
      </c>
      <c r="FP94" s="65">
        <f>IF(AR94="",0,IFERROR(VLOOKUP(AR89&amp;AR90&amp;AR91&amp;AR92&amp;AR93&amp;AR94,General!I:J,2,FALSE),0))</f>
        <v>0</v>
      </c>
      <c r="FQ94" s="65">
        <f>IF(AU94="",0,IFERROR(VLOOKUP(AU89&amp;AU90&amp;AU91&amp;AU92&amp;AU93&amp;AU94,General!I:J,2,FALSE),0))</f>
        <v>0</v>
      </c>
      <c r="FR94" s="65">
        <f>IF(AX94="",0,IFERROR(VLOOKUP(AX89&amp;AX90&amp;AX91&amp;AX92&amp;AX93&amp;AX94,General!I:J,2,FALSE),0))</f>
        <v>0</v>
      </c>
      <c r="FS94" s="65">
        <f>IF(BA94="",0,IFERROR(VLOOKUP(BA89&amp;BA90&amp;BA91&amp;BA92&amp;BA93&amp;BA94,General!I:J,2,FALSE),0))</f>
        <v>0</v>
      </c>
      <c r="FT94" s="65">
        <f>IF(BD94="",0,IFERROR(VLOOKUP(BD89&amp;BD90&amp;BD91&amp;BD92&amp;BD93&amp;BD94,General!I:J,2,FALSE),0))</f>
        <v>0</v>
      </c>
      <c r="FU94" s="65">
        <f>IF(BG94="",0,IFERROR(VLOOKUP(BG89&amp;BG90&amp;BG91&amp;BG92&amp;BG93&amp;BG94,General!I:J,2,FALSE),0))</f>
        <v>0</v>
      </c>
      <c r="FV94" s="65">
        <f>IF(BJ94="",0,IFERROR(VLOOKUP(BJ89&amp;BJ90&amp;BJ91&amp;BJ92&amp;BJ93&amp;BJ94,General!I:J,2,FALSE),0))</f>
        <v>0</v>
      </c>
      <c r="FW94" s="65">
        <f>IF(BM94="",0,IFERROR(VLOOKUP(BM89&amp;BM90&amp;BM91&amp;BM92&amp;BM93&amp;BM94,General!I:J,2,FALSE),0))</f>
        <v>0</v>
      </c>
      <c r="FX94" s="65">
        <f>IF(BP94="",0,IFERROR(VLOOKUP(BP89&amp;BP90&amp;BP91&amp;BP92&amp;BP93&amp;BP94,General!I:J,2,FALSE),0))</f>
        <v>0</v>
      </c>
      <c r="FY94" s="65">
        <f>IF(BS94="",0,IFERROR(VLOOKUP(BS89&amp;BS90&amp;BS91&amp;BS92&amp;BS93&amp;BS94,General!I:J,2,FALSE),0))</f>
        <v>0</v>
      </c>
      <c r="FZ94" s="66">
        <f>IF(BV94="",0,IFERROR(VLOOKUP(BV89&amp;BV90&amp;BV91&amp;BV92&amp;BV93&amp;BV94,General!I:J,2,FALSE),0))</f>
        <v>0</v>
      </c>
      <c r="GA94" s="66">
        <f>IF(BY94="",0,IFERROR(VLOOKUP(BY89&amp;BY90&amp;BY91&amp;BY92&amp;BY93&amp;BY94,General!I:J,2,FALSE),0))</f>
        <v>0</v>
      </c>
      <c r="GB94" s="66">
        <f>IF(R94="",0,IFERROR(VLOOKUP(R89&amp;R90&amp;R91&amp;R92&amp;R93&amp;R94,General!F:G,2,FALSE),0))</f>
        <v>0</v>
      </c>
      <c r="GC94" s="9" t="str">
        <f t="shared" si="462"/>
        <v/>
      </c>
      <c r="GD94" s="9" t="str">
        <f t="shared" si="395"/>
        <v>N</v>
      </c>
      <c r="GE94" s="9" t="str">
        <f t="shared" si="396"/>
        <v>N</v>
      </c>
      <c r="GF94" s="9" t="str">
        <f t="shared" si="397"/>
        <v>N</v>
      </c>
      <c r="GG94" s="9" t="str">
        <f t="shared" si="398"/>
        <v/>
      </c>
      <c r="GH94" s="10" t="str">
        <f t="shared" ca="1" si="399"/>
        <v/>
      </c>
      <c r="GI94" s="9" t="str">
        <f t="shared" ca="1" si="400"/>
        <v/>
      </c>
      <c r="GJ94" s="9" t="str">
        <f t="shared" ca="1" si="401"/>
        <v/>
      </c>
      <c r="GK94" s="9" t="str">
        <f t="shared" si="402"/>
        <v/>
      </c>
      <c r="GL94" s="9" t="str">
        <f t="shared" si="403"/>
        <v/>
      </c>
      <c r="GM94" s="9" t="str">
        <f t="shared" si="404"/>
        <v/>
      </c>
      <c r="GN94" s="9" t="str">
        <f t="shared" si="318"/>
        <v/>
      </c>
      <c r="GO94" s="9" t="str">
        <f t="shared" si="319"/>
        <v/>
      </c>
      <c r="GP94" s="9" t="str">
        <f t="shared" si="289"/>
        <v>00000</v>
      </c>
      <c r="GQ94" s="9" t="str">
        <f t="shared" si="290"/>
        <v>00000</v>
      </c>
      <c r="GR94" s="9" t="str">
        <f t="shared" si="291"/>
        <v>000000</v>
      </c>
      <c r="GS94" s="9" t="str">
        <f t="shared" si="292"/>
        <v>000000</v>
      </c>
      <c r="GT94" s="9" t="str">
        <f t="shared" si="293"/>
        <v>B</v>
      </c>
      <c r="GU94" s="9" t="str">
        <f t="shared" si="463"/>
        <v>B</v>
      </c>
      <c r="GV94" s="9" t="str">
        <f t="shared" si="405"/>
        <v/>
      </c>
      <c r="GW94" s="9">
        <f t="shared" ca="1" si="406"/>
        <v>0</v>
      </c>
      <c r="GX94" s="9" t="str">
        <f t="shared" si="407"/>
        <v/>
      </c>
      <c r="GY94" s="9">
        <f t="shared" ca="1" si="408"/>
        <v>0</v>
      </c>
      <c r="GZ94" s="9" t="str">
        <f t="shared" si="409"/>
        <v/>
      </c>
      <c r="HA94" s="9">
        <f t="shared" ca="1" si="410"/>
        <v>0</v>
      </c>
      <c r="HB94" s="9" t="str">
        <f t="shared" ca="1" si="464"/>
        <v>0</v>
      </c>
      <c r="HC94" s="9" t="str">
        <f t="shared" ca="1" si="465"/>
        <v>0</v>
      </c>
      <c r="HD94" s="9" t="str">
        <f t="shared" ca="1" si="466"/>
        <v>0</v>
      </c>
      <c r="HE94" s="9" t="str">
        <f t="shared" si="411"/>
        <v/>
      </c>
      <c r="HG94" s="9">
        <f>General!A92</f>
        <v>0</v>
      </c>
      <c r="HH94" s="9">
        <f>General!B92</f>
        <v>0</v>
      </c>
      <c r="HI94" s="9">
        <f>General!C92</f>
        <v>0</v>
      </c>
      <c r="HJ94" s="9">
        <f>General!D92</f>
        <v>0</v>
      </c>
      <c r="HK94" s="9">
        <v>2</v>
      </c>
      <c r="HL94" s="57">
        <f t="shared" ca="1" si="467"/>
        <v>1</v>
      </c>
      <c r="HM94" s="9" t="str">
        <f>General!F92</f>
        <v>LWWWLW</v>
      </c>
      <c r="HN94" s="9">
        <f>General!G92</f>
        <v>1</v>
      </c>
    </row>
    <row r="95" spans="1:222" ht="13.5" thickBot="1">
      <c r="A95" s="9">
        <v>86</v>
      </c>
      <c r="B95" s="57" t="str">
        <f t="shared" si="330"/>
        <v/>
      </c>
      <c r="C95" s="101" t="str">
        <f t="shared" ca="1" si="412"/>
        <v/>
      </c>
      <c r="D95" s="102" t="str">
        <f t="shared" si="413"/>
        <v/>
      </c>
      <c r="E95" s="103" t="str">
        <f t="shared" si="414"/>
        <v/>
      </c>
      <c r="F95" s="58" t="str">
        <f t="shared" si="331"/>
        <v/>
      </c>
      <c r="G95" s="9">
        <v>86</v>
      </c>
      <c r="H95" s="104"/>
      <c r="I95" s="151" t="str">
        <f t="shared" si="415"/>
        <v/>
      </c>
      <c r="J95" s="101" t="str">
        <f t="shared" si="416"/>
        <v/>
      </c>
      <c r="K95" s="58" t="str">
        <f t="shared" si="468"/>
        <v/>
      </c>
      <c r="L95" s="141"/>
      <c r="M95" s="135"/>
      <c r="N95" s="10"/>
      <c r="O95" s="57" t="str">
        <f>IF(M94="","",VLOOKUP(DX95,General!U:V,2,FALSE))</f>
        <v/>
      </c>
      <c r="P95" s="102" t="str">
        <f t="shared" si="332"/>
        <v/>
      </c>
      <c r="Q95" s="103" t="str">
        <f t="shared" si="333"/>
        <v/>
      </c>
      <c r="R95" s="59" t="str">
        <f t="shared" si="334"/>
        <v/>
      </c>
      <c r="S95" s="59" t="str">
        <f t="shared" si="335"/>
        <v/>
      </c>
      <c r="T95" s="105" t="str">
        <f t="shared" si="417"/>
        <v/>
      </c>
      <c r="U95" s="59" t="str">
        <f>IF(M95="","",IF(T95="",SUM($T$5:$T95)+S95,SUM($T$5:$T95)))</f>
        <v/>
      </c>
      <c r="V95" s="126" t="str">
        <f t="shared" si="315"/>
        <v/>
      </c>
      <c r="W95" s="59" t="str" cm="1">
        <f t="array" aca="1" ref="W95" ca="1">IF(M94="","",INDIRECT(DX95&amp; DN95))</f>
        <v/>
      </c>
      <c r="X95" s="58" t="str">
        <f t="shared" si="336"/>
        <v/>
      </c>
      <c r="Y95" s="57" t="str">
        <f t="shared" si="337"/>
        <v/>
      </c>
      <c r="Z95" s="59" t="str">
        <f t="shared" si="338"/>
        <v/>
      </c>
      <c r="AA95" s="58" t="str">
        <f t="shared" si="339"/>
        <v/>
      </c>
      <c r="AB95" s="57" t="str">
        <f t="shared" si="340"/>
        <v/>
      </c>
      <c r="AC95" s="59" t="str">
        <f t="shared" si="341"/>
        <v/>
      </c>
      <c r="AD95" s="58" t="str">
        <f t="shared" si="342"/>
        <v/>
      </c>
      <c r="AE95" s="57" t="str">
        <f t="shared" si="343"/>
        <v/>
      </c>
      <c r="AF95" s="59" t="str">
        <f t="shared" si="344"/>
        <v/>
      </c>
      <c r="AG95" s="58" t="str">
        <f t="shared" si="345"/>
        <v/>
      </c>
      <c r="AH95" s="57" t="str">
        <f t="shared" si="346"/>
        <v/>
      </c>
      <c r="AI95" s="59" t="str">
        <f t="shared" si="347"/>
        <v/>
      </c>
      <c r="AJ95" s="58" t="str">
        <f t="shared" si="348"/>
        <v/>
      </c>
      <c r="AK95" s="57" t="str">
        <f t="shared" si="418"/>
        <v/>
      </c>
      <c r="AL95" s="59" t="str">
        <f t="shared" si="349"/>
        <v/>
      </c>
      <c r="AM95" s="58" t="str">
        <f t="shared" si="350"/>
        <v/>
      </c>
      <c r="AN95" s="57" t="str">
        <f t="shared" si="351"/>
        <v/>
      </c>
      <c r="AO95" s="59" t="str">
        <f t="shared" si="352"/>
        <v/>
      </c>
      <c r="AP95" s="58" t="str">
        <f t="shared" si="353"/>
        <v/>
      </c>
      <c r="AQ95" s="57" t="str">
        <f t="shared" si="354"/>
        <v/>
      </c>
      <c r="AR95" s="59" t="str">
        <f t="shared" si="355"/>
        <v/>
      </c>
      <c r="AS95" s="58" t="str">
        <f t="shared" si="356"/>
        <v/>
      </c>
      <c r="AT95" s="57" t="str">
        <f t="shared" si="419"/>
        <v/>
      </c>
      <c r="AU95" s="59" t="str">
        <f t="shared" si="357"/>
        <v/>
      </c>
      <c r="AV95" s="61" t="str">
        <f t="shared" si="358"/>
        <v/>
      </c>
      <c r="AW95" s="57" t="str">
        <f t="shared" si="420"/>
        <v/>
      </c>
      <c r="AX95" s="59" t="str">
        <f t="shared" si="359"/>
        <v/>
      </c>
      <c r="AY95" s="58" t="str">
        <f t="shared" si="421"/>
        <v/>
      </c>
      <c r="AZ95" s="57" t="str">
        <f t="shared" si="360"/>
        <v/>
      </c>
      <c r="BA95" s="59" t="str">
        <f t="shared" si="361"/>
        <v/>
      </c>
      <c r="BB95" s="58" t="str">
        <f t="shared" si="362"/>
        <v/>
      </c>
      <c r="BC95" s="57" t="str">
        <f t="shared" si="363"/>
        <v/>
      </c>
      <c r="BD95" s="59" t="str">
        <f t="shared" si="364"/>
        <v/>
      </c>
      <c r="BE95" s="58" t="str">
        <f t="shared" si="365"/>
        <v/>
      </c>
      <c r="BF95" s="57" t="str">
        <f t="shared" si="366"/>
        <v/>
      </c>
      <c r="BG95" s="59" t="str">
        <f t="shared" si="367"/>
        <v/>
      </c>
      <c r="BH95" s="58" t="str">
        <f t="shared" si="368"/>
        <v/>
      </c>
      <c r="BI95" s="57" t="str">
        <f t="shared" si="369"/>
        <v/>
      </c>
      <c r="BJ95" s="59" t="str">
        <f t="shared" si="370"/>
        <v/>
      </c>
      <c r="BK95" s="58" t="str">
        <f t="shared" si="371"/>
        <v/>
      </c>
      <c r="BL95" s="57" t="str">
        <f t="shared" si="372"/>
        <v/>
      </c>
      <c r="BM95" s="59" t="str">
        <f t="shared" si="373"/>
        <v/>
      </c>
      <c r="BN95" s="58" t="str">
        <f t="shared" si="374"/>
        <v/>
      </c>
      <c r="BO95" s="57" t="str">
        <f t="shared" si="375"/>
        <v/>
      </c>
      <c r="BP95" s="59" t="str">
        <f t="shared" si="376"/>
        <v/>
      </c>
      <c r="BQ95" s="58" t="str">
        <f t="shared" si="377"/>
        <v/>
      </c>
      <c r="BR95" s="57" t="str">
        <f t="shared" si="378"/>
        <v/>
      </c>
      <c r="BS95" s="59" t="str">
        <f t="shared" si="379"/>
        <v/>
      </c>
      <c r="BT95" s="58" t="str">
        <f t="shared" si="380"/>
        <v/>
      </c>
      <c r="BU95" s="57" t="str">
        <f t="shared" si="381"/>
        <v/>
      </c>
      <c r="BV95" s="59" t="str">
        <f t="shared" si="382"/>
        <v/>
      </c>
      <c r="BW95" s="58" t="str">
        <f t="shared" si="383"/>
        <v/>
      </c>
      <c r="BX95" s="57" t="str">
        <f t="shared" si="384"/>
        <v/>
      </c>
      <c r="BY95" s="59" t="str">
        <f t="shared" si="422"/>
        <v/>
      </c>
      <c r="BZ95" s="58" t="str">
        <f t="shared" si="385"/>
        <v/>
      </c>
      <c r="CA95" s="106">
        <f t="shared" si="423"/>
        <v>0</v>
      </c>
      <c r="CB95" s="107">
        <f t="shared" si="424"/>
        <v>0</v>
      </c>
      <c r="CC95" s="108" t="str">
        <f t="shared" si="425"/>
        <v/>
      </c>
      <c r="CD95" s="252" t="e">
        <f t="shared" ref="CD95:CE95" si="493">AVERAGE(CV92:CV95)</f>
        <v>#DIV/0!</v>
      </c>
      <c r="CE95" s="252" t="e">
        <f t="shared" si="493"/>
        <v>#DIV/0!</v>
      </c>
      <c r="CF95" s="252" t="e">
        <f t="shared" si="427"/>
        <v>#DIV/0!</v>
      </c>
      <c r="CG95" s="252" t="e">
        <f t="shared" si="428"/>
        <v>#DIV/0!</v>
      </c>
      <c r="CH95" s="252" t="e">
        <f t="shared" si="429"/>
        <v>#DIV/0!</v>
      </c>
      <c r="CI95" s="252" t="e">
        <f t="shared" si="430"/>
        <v>#DIV/0!</v>
      </c>
      <c r="CJ95" s="252" t="e">
        <f t="shared" si="431"/>
        <v>#DIV/0!</v>
      </c>
      <c r="CK95" s="252" t="e">
        <f t="shared" si="432"/>
        <v>#DIV/0!</v>
      </c>
      <c r="CL95" s="252" t="e">
        <f t="shared" si="433"/>
        <v>#DIV/0!</v>
      </c>
      <c r="CM95" s="252" t="e">
        <f t="shared" si="434"/>
        <v>#DIV/0!</v>
      </c>
      <c r="CN95" s="252" t="e">
        <f t="shared" si="435"/>
        <v>#DIV/0!</v>
      </c>
      <c r="CO95" s="252" t="e">
        <f t="shared" si="436"/>
        <v>#DIV/0!</v>
      </c>
      <c r="CP95" s="252" t="e">
        <f t="shared" si="437"/>
        <v>#DIV/0!</v>
      </c>
      <c r="CQ95" s="252" t="e">
        <f t="shared" si="438"/>
        <v>#DIV/0!</v>
      </c>
      <c r="CR95" s="252" t="e">
        <f t="shared" si="439"/>
        <v>#DIV/0!</v>
      </c>
      <c r="CS95" s="252" t="e">
        <f t="shared" si="440"/>
        <v>#DIV/0!</v>
      </c>
      <c r="CT95" s="252" t="e">
        <f t="shared" si="441"/>
        <v>#DIV/0!</v>
      </c>
      <c r="CU95" s="252" t="e">
        <f t="shared" si="442"/>
        <v>#DIV/0!</v>
      </c>
      <c r="CV95" s="156" t="str">
        <f t="shared" si="443"/>
        <v/>
      </c>
      <c r="CW95" s="157" t="str">
        <f t="shared" si="444"/>
        <v/>
      </c>
      <c r="CX95" s="157" t="str">
        <f t="shared" si="445"/>
        <v/>
      </c>
      <c r="CY95" s="157" t="str">
        <f t="shared" si="446"/>
        <v/>
      </c>
      <c r="CZ95" s="157" t="str">
        <f t="shared" si="447"/>
        <v/>
      </c>
      <c r="DA95" s="157" t="str">
        <f t="shared" si="448"/>
        <v/>
      </c>
      <c r="DB95" s="157" t="str">
        <f t="shared" si="449"/>
        <v/>
      </c>
      <c r="DC95" s="157" t="str">
        <f t="shared" si="450"/>
        <v/>
      </c>
      <c r="DD95" s="157" t="str">
        <f t="shared" si="451"/>
        <v/>
      </c>
      <c r="DE95" s="157" t="str">
        <f t="shared" si="452"/>
        <v/>
      </c>
      <c r="DF95" s="157" t="str">
        <f t="shared" si="453"/>
        <v/>
      </c>
      <c r="DG95" s="157" t="str">
        <f t="shared" si="454"/>
        <v/>
      </c>
      <c r="DH95" s="157" t="str">
        <f t="shared" si="455"/>
        <v/>
      </c>
      <c r="DI95" s="157" t="str">
        <f t="shared" si="456"/>
        <v/>
      </c>
      <c r="DJ95" s="157" t="str">
        <f t="shared" si="457"/>
        <v/>
      </c>
      <c r="DK95" s="157" t="str">
        <f t="shared" si="458"/>
        <v/>
      </c>
      <c r="DL95" s="157" t="str">
        <f t="shared" si="459"/>
        <v/>
      </c>
      <c r="DM95" s="158" t="str">
        <f t="shared" si="460"/>
        <v/>
      </c>
      <c r="DN95" s="78">
        <v>95</v>
      </c>
      <c r="DO95" s="79">
        <f t="shared" si="478"/>
        <v>90</v>
      </c>
      <c r="DP95" s="42" t="str" cm="1">
        <f t="array" ref="DP95">IFERROR(INDEX($CD$4:$CU$4,_xlfn.AGGREGATE(15,6,COLUMN($CD$4:$CU$4)-COLUMN($CC$1)/($CD$95:$CU$95=MAX($CD$95:$CU$95)),COLUMNS(CU$4:$CU4))),"")</f>
        <v/>
      </c>
      <c r="DQ95" s="65" t="str" cm="1">
        <f t="array" ref="DQ95">IFERROR(INDEX($CD$4:$CU$4,_xlfn.AGGREGATE(15,6,COLUMN($CD$4:$CU$4)-COLUMN($CC$1)/($CD$95:$CU$95=MAX($CD$95:$CU$95)),COLUMNS($CU$4:DN4))),"")</f>
        <v/>
      </c>
      <c r="DR95" s="65" t="str" cm="1">
        <f t="array" ref="DR95">IFERROR(INDEX($CD$4:$CU$4,_xlfn.AGGREGATE(15,6,COLUMN($CD$4:$CU$4)-COLUMN($CC$1)/($CD$95:$CU$95=MAX($CD$95:$CU$95)),COLUMNS($CU$4:DO4))),"")</f>
        <v/>
      </c>
      <c r="DS95" s="65" t="str" cm="1">
        <f t="array" ref="DS95">IFERROR(INDEX($CD$4:$CU$4,_xlfn.AGGREGATE(15,6,COLUMN($CD$4:$CU$4)-COLUMN($CC$1)/($CD$95:$CU$95=MAX($CD$95:$CU$95)),COLUMNS($CU$4:DP4))),"")</f>
        <v/>
      </c>
      <c r="DT95" s="65" t="str" cm="1">
        <f t="array" ref="DT95">IFERROR(INDEX($CD$4:$CU$4,_xlfn.AGGREGATE(15,6,COLUMN($CD$4:$CU$4)-COLUMN($CC$1)/($CD$95:$CU$95=MAX($CD$95:$CU$95)),COLUMNS($CU$4:DQ4))),"")</f>
        <v/>
      </c>
      <c r="DU95" s="66" t="str" cm="1">
        <f t="array" ref="DU95">IFERROR(INDEX($CD$4:$CU$4,_xlfn.AGGREGATE(15,6,COLUMN($CD$4:$CU$4)-COLUMN($CC$1)/($CD$95:$CU$95=MAX($CD$95:$CU$95)),COLUMNS($CU$4:DR4))),"")</f>
        <v/>
      </c>
      <c r="DV95" s="78" t="str">
        <f t="shared" ca="1" si="470"/>
        <v/>
      </c>
      <c r="DW95" s="65" t="str">
        <f t="shared" ca="1" si="471"/>
        <v>R</v>
      </c>
      <c r="DX95" s="65" t="str" cm="1">
        <f t="array" aca="1" ref="DX95" ca="1">IF(INDIRECT(VLOOKUP(DX94,General!R:T,3,FALSE)&amp;DN94)&gt;0,DX94,DV94)</f>
        <v>BU</v>
      </c>
      <c r="DY95" s="79">
        <f t="shared" ca="1" si="472"/>
        <v>3</v>
      </c>
      <c r="DZ95" s="42" t="str">
        <f>IFERROR(VLOOKUP(DP95,General!R:S,2,FALSE),"")</f>
        <v/>
      </c>
      <c r="EA95" s="65" t="str">
        <f>IFERROR(VLOOKUP(DQ95,General!R:S,2,FALSE),"")</f>
        <v/>
      </c>
      <c r="EB95" s="65" t="str">
        <f>IFERROR(VLOOKUP(DR95,General!R:S,2,FALSE),"")</f>
        <v/>
      </c>
      <c r="EC95" s="65" t="str">
        <f>IFERROR(VLOOKUP(DS95,General!R:S,2,FALSE),"")</f>
        <v/>
      </c>
      <c r="ED95" s="65" t="str">
        <f>IFERROR(VLOOKUP(DT95,General!R:S,2,FALSE),"")</f>
        <v/>
      </c>
      <c r="EE95" s="66" t="str">
        <f>IFERROR(VLOOKUP(DU95,General!R:S,2,FALSE),"")</f>
        <v/>
      </c>
      <c r="EF95" s="113">
        <f ca="1">IF(DP95="",-1,COUNTIF(INDIRECT(DZ95&amp;$DN$10):INDIRECT(DZ95&amp;DN95),"Y"))</f>
        <v>-1</v>
      </c>
      <c r="EG95" s="111">
        <f ca="1">IF(DQ95="",-1,COUNTIF(INDIRECT(EA95&amp;$DN$10):INDIRECT(EA95&amp;DN95),"Y"))</f>
        <v>-1</v>
      </c>
      <c r="EH95" s="111">
        <f ca="1">IF(DR95="",-1,COUNTIF(INDIRECT(EB95&amp;$DN$10):INDIRECT(EB95&amp;DN95),"Y"))</f>
        <v>-1</v>
      </c>
      <c r="EI95" s="110">
        <f ca="1">IF(DS95="",-1,COUNTIF(INDIRECT(EC95&amp;$DN$10):INDIRECT(EC95&amp;DN95),"Y"))</f>
        <v>-1</v>
      </c>
      <c r="EJ95" s="114">
        <f ca="1">IF(DT95="",-1,COUNTIF(INDIRECT(ED95&amp;$DN$10):INDIRECT(ED95&amp;DN95),"Y"))</f>
        <v>-1</v>
      </c>
      <c r="EK95" s="114">
        <f ca="1">IF(DU95="",-1,COUNTIF(INDIRECT(EE95&amp;$DN$10):INDIRECT(EE95&amp;DN95),"Y"))</f>
        <v>-1</v>
      </c>
      <c r="EL95" s="42" t="str" cm="1">
        <f t="array" aca="1" ref="EL95" ca="1">IFERROR(INDEX($DP$95:$DU$95,_xlfn.AGGREGATE(15,6,COLUMN($DP$95:$DU$95)-COLUMN($DO$95)/($EF$95:$EK$95=MAX($EF$95:$EK$95)),COLUMNS($DP$95:DP95))),"")</f>
        <v/>
      </c>
      <c r="EM95" s="65" t="str" cm="1">
        <f t="array" aca="1" ref="EM95" ca="1">IFERROR(INDEX($DP$95:$DU$95,_xlfn.AGGREGATE(15,6,COLUMN($DP$95:$DU$95)-COLUMN($DO$95)/($EF$95:$EK$95=MAX($EF$95:$EK$95)),COLUMNS($DP$95:DQ95))),"")</f>
        <v/>
      </c>
      <c r="EN95" s="65" t="str" cm="1">
        <f t="array" aca="1" ref="EN95" ca="1">IFERROR(INDEX($DP$95:$DU$95,_xlfn.AGGREGATE(15,6,COLUMN($DP$95:$DU$95)-COLUMN($DO$95)/($EF$95:$EK$95=MAX($EF$95:$EK$95)),COLUMNS($DP$95:DR95))),"")</f>
        <v/>
      </c>
      <c r="EO95" s="65" t="str" cm="1">
        <f t="array" aca="1" ref="EO95" ca="1">IFERROR(INDEX($DP$95:$DU$95,_xlfn.AGGREGATE(15,6,COLUMN($DP$95:$DU$95)-COLUMN($DO$95)/($EF$95:$EK$95=MAX($EF$95:$EK$95)),COLUMNS($DP$95:DS95))),"")</f>
        <v/>
      </c>
      <c r="EP95" s="65" t="str" cm="1">
        <f t="array" aca="1" ref="EP95" ca="1">IFERROR(INDEX($DP$95:$DU$95,_xlfn.AGGREGATE(15,6,COLUMN($DP$95:$DU$95)-COLUMN($DO$95)/($EF$95:$EK$95=MAX($EF$95:$EK$95)),COLUMNS($DP$95:DT95))),"")</f>
        <v/>
      </c>
      <c r="EQ95" s="66" t="str" cm="1">
        <f t="array" aca="1" ref="EQ95" ca="1">IFERROR(INDEX($DP$95:$DU$95,_xlfn.AGGREGATE(15,6,COLUMN($DP$95:$DU$95)-COLUMN($DO$95)/($EF$95:$EK$95=MAX($EF$95:$EK$95)),COLUMNS($DP$95:DU95))),"")</f>
        <v/>
      </c>
      <c r="ER95" s="9">
        <f t="shared" ca="1" si="461"/>
        <v>6</v>
      </c>
      <c r="ES95" s="79">
        <f t="shared" ca="1" si="473"/>
        <v>3</v>
      </c>
      <c r="ET95" s="112" t="str" cm="1">
        <f t="array" aca="1" ref="ET95" ca="1">INDEX(EL95:EQ95,1,ES95)</f>
        <v/>
      </c>
      <c r="EU95" s="42" t="str">
        <f t="shared" ca="1" si="326"/>
        <v>T</v>
      </c>
      <c r="EV95" s="65" t="str">
        <f t="shared" si="327"/>
        <v>T</v>
      </c>
      <c r="EW95" s="65" t="str">
        <f t="shared" ca="1" si="328"/>
        <v>B</v>
      </c>
      <c r="EX95" s="65" t="str">
        <f t="shared" si="321"/>
        <v/>
      </c>
      <c r="EY95" s="65" t="str">
        <f t="shared" si="322"/>
        <v/>
      </c>
      <c r="EZ95" s="65" t="str">
        <f t="shared" si="323"/>
        <v/>
      </c>
      <c r="FA95" s="9" t="str">
        <f t="shared" si="387"/>
        <v/>
      </c>
      <c r="FB95" s="9" t="str">
        <f t="shared" si="388"/>
        <v/>
      </c>
      <c r="FC95" s="9" t="str">
        <f t="shared" si="389"/>
        <v/>
      </c>
      <c r="FD95" s="9" t="str">
        <f t="shared" si="390"/>
        <v/>
      </c>
      <c r="FE95" s="9" t="str">
        <f t="shared" si="391"/>
        <v/>
      </c>
      <c r="FF95" s="9" t="str">
        <f t="shared" si="392"/>
        <v/>
      </c>
      <c r="FG95" s="9">
        <f t="shared" si="393"/>
        <v>0</v>
      </c>
      <c r="FH95" s="9">
        <f t="shared" si="394"/>
        <v>0</v>
      </c>
      <c r="FI95" s="42" t="str">
        <f t="shared" si="324"/>
        <v/>
      </c>
      <c r="FJ95" s="65">
        <f>IF(Z95="",0,IFERROR(VLOOKUP(Z90&amp;Z91&amp;Z92&amp;Z93&amp;Z94&amp;Z95,General!I:J,2,FALSE),0))</f>
        <v>0</v>
      </c>
      <c r="FK95" s="65">
        <f>IF(AC95="",0,IFERROR(VLOOKUP(AC90&amp;AC91&amp;AC92&amp;AC93&amp;AC94&amp;AC95,General!I:J,2,FALSE),0))</f>
        <v>0</v>
      </c>
      <c r="FL95" s="65">
        <f>IF(AF95="",0,IFERROR(VLOOKUP(AF90&amp;AF91&amp;AF92&amp;AF93&amp;AF94&amp;AF95,General!I:J,2,FALSE),0))</f>
        <v>0</v>
      </c>
      <c r="FM95" s="65">
        <f>IF(AI95="",0,IFERROR(VLOOKUP(AI90&amp;AI91&amp;AI92&amp;AI93&amp;AI94&amp;AI95,General!I:J,2,FALSE),0))</f>
        <v>0</v>
      </c>
      <c r="FN95" s="65">
        <f>IF(AL95="",0,IFERROR(VLOOKUP(AL90&amp;AL91&amp;AL92&amp;AL93&amp;AL94&amp;AL95,General!I:J,2,FALSE),0))</f>
        <v>0</v>
      </c>
      <c r="FO95" s="65">
        <f>IF(AO95="",0,IFERROR(VLOOKUP(AO90&amp;AO91&amp;AO92&amp;AO93&amp;AO94&amp;AO95,General!I:J,2,FALSE),0))</f>
        <v>0</v>
      </c>
      <c r="FP95" s="65">
        <f>IF(AR95="",0,IFERROR(VLOOKUP(AR90&amp;AR91&amp;AR92&amp;AR93&amp;AR94&amp;AR95,General!I:J,2,FALSE),0))</f>
        <v>0</v>
      </c>
      <c r="FQ95" s="65">
        <f>IF(AU95="",0,IFERROR(VLOOKUP(AU90&amp;AU91&amp;AU92&amp;AU93&amp;AU94&amp;AU95,General!I:J,2,FALSE),0))</f>
        <v>0</v>
      </c>
      <c r="FR95" s="65">
        <f>IF(AX95="",0,IFERROR(VLOOKUP(AX90&amp;AX91&amp;AX92&amp;AX93&amp;AX94&amp;AX95,General!I:J,2,FALSE),0))</f>
        <v>0</v>
      </c>
      <c r="FS95" s="65">
        <f>IF(BA95="",0,IFERROR(VLOOKUP(BA90&amp;BA91&amp;BA92&amp;BA93&amp;BA94&amp;BA95,General!I:J,2,FALSE),0))</f>
        <v>0</v>
      </c>
      <c r="FT95" s="65">
        <f>IF(BD95="",0,IFERROR(VLOOKUP(BD90&amp;BD91&amp;BD92&amp;BD93&amp;BD94&amp;BD95,General!I:J,2,FALSE),0))</f>
        <v>0</v>
      </c>
      <c r="FU95" s="65">
        <f>IF(BG95="",0,IFERROR(VLOOKUP(BG90&amp;BG91&amp;BG92&amp;BG93&amp;BG94&amp;BG95,General!I:J,2,FALSE),0))</f>
        <v>0</v>
      </c>
      <c r="FV95" s="65">
        <f>IF(BJ95="",0,IFERROR(VLOOKUP(BJ90&amp;BJ91&amp;BJ92&amp;BJ93&amp;BJ94&amp;BJ95,General!I:J,2,FALSE),0))</f>
        <v>0</v>
      </c>
      <c r="FW95" s="65">
        <f>IF(BM95="",0,IFERROR(VLOOKUP(BM90&amp;BM91&amp;BM92&amp;BM93&amp;BM94&amp;BM95,General!I:J,2,FALSE),0))</f>
        <v>0</v>
      </c>
      <c r="FX95" s="65">
        <f>IF(BP95="",0,IFERROR(VLOOKUP(BP90&amp;BP91&amp;BP92&amp;BP93&amp;BP94&amp;BP95,General!I:J,2,FALSE),0))</f>
        <v>0</v>
      </c>
      <c r="FY95" s="65">
        <f>IF(BS95="",0,IFERROR(VLOOKUP(BS90&amp;BS91&amp;BS92&amp;BS93&amp;BS94&amp;BS95,General!I:J,2,FALSE),0))</f>
        <v>0</v>
      </c>
      <c r="FZ95" s="66">
        <f>IF(BV95="",0,IFERROR(VLOOKUP(BV90&amp;BV91&amp;BV92&amp;BV93&amp;BV94&amp;BV95,General!I:J,2,FALSE),0))</f>
        <v>0</v>
      </c>
      <c r="GA95" s="66">
        <f>IF(BY95="",0,IFERROR(VLOOKUP(BY90&amp;BY91&amp;BY92&amp;BY93&amp;BY94&amp;BY95,General!I:J,2,FALSE),0))</f>
        <v>0</v>
      </c>
      <c r="GB95" s="66">
        <f>IF(R95="",0,IFERROR(VLOOKUP(R90&amp;R91&amp;R92&amp;R93&amp;R94&amp;R95,General!F:G,2,FALSE),0))</f>
        <v>0</v>
      </c>
      <c r="GC95" s="9" t="str">
        <f t="shared" si="462"/>
        <v/>
      </c>
      <c r="GD95" s="9" t="str">
        <f t="shared" si="395"/>
        <v>N</v>
      </c>
      <c r="GE95" s="9" t="str">
        <f t="shared" si="396"/>
        <v>N</v>
      </c>
      <c r="GF95" s="9" t="str">
        <f t="shared" si="397"/>
        <v>N</v>
      </c>
      <c r="GG95" s="9" t="str">
        <f t="shared" si="398"/>
        <v/>
      </c>
      <c r="GH95" s="10" t="str">
        <f t="shared" ca="1" si="399"/>
        <v/>
      </c>
      <c r="GI95" s="9" t="str">
        <f t="shared" ca="1" si="400"/>
        <v/>
      </c>
      <c r="GJ95" s="9" t="str">
        <f t="shared" ca="1" si="401"/>
        <v/>
      </c>
      <c r="GK95" s="9" t="str">
        <f t="shared" si="402"/>
        <v/>
      </c>
      <c r="GL95" s="9" t="str">
        <f t="shared" si="403"/>
        <v/>
      </c>
      <c r="GM95" s="9" t="str">
        <f t="shared" si="404"/>
        <v/>
      </c>
      <c r="GN95" s="9" t="str">
        <f t="shared" si="318"/>
        <v/>
      </c>
      <c r="GO95" s="9" t="str">
        <f t="shared" si="319"/>
        <v/>
      </c>
      <c r="GP95" s="9" t="str">
        <f t="shared" si="289"/>
        <v>00000</v>
      </c>
      <c r="GQ95" s="9" t="str">
        <f t="shared" si="290"/>
        <v>00000</v>
      </c>
      <c r="GR95" s="9" t="str">
        <f t="shared" si="291"/>
        <v>000000</v>
      </c>
      <c r="GS95" s="9" t="str">
        <f t="shared" si="292"/>
        <v>000000</v>
      </c>
      <c r="GT95" s="9" t="str">
        <f t="shared" si="293"/>
        <v>B</v>
      </c>
      <c r="GU95" s="9" t="str">
        <f t="shared" si="463"/>
        <v>B</v>
      </c>
      <c r="GV95" s="9" t="str">
        <f t="shared" si="405"/>
        <v/>
      </c>
      <c r="GW95" s="9">
        <f t="shared" ca="1" si="406"/>
        <v>0</v>
      </c>
      <c r="GX95" s="9" t="str">
        <f t="shared" si="407"/>
        <v/>
      </c>
      <c r="GY95" s="9">
        <f t="shared" ca="1" si="408"/>
        <v>0</v>
      </c>
      <c r="GZ95" s="9" t="str">
        <f t="shared" si="409"/>
        <v/>
      </c>
      <c r="HA95" s="9">
        <f t="shared" ca="1" si="410"/>
        <v>0</v>
      </c>
      <c r="HB95" s="9" t="str">
        <f t="shared" ca="1" si="464"/>
        <v>0</v>
      </c>
      <c r="HC95" s="9" t="str">
        <f t="shared" ca="1" si="465"/>
        <v>0</v>
      </c>
      <c r="HD95" s="9" t="str">
        <f t="shared" ca="1" si="466"/>
        <v>0</v>
      </c>
      <c r="HE95" s="9" t="str">
        <f t="shared" si="411"/>
        <v/>
      </c>
      <c r="HG95" s="9">
        <f>General!A93</f>
        <v>0</v>
      </c>
      <c r="HH95" s="9">
        <f>General!B93</f>
        <v>0</v>
      </c>
      <c r="HI95" s="9">
        <f>General!C93</f>
        <v>0</v>
      </c>
      <c r="HJ95" s="9">
        <f>General!D93</f>
        <v>0</v>
      </c>
      <c r="HK95" s="9">
        <v>1</v>
      </c>
      <c r="HL95" s="57">
        <f t="shared" ca="1" si="467"/>
        <v>2</v>
      </c>
      <c r="HM95" s="9" t="str">
        <f>General!F93</f>
        <v>LWWWWL</v>
      </c>
      <c r="HN95" s="9">
        <f>General!G93</f>
        <v>-1</v>
      </c>
    </row>
    <row r="96" spans="1:222" ht="13.5" thickBot="1">
      <c r="A96" s="9">
        <v>87</v>
      </c>
      <c r="B96" s="42" t="str">
        <f t="shared" si="330"/>
        <v/>
      </c>
      <c r="C96" s="115" t="str">
        <f t="shared" ca="1" si="412"/>
        <v/>
      </c>
      <c r="D96" s="116" t="str">
        <f t="shared" si="413"/>
        <v/>
      </c>
      <c r="E96" s="117" t="str">
        <f t="shared" si="414"/>
        <v/>
      </c>
      <c r="F96" s="66" t="str">
        <f t="shared" si="331"/>
        <v/>
      </c>
      <c r="G96" s="9">
        <v>87</v>
      </c>
      <c r="H96" s="118"/>
      <c r="I96" s="152" t="str">
        <f t="shared" si="415"/>
        <v/>
      </c>
      <c r="J96" s="115" t="str">
        <f t="shared" si="416"/>
        <v/>
      </c>
      <c r="K96" s="66" t="str">
        <f t="shared" si="468"/>
        <v/>
      </c>
      <c r="L96" s="141"/>
      <c r="M96" s="136"/>
      <c r="N96" s="10"/>
      <c r="O96" s="42" t="str">
        <f>IF(M95="","",VLOOKUP(DX96,General!U:V,2,FALSE))</f>
        <v/>
      </c>
      <c r="P96" s="116" t="str">
        <f t="shared" si="332"/>
        <v/>
      </c>
      <c r="Q96" s="117" t="str">
        <f t="shared" si="333"/>
        <v/>
      </c>
      <c r="R96" s="65" t="str">
        <f t="shared" si="334"/>
        <v/>
      </c>
      <c r="S96" s="65" t="str">
        <f t="shared" si="335"/>
        <v/>
      </c>
      <c r="T96" s="119" t="str">
        <f t="shared" si="417"/>
        <v/>
      </c>
      <c r="U96" s="65" t="str">
        <f>IF(M96="","",IF(T96="",SUM($T$5:$T96)+S96,SUM($T$5:$T96)))</f>
        <v/>
      </c>
      <c r="V96" s="125" t="str">
        <f t="shared" si="315"/>
        <v/>
      </c>
      <c r="W96" s="65" t="str" cm="1">
        <f t="array" aca="1" ref="W96" ca="1">IF(M95="","",INDIRECT(DX96&amp; DN96))</f>
        <v/>
      </c>
      <c r="X96" s="66" t="str">
        <f t="shared" si="336"/>
        <v/>
      </c>
      <c r="Y96" s="42" t="str">
        <f t="shared" si="337"/>
        <v/>
      </c>
      <c r="Z96" s="65" t="str">
        <f t="shared" si="338"/>
        <v/>
      </c>
      <c r="AA96" s="66" t="str">
        <f t="shared" si="339"/>
        <v/>
      </c>
      <c r="AB96" s="42" t="str">
        <f t="shared" si="340"/>
        <v/>
      </c>
      <c r="AC96" s="65" t="str">
        <f t="shared" si="341"/>
        <v/>
      </c>
      <c r="AD96" s="66" t="str">
        <f t="shared" si="342"/>
        <v/>
      </c>
      <c r="AE96" s="42" t="str">
        <f t="shared" si="343"/>
        <v/>
      </c>
      <c r="AF96" s="65" t="str">
        <f t="shared" si="344"/>
        <v/>
      </c>
      <c r="AG96" s="66" t="str">
        <f t="shared" si="345"/>
        <v/>
      </c>
      <c r="AH96" s="42" t="str">
        <f t="shared" si="346"/>
        <v/>
      </c>
      <c r="AI96" s="65" t="str">
        <f t="shared" si="347"/>
        <v/>
      </c>
      <c r="AJ96" s="66" t="str">
        <f t="shared" si="348"/>
        <v/>
      </c>
      <c r="AK96" s="42" t="str">
        <f t="shared" si="418"/>
        <v/>
      </c>
      <c r="AL96" s="65" t="str">
        <f t="shared" si="349"/>
        <v/>
      </c>
      <c r="AM96" s="66" t="str">
        <f t="shared" si="350"/>
        <v/>
      </c>
      <c r="AN96" s="42" t="str">
        <f t="shared" si="351"/>
        <v/>
      </c>
      <c r="AO96" s="65" t="str">
        <f t="shared" si="352"/>
        <v/>
      </c>
      <c r="AP96" s="66" t="str">
        <f t="shared" si="353"/>
        <v/>
      </c>
      <c r="AQ96" s="42" t="str">
        <f t="shared" si="354"/>
        <v/>
      </c>
      <c r="AR96" s="65" t="str">
        <f t="shared" si="355"/>
        <v/>
      </c>
      <c r="AS96" s="66" t="str">
        <f t="shared" si="356"/>
        <v/>
      </c>
      <c r="AT96" s="42" t="str">
        <f t="shared" si="419"/>
        <v/>
      </c>
      <c r="AU96" s="65" t="str">
        <f t="shared" si="357"/>
        <v/>
      </c>
      <c r="AV96" s="79" t="str">
        <f t="shared" si="358"/>
        <v/>
      </c>
      <c r="AW96" s="42" t="str">
        <f t="shared" si="420"/>
        <v/>
      </c>
      <c r="AX96" s="65" t="str">
        <f t="shared" si="359"/>
        <v/>
      </c>
      <c r="AY96" s="66" t="str">
        <f t="shared" si="421"/>
        <v/>
      </c>
      <c r="AZ96" s="42" t="str">
        <f t="shared" si="360"/>
        <v/>
      </c>
      <c r="BA96" s="65" t="str">
        <f t="shared" si="361"/>
        <v/>
      </c>
      <c r="BB96" s="66" t="str">
        <f t="shared" si="362"/>
        <v/>
      </c>
      <c r="BC96" s="42" t="str">
        <f t="shared" si="363"/>
        <v/>
      </c>
      <c r="BD96" s="65" t="str">
        <f t="shared" si="364"/>
        <v/>
      </c>
      <c r="BE96" s="66" t="str">
        <f t="shared" si="365"/>
        <v/>
      </c>
      <c r="BF96" s="42" t="str">
        <f t="shared" si="366"/>
        <v/>
      </c>
      <c r="BG96" s="65" t="str">
        <f t="shared" si="367"/>
        <v/>
      </c>
      <c r="BH96" s="66" t="str">
        <f t="shared" si="368"/>
        <v/>
      </c>
      <c r="BI96" s="42" t="str">
        <f t="shared" si="369"/>
        <v/>
      </c>
      <c r="BJ96" s="65" t="str">
        <f t="shared" si="370"/>
        <v/>
      </c>
      <c r="BK96" s="66" t="str">
        <f t="shared" si="371"/>
        <v/>
      </c>
      <c r="BL96" s="42" t="str">
        <f t="shared" si="372"/>
        <v/>
      </c>
      <c r="BM96" s="65" t="str">
        <f t="shared" si="373"/>
        <v/>
      </c>
      <c r="BN96" s="66" t="str">
        <f t="shared" si="374"/>
        <v/>
      </c>
      <c r="BO96" s="42" t="str">
        <f t="shared" si="375"/>
        <v/>
      </c>
      <c r="BP96" s="65" t="str">
        <f t="shared" si="376"/>
        <v/>
      </c>
      <c r="BQ96" s="66" t="str">
        <f t="shared" si="377"/>
        <v/>
      </c>
      <c r="BR96" s="42" t="str">
        <f t="shared" si="378"/>
        <v/>
      </c>
      <c r="BS96" s="65" t="str">
        <f t="shared" si="379"/>
        <v/>
      </c>
      <c r="BT96" s="66" t="str">
        <f t="shared" si="380"/>
        <v/>
      </c>
      <c r="BU96" s="42" t="str">
        <f t="shared" si="381"/>
        <v/>
      </c>
      <c r="BV96" s="65" t="str">
        <f t="shared" si="382"/>
        <v/>
      </c>
      <c r="BW96" s="66" t="str">
        <f t="shared" si="383"/>
        <v/>
      </c>
      <c r="BX96" s="42" t="str">
        <f t="shared" si="384"/>
        <v/>
      </c>
      <c r="BY96" s="65" t="str">
        <f t="shared" si="422"/>
        <v/>
      </c>
      <c r="BZ96" s="66" t="str">
        <f t="shared" si="385"/>
        <v/>
      </c>
      <c r="CA96" s="106">
        <f t="shared" si="423"/>
        <v>0</v>
      </c>
      <c r="CB96" s="107">
        <f t="shared" si="424"/>
        <v>0</v>
      </c>
      <c r="CC96" s="108" t="str">
        <f t="shared" si="425"/>
        <v/>
      </c>
      <c r="CD96" s="252" t="e">
        <f t="shared" ref="CD96:CE96" si="494">AVERAGE(CV93:CV96)</f>
        <v>#DIV/0!</v>
      </c>
      <c r="CE96" s="252" t="e">
        <f t="shared" si="494"/>
        <v>#DIV/0!</v>
      </c>
      <c r="CF96" s="252" t="e">
        <f t="shared" si="427"/>
        <v>#DIV/0!</v>
      </c>
      <c r="CG96" s="252" t="e">
        <f t="shared" si="428"/>
        <v>#DIV/0!</v>
      </c>
      <c r="CH96" s="252" t="e">
        <f t="shared" si="429"/>
        <v>#DIV/0!</v>
      </c>
      <c r="CI96" s="252" t="e">
        <f t="shared" si="430"/>
        <v>#DIV/0!</v>
      </c>
      <c r="CJ96" s="252" t="e">
        <f t="shared" si="431"/>
        <v>#DIV/0!</v>
      </c>
      <c r="CK96" s="252" t="e">
        <f t="shared" si="432"/>
        <v>#DIV/0!</v>
      </c>
      <c r="CL96" s="252" t="e">
        <f t="shared" si="433"/>
        <v>#DIV/0!</v>
      </c>
      <c r="CM96" s="252" t="e">
        <f t="shared" si="434"/>
        <v>#DIV/0!</v>
      </c>
      <c r="CN96" s="252" t="e">
        <f t="shared" si="435"/>
        <v>#DIV/0!</v>
      </c>
      <c r="CO96" s="252" t="e">
        <f t="shared" si="436"/>
        <v>#DIV/0!</v>
      </c>
      <c r="CP96" s="252" t="e">
        <f t="shared" si="437"/>
        <v>#DIV/0!</v>
      </c>
      <c r="CQ96" s="252" t="e">
        <f t="shared" si="438"/>
        <v>#DIV/0!</v>
      </c>
      <c r="CR96" s="252" t="e">
        <f t="shared" si="439"/>
        <v>#DIV/0!</v>
      </c>
      <c r="CS96" s="252" t="e">
        <f t="shared" si="440"/>
        <v>#DIV/0!</v>
      </c>
      <c r="CT96" s="252" t="e">
        <f t="shared" si="441"/>
        <v>#DIV/0!</v>
      </c>
      <c r="CU96" s="252" t="e">
        <f t="shared" si="442"/>
        <v>#DIV/0!</v>
      </c>
      <c r="CV96" s="156" t="str">
        <f t="shared" si="443"/>
        <v/>
      </c>
      <c r="CW96" s="157" t="str">
        <f t="shared" si="444"/>
        <v/>
      </c>
      <c r="CX96" s="157" t="str">
        <f t="shared" si="445"/>
        <v/>
      </c>
      <c r="CY96" s="157" t="str">
        <f t="shared" si="446"/>
        <v/>
      </c>
      <c r="CZ96" s="157" t="str">
        <f t="shared" si="447"/>
        <v/>
      </c>
      <c r="DA96" s="157" t="str">
        <f t="shared" si="448"/>
        <v/>
      </c>
      <c r="DB96" s="157" t="str">
        <f t="shared" si="449"/>
        <v/>
      </c>
      <c r="DC96" s="157" t="str">
        <f t="shared" si="450"/>
        <v/>
      </c>
      <c r="DD96" s="157" t="str">
        <f t="shared" si="451"/>
        <v/>
      </c>
      <c r="DE96" s="157" t="str">
        <f t="shared" si="452"/>
        <v/>
      </c>
      <c r="DF96" s="157" t="str">
        <f t="shared" si="453"/>
        <v/>
      </c>
      <c r="DG96" s="157" t="str">
        <f t="shared" si="454"/>
        <v/>
      </c>
      <c r="DH96" s="157" t="str">
        <f t="shared" si="455"/>
        <v/>
      </c>
      <c r="DI96" s="157" t="str">
        <f t="shared" si="456"/>
        <v/>
      </c>
      <c r="DJ96" s="157" t="str">
        <f t="shared" si="457"/>
        <v/>
      </c>
      <c r="DK96" s="157" t="str">
        <f t="shared" si="458"/>
        <v/>
      </c>
      <c r="DL96" s="157" t="str">
        <f t="shared" si="459"/>
        <v/>
      </c>
      <c r="DM96" s="158" t="str">
        <f t="shared" si="460"/>
        <v/>
      </c>
      <c r="DN96" s="78">
        <v>96</v>
      </c>
      <c r="DO96" s="79">
        <f t="shared" si="478"/>
        <v>91</v>
      </c>
      <c r="DP96" s="42" t="str" cm="1">
        <f t="array" ref="DP96">IFERROR(INDEX($CD$4:$CU$4,_xlfn.AGGREGATE(15,6,COLUMN($CD$4:$CU$4)-COLUMN($CC$1)/($CD$96:$CU$96=MAX($CD$96:$CU$96)),COLUMNS(CU$4:$CU4))),"")</f>
        <v/>
      </c>
      <c r="DQ96" s="65" t="str" cm="1">
        <f t="array" ref="DQ96">IFERROR(INDEX($CD$4:$CU$4,_xlfn.AGGREGATE(15,6,COLUMN($CD$4:$CU$4)-COLUMN($CC$1)/($CD$96:$CU$96=MAX($CD$96:$CU$96)),COLUMNS($CU$4:DN4))),"")</f>
        <v/>
      </c>
      <c r="DR96" s="65" t="str" cm="1">
        <f t="array" ref="DR96">IFERROR(INDEX($CD$4:$CU$4,_xlfn.AGGREGATE(15,6,COLUMN($CD$4:$CU$4)-COLUMN($CC$1)/($CD$96:$CU$96=MAX($CD$96:$CU$96)),COLUMNS($CU$4:DO4))),"")</f>
        <v/>
      </c>
      <c r="DS96" s="65" t="str" cm="1">
        <f t="array" ref="DS96">IFERROR(INDEX($CD$4:$CU$4,_xlfn.AGGREGATE(15,6,COLUMN($CD$4:$CU$4)-COLUMN($CC$1)/($CD$96:$CU$96=MAX($CD$96:$CU$96)),COLUMNS($CU$4:DP4))),"")</f>
        <v/>
      </c>
      <c r="DT96" s="65" t="str" cm="1">
        <f t="array" ref="DT96">IFERROR(INDEX($CD$4:$CU$4,_xlfn.AGGREGATE(15,6,COLUMN($CD$4:$CU$4)-COLUMN($CC$1)/($CD$96:$CU$96=MAX($CD$96:$CU$96)),COLUMNS($CU$4:DQ4))),"")</f>
        <v/>
      </c>
      <c r="DU96" s="66" t="str" cm="1">
        <f t="array" ref="DU96">IFERROR(INDEX($CD$4:$CU$4,_xlfn.AGGREGATE(15,6,COLUMN($CD$4:$CU$4)-COLUMN($CC$1)/($CD$96:$CU$96=MAX($CD$96:$CU$96)),COLUMNS($CU$4:DR4))),"")</f>
        <v/>
      </c>
      <c r="DV96" s="78" t="str">
        <f t="shared" ca="1" si="470"/>
        <v/>
      </c>
      <c r="DW96" s="65" t="str">
        <f t="shared" ca="1" si="471"/>
        <v>R</v>
      </c>
      <c r="DX96" s="65" t="str" cm="1">
        <f t="array" aca="1" ref="DX96" ca="1">IF(INDIRECT(VLOOKUP(DX95,General!R:T,3,FALSE)&amp;DN95)&gt;0,DX95,DV95)</f>
        <v>BU</v>
      </c>
      <c r="DY96" s="79">
        <f t="shared" ca="1" si="472"/>
        <v>4</v>
      </c>
      <c r="DZ96" s="42" t="str">
        <f>IFERROR(VLOOKUP(DP96,General!R:S,2,FALSE),"")</f>
        <v/>
      </c>
      <c r="EA96" s="65" t="str">
        <f>IFERROR(VLOOKUP(DQ96,General!R:S,2,FALSE),"")</f>
        <v/>
      </c>
      <c r="EB96" s="65" t="str">
        <f>IFERROR(VLOOKUP(DR96,General!R:S,2,FALSE),"")</f>
        <v/>
      </c>
      <c r="EC96" s="65" t="str">
        <f>IFERROR(VLOOKUP(DS96,General!R:S,2,FALSE),"")</f>
        <v/>
      </c>
      <c r="ED96" s="65" t="str">
        <f>IFERROR(VLOOKUP(DT96,General!R:S,2,FALSE),"")</f>
        <v/>
      </c>
      <c r="EE96" s="66" t="str">
        <f>IFERROR(VLOOKUP(DU96,General!R:S,2,FALSE),"")</f>
        <v/>
      </c>
      <c r="EF96" s="113">
        <f ca="1">IF(DP96="",-1,COUNTIF(INDIRECT(DZ96&amp;$DN$10):INDIRECT(DZ96&amp;DN96),"Y"))</f>
        <v>-1</v>
      </c>
      <c r="EG96" s="111">
        <f ca="1">IF(DQ96="",-1,COUNTIF(INDIRECT(EA96&amp;$DN$10):INDIRECT(EA96&amp;DN96),"Y"))</f>
        <v>-1</v>
      </c>
      <c r="EH96" s="111">
        <f ca="1">IF(DR96="",-1,COUNTIF(INDIRECT(EB96&amp;$DN$10):INDIRECT(EB96&amp;DN96),"Y"))</f>
        <v>-1</v>
      </c>
      <c r="EI96" s="110">
        <f ca="1">IF(DS96="",-1,COUNTIF(INDIRECT(EC96&amp;$DN$10):INDIRECT(EC96&amp;DN96),"Y"))</f>
        <v>-1</v>
      </c>
      <c r="EJ96" s="114">
        <f ca="1">IF(DT96="",-1,COUNTIF(INDIRECT(ED96&amp;$DN$10):INDIRECT(ED96&amp;DN96),"Y"))</f>
        <v>-1</v>
      </c>
      <c r="EK96" s="114">
        <f ca="1">IF(DU96="",-1,COUNTIF(INDIRECT(EE96&amp;$DN$10):INDIRECT(EE96&amp;DN96),"Y"))</f>
        <v>-1</v>
      </c>
      <c r="EL96" s="42" t="str" cm="1">
        <f t="array" aca="1" ref="EL96" ca="1">IFERROR(INDEX($DP$96:$DU$96,_xlfn.AGGREGATE(15,6,COLUMN($DP$96:$DU$96)-COLUMN($DO$96)/($EF$96:$EK$96=MAX($EF$96:$EK$96)),COLUMNS($DP$96:DP96))),"")</f>
        <v/>
      </c>
      <c r="EM96" s="65" t="str" cm="1">
        <f t="array" aca="1" ref="EM96" ca="1">IFERROR(INDEX($DP$96:$DU$96,_xlfn.AGGREGATE(15,6,COLUMN($DP$96:$DU$96)-COLUMN($DO$96)/($EF$96:$EK$96=MAX($EF$96:$EK$96)),COLUMNS($DP$96:DQ96))),"")</f>
        <v/>
      </c>
      <c r="EN96" s="65" t="str" cm="1">
        <f t="array" aca="1" ref="EN96" ca="1">IFERROR(INDEX($DP$96:$DU$96,_xlfn.AGGREGATE(15,6,COLUMN($DP$96:$DU$96)-COLUMN($DO$96)/($EF$96:$EK$96=MAX($EF$96:$EK$96)),COLUMNS($DP$96:DR96))),"")</f>
        <v/>
      </c>
      <c r="EO96" s="65" t="str" cm="1">
        <f t="array" aca="1" ref="EO96" ca="1">IFERROR(INDEX($DP$96:$DU$96,_xlfn.AGGREGATE(15,6,COLUMN($DP$96:$DU$96)-COLUMN($DO$96)/($EF$96:$EK$96=MAX($EF$96:$EK$96)),COLUMNS($DP$96:DS96))),"")</f>
        <v/>
      </c>
      <c r="EP96" s="65" t="str" cm="1">
        <f t="array" aca="1" ref="EP96" ca="1">IFERROR(INDEX($DP$96:$DU$96,_xlfn.AGGREGATE(15,6,COLUMN($DP$96:$DU$96)-COLUMN($DO$96)/($EF$96:$EK$96=MAX($EF$96:$EK$96)),COLUMNS($DP$96:DT96))),"")</f>
        <v/>
      </c>
      <c r="EQ96" s="66" t="str" cm="1">
        <f t="array" aca="1" ref="EQ96" ca="1">IFERROR(INDEX($DP$96:$DU$96,_xlfn.AGGREGATE(15,6,COLUMN($DP$96:$DU$96)-COLUMN($DO$96)/($EF$96:$EK$96=MAX($EF$96:$EK$96)),COLUMNS($DP$96:DU96))),"")</f>
        <v/>
      </c>
      <c r="ER96" s="9">
        <f t="shared" ca="1" si="461"/>
        <v>6</v>
      </c>
      <c r="ES96" s="79">
        <f t="shared" ca="1" si="473"/>
        <v>4</v>
      </c>
      <c r="ET96" s="112" t="str" cm="1">
        <f t="array" aca="1" ref="ET96" ca="1">INDEX(EL96:EQ96,1,ES96)</f>
        <v/>
      </c>
      <c r="EU96" s="42" t="str">
        <f t="shared" ca="1" si="326"/>
        <v>T</v>
      </c>
      <c r="EV96" s="65" t="str">
        <f t="shared" si="327"/>
        <v>T</v>
      </c>
      <c r="EW96" s="65" t="str">
        <f t="shared" ca="1" si="328"/>
        <v>B</v>
      </c>
      <c r="EX96" s="65" t="str">
        <f t="shared" si="321"/>
        <v/>
      </c>
      <c r="EY96" s="65" t="str">
        <f t="shared" si="322"/>
        <v/>
      </c>
      <c r="EZ96" s="65" t="str">
        <f t="shared" si="323"/>
        <v/>
      </c>
      <c r="FA96" s="9" t="str">
        <f t="shared" si="387"/>
        <v/>
      </c>
      <c r="FB96" s="9" t="str">
        <f t="shared" si="388"/>
        <v/>
      </c>
      <c r="FC96" s="9" t="str">
        <f t="shared" si="389"/>
        <v/>
      </c>
      <c r="FD96" s="9" t="str">
        <f t="shared" si="390"/>
        <v/>
      </c>
      <c r="FE96" s="9" t="str">
        <f t="shared" si="391"/>
        <v/>
      </c>
      <c r="FF96" s="9" t="str">
        <f t="shared" si="392"/>
        <v/>
      </c>
      <c r="FG96" s="9">
        <f t="shared" si="393"/>
        <v>0</v>
      </c>
      <c r="FH96" s="9">
        <f t="shared" si="394"/>
        <v>0</v>
      </c>
      <c r="FI96" s="42" t="str">
        <f t="shared" si="324"/>
        <v/>
      </c>
      <c r="FJ96" s="65">
        <f>IF(Z96="",0,IFERROR(VLOOKUP(Z91&amp;Z92&amp;Z93&amp;Z94&amp;Z95&amp;Z96,General!I:J,2,FALSE),0))</f>
        <v>0</v>
      </c>
      <c r="FK96" s="65">
        <f>IF(AC96="",0,IFERROR(VLOOKUP(AC91&amp;AC92&amp;AC93&amp;AC94&amp;AC95&amp;AC96,General!I:J,2,FALSE),0))</f>
        <v>0</v>
      </c>
      <c r="FL96" s="65">
        <f>IF(AF96="",0,IFERROR(VLOOKUP(AF91&amp;AF92&amp;AF93&amp;AF94&amp;AF95&amp;AF96,General!I:J,2,FALSE),0))</f>
        <v>0</v>
      </c>
      <c r="FM96" s="65">
        <f>IF(AI96="",0,IFERROR(VLOOKUP(AI91&amp;AI92&amp;AI93&amp;AI94&amp;AI95&amp;AI96,General!I:J,2,FALSE),0))</f>
        <v>0</v>
      </c>
      <c r="FN96" s="65">
        <f>IF(AL96="",0,IFERROR(VLOOKUP(AL91&amp;AL92&amp;AL93&amp;AL94&amp;AL95&amp;AL96,General!I:J,2,FALSE),0))</f>
        <v>0</v>
      </c>
      <c r="FO96" s="65">
        <f>IF(AO96="",0,IFERROR(VLOOKUP(AO91&amp;AO92&amp;AO93&amp;AO94&amp;AO95&amp;AO96,General!I:J,2,FALSE),0))</f>
        <v>0</v>
      </c>
      <c r="FP96" s="65">
        <f>IF(AR96="",0,IFERROR(VLOOKUP(AR91&amp;AR92&amp;AR93&amp;AR94&amp;AR95&amp;AR96,General!I:J,2,FALSE),0))</f>
        <v>0</v>
      </c>
      <c r="FQ96" s="65">
        <f>IF(AU96="",0,IFERROR(VLOOKUP(AU91&amp;AU92&amp;AU93&amp;AU94&amp;AU95&amp;AU96,General!I:J,2,FALSE),0))</f>
        <v>0</v>
      </c>
      <c r="FR96" s="65">
        <f>IF(AX96="",0,IFERROR(VLOOKUP(AX91&amp;AX92&amp;AX93&amp;AX94&amp;AX95&amp;AX96,General!I:J,2,FALSE),0))</f>
        <v>0</v>
      </c>
      <c r="FS96" s="65">
        <f>IF(BA96="",0,IFERROR(VLOOKUP(BA91&amp;BA92&amp;BA93&amp;BA94&amp;BA95&amp;BA96,General!I:J,2,FALSE),0))</f>
        <v>0</v>
      </c>
      <c r="FT96" s="65">
        <f>IF(BD96="",0,IFERROR(VLOOKUP(BD91&amp;BD92&amp;BD93&amp;BD94&amp;BD95&amp;BD96,General!I:J,2,FALSE),0))</f>
        <v>0</v>
      </c>
      <c r="FU96" s="65">
        <f>IF(BG96="",0,IFERROR(VLOOKUP(BG91&amp;BG92&amp;BG93&amp;BG94&amp;BG95&amp;BG96,General!I:J,2,FALSE),0))</f>
        <v>0</v>
      </c>
      <c r="FV96" s="65">
        <f>IF(BJ96="",0,IFERROR(VLOOKUP(BJ91&amp;BJ92&amp;BJ93&amp;BJ94&amp;BJ95&amp;BJ96,General!I:J,2,FALSE),0))</f>
        <v>0</v>
      </c>
      <c r="FW96" s="65">
        <f>IF(BM96="",0,IFERROR(VLOOKUP(BM91&amp;BM92&amp;BM93&amp;BM94&amp;BM95&amp;BM96,General!I:J,2,FALSE),0))</f>
        <v>0</v>
      </c>
      <c r="FX96" s="65">
        <f>IF(BP96="",0,IFERROR(VLOOKUP(BP91&amp;BP92&amp;BP93&amp;BP94&amp;BP95&amp;BP96,General!I:J,2,FALSE),0))</f>
        <v>0</v>
      </c>
      <c r="FY96" s="65">
        <f>IF(BS96="",0,IFERROR(VLOOKUP(BS91&amp;BS92&amp;BS93&amp;BS94&amp;BS95&amp;BS96,General!I:J,2,FALSE),0))</f>
        <v>0</v>
      </c>
      <c r="FZ96" s="66">
        <f>IF(BV96="",0,IFERROR(VLOOKUP(BV91&amp;BV92&amp;BV93&amp;BV94&amp;BV95&amp;BV96,General!I:J,2,FALSE),0))</f>
        <v>0</v>
      </c>
      <c r="GA96" s="66">
        <f>IF(BY96="",0,IFERROR(VLOOKUP(BY91&amp;BY92&amp;BY93&amp;BY94&amp;BY95&amp;BY96,General!I:J,2,FALSE),0))</f>
        <v>0</v>
      </c>
      <c r="GB96" s="66">
        <f>IF(R96="",0,IFERROR(VLOOKUP(R91&amp;R92&amp;R93&amp;R94&amp;R95&amp;R96,General!F:G,2,FALSE),0))</f>
        <v>0</v>
      </c>
      <c r="GC96" s="9" t="str">
        <f t="shared" si="462"/>
        <v/>
      </c>
      <c r="GD96" s="9" t="str">
        <f t="shared" si="395"/>
        <v>N</v>
      </c>
      <c r="GE96" s="9" t="str">
        <f t="shared" si="396"/>
        <v>N</v>
      </c>
      <c r="GF96" s="9" t="str">
        <f t="shared" si="397"/>
        <v>N</v>
      </c>
      <c r="GG96" s="9" t="str">
        <f t="shared" si="398"/>
        <v/>
      </c>
      <c r="GH96" s="10" t="str">
        <f t="shared" ca="1" si="399"/>
        <v/>
      </c>
      <c r="GI96" s="9" t="str">
        <f t="shared" ca="1" si="400"/>
        <v/>
      </c>
      <c r="GJ96" s="9" t="str">
        <f t="shared" ca="1" si="401"/>
        <v/>
      </c>
      <c r="GK96" s="9" t="str">
        <f t="shared" si="402"/>
        <v/>
      </c>
      <c r="GL96" s="9" t="str">
        <f t="shared" si="403"/>
        <v/>
      </c>
      <c r="GM96" s="9" t="str">
        <f t="shared" si="404"/>
        <v/>
      </c>
      <c r="GN96" s="9" t="str">
        <f t="shared" si="318"/>
        <v/>
      </c>
      <c r="GO96" s="9" t="str">
        <f t="shared" si="319"/>
        <v/>
      </c>
      <c r="GP96" s="9" t="str">
        <f t="shared" si="289"/>
        <v>00000</v>
      </c>
      <c r="GQ96" s="9" t="str">
        <f t="shared" si="290"/>
        <v>00000</v>
      </c>
      <c r="GR96" s="9" t="str">
        <f t="shared" si="291"/>
        <v>000000</v>
      </c>
      <c r="GS96" s="9" t="str">
        <f t="shared" si="292"/>
        <v>000000</v>
      </c>
      <c r="GT96" s="9" t="str">
        <f t="shared" si="293"/>
        <v>B</v>
      </c>
      <c r="GU96" s="9" t="str">
        <f t="shared" si="463"/>
        <v>B</v>
      </c>
      <c r="GV96" s="9" t="str">
        <f t="shared" si="405"/>
        <v/>
      </c>
      <c r="GW96" s="9">
        <f t="shared" ca="1" si="406"/>
        <v>0</v>
      </c>
      <c r="GX96" s="9" t="str">
        <f t="shared" si="407"/>
        <v/>
      </c>
      <c r="GY96" s="9">
        <f t="shared" ca="1" si="408"/>
        <v>0</v>
      </c>
      <c r="GZ96" s="9" t="str">
        <f t="shared" si="409"/>
        <v/>
      </c>
      <c r="HA96" s="9">
        <f t="shared" ca="1" si="410"/>
        <v>0</v>
      </c>
      <c r="HB96" s="9" t="str">
        <f t="shared" ca="1" si="464"/>
        <v>0</v>
      </c>
      <c r="HC96" s="9" t="str">
        <f t="shared" ca="1" si="465"/>
        <v>0</v>
      </c>
      <c r="HD96" s="9" t="str">
        <f t="shared" ca="1" si="466"/>
        <v>0</v>
      </c>
      <c r="HE96" s="9" t="str">
        <f t="shared" si="411"/>
        <v/>
      </c>
      <c r="HG96" s="9">
        <f>General!A94</f>
        <v>0</v>
      </c>
      <c r="HH96" s="9">
        <f>General!B94</f>
        <v>0</v>
      </c>
      <c r="HI96" s="9">
        <f>General!C94</f>
        <v>0</v>
      </c>
      <c r="HJ96" s="9">
        <f>General!D94</f>
        <v>0</v>
      </c>
      <c r="HK96" s="9">
        <v>1</v>
      </c>
      <c r="HL96" s="57">
        <f t="shared" ca="1" si="467"/>
        <v>1</v>
      </c>
      <c r="HM96" s="9" t="str">
        <f>General!F94</f>
        <v>LWWWWW</v>
      </c>
      <c r="HN96" s="9">
        <f>General!G94</f>
        <v>6</v>
      </c>
    </row>
    <row r="97" spans="1:222" ht="13.5" thickBot="1">
      <c r="A97" s="9">
        <v>88</v>
      </c>
      <c r="B97" s="42" t="str">
        <f t="shared" si="330"/>
        <v/>
      </c>
      <c r="C97" s="115" t="str">
        <f t="shared" ca="1" si="412"/>
        <v/>
      </c>
      <c r="D97" s="116" t="str">
        <f t="shared" si="413"/>
        <v/>
      </c>
      <c r="E97" s="117" t="str">
        <f t="shared" si="414"/>
        <v/>
      </c>
      <c r="F97" s="66" t="str">
        <f t="shared" si="331"/>
        <v/>
      </c>
      <c r="G97" s="9">
        <v>88</v>
      </c>
      <c r="H97" s="118"/>
      <c r="I97" s="152" t="str">
        <f t="shared" si="415"/>
        <v/>
      </c>
      <c r="J97" s="115" t="str">
        <f t="shared" si="416"/>
        <v/>
      </c>
      <c r="K97" s="66" t="str">
        <f t="shared" si="468"/>
        <v/>
      </c>
      <c r="L97" s="141"/>
      <c r="M97" s="136"/>
      <c r="N97" s="10"/>
      <c r="O97" s="42" t="str">
        <f>IF(M96="","",VLOOKUP(DX97,General!U:V,2,FALSE))</f>
        <v/>
      </c>
      <c r="P97" s="116" t="str">
        <f t="shared" si="332"/>
        <v/>
      </c>
      <c r="Q97" s="117" t="str">
        <f t="shared" si="333"/>
        <v/>
      </c>
      <c r="R97" s="65" t="str">
        <f t="shared" si="334"/>
        <v/>
      </c>
      <c r="S97" s="65" t="str">
        <f t="shared" si="335"/>
        <v/>
      </c>
      <c r="T97" s="119" t="str">
        <f t="shared" si="417"/>
        <v/>
      </c>
      <c r="U97" s="65" t="str">
        <f>IF(M97="","",IF(T97="",SUM($T$5:$T97)+S97,SUM($T$5:$T97)))</f>
        <v/>
      </c>
      <c r="V97" s="125" t="str">
        <f t="shared" si="315"/>
        <v/>
      </c>
      <c r="W97" s="65" t="str" cm="1">
        <f t="array" aca="1" ref="W97" ca="1">IF(M96="","",INDIRECT(DX97&amp; DN97))</f>
        <v/>
      </c>
      <c r="X97" s="66" t="str">
        <f t="shared" si="336"/>
        <v/>
      </c>
      <c r="Y97" s="42" t="str">
        <f t="shared" si="337"/>
        <v/>
      </c>
      <c r="Z97" s="65" t="str">
        <f t="shared" si="338"/>
        <v/>
      </c>
      <c r="AA97" s="66" t="str">
        <f t="shared" si="339"/>
        <v/>
      </c>
      <c r="AB97" s="42" t="str">
        <f t="shared" si="340"/>
        <v/>
      </c>
      <c r="AC97" s="65" t="str">
        <f t="shared" si="341"/>
        <v/>
      </c>
      <c r="AD97" s="66" t="str">
        <f t="shared" si="342"/>
        <v/>
      </c>
      <c r="AE97" s="42" t="str">
        <f t="shared" si="343"/>
        <v/>
      </c>
      <c r="AF97" s="65" t="str">
        <f t="shared" si="344"/>
        <v/>
      </c>
      <c r="AG97" s="66" t="str">
        <f t="shared" si="345"/>
        <v/>
      </c>
      <c r="AH97" s="42" t="str">
        <f t="shared" si="346"/>
        <v/>
      </c>
      <c r="AI97" s="65" t="str">
        <f t="shared" si="347"/>
        <v/>
      </c>
      <c r="AJ97" s="66" t="str">
        <f t="shared" si="348"/>
        <v/>
      </c>
      <c r="AK97" s="42" t="str">
        <f t="shared" si="418"/>
        <v/>
      </c>
      <c r="AL97" s="65" t="str">
        <f t="shared" si="349"/>
        <v/>
      </c>
      <c r="AM97" s="66" t="str">
        <f t="shared" si="350"/>
        <v/>
      </c>
      <c r="AN97" s="42" t="str">
        <f t="shared" si="351"/>
        <v/>
      </c>
      <c r="AO97" s="65" t="str">
        <f t="shared" si="352"/>
        <v/>
      </c>
      <c r="AP97" s="66" t="str">
        <f t="shared" si="353"/>
        <v/>
      </c>
      <c r="AQ97" s="42" t="str">
        <f t="shared" si="354"/>
        <v/>
      </c>
      <c r="AR97" s="65" t="str">
        <f t="shared" si="355"/>
        <v/>
      </c>
      <c r="AS97" s="66" t="str">
        <f t="shared" si="356"/>
        <v/>
      </c>
      <c r="AT97" s="42" t="str">
        <f t="shared" si="419"/>
        <v/>
      </c>
      <c r="AU97" s="65" t="str">
        <f t="shared" si="357"/>
        <v/>
      </c>
      <c r="AV97" s="79" t="str">
        <f t="shared" si="358"/>
        <v/>
      </c>
      <c r="AW97" s="42" t="str">
        <f t="shared" si="420"/>
        <v/>
      </c>
      <c r="AX97" s="65" t="str">
        <f t="shared" si="359"/>
        <v/>
      </c>
      <c r="AY97" s="66" t="str">
        <f t="shared" si="421"/>
        <v/>
      </c>
      <c r="AZ97" s="42" t="str">
        <f t="shared" si="360"/>
        <v/>
      </c>
      <c r="BA97" s="65" t="str">
        <f t="shared" si="361"/>
        <v/>
      </c>
      <c r="BB97" s="66" t="str">
        <f t="shared" si="362"/>
        <v/>
      </c>
      <c r="BC97" s="42" t="str">
        <f t="shared" si="363"/>
        <v/>
      </c>
      <c r="BD97" s="65" t="str">
        <f t="shared" si="364"/>
        <v/>
      </c>
      <c r="BE97" s="66" t="str">
        <f t="shared" si="365"/>
        <v/>
      </c>
      <c r="BF97" s="42" t="str">
        <f t="shared" si="366"/>
        <v/>
      </c>
      <c r="BG97" s="65" t="str">
        <f t="shared" si="367"/>
        <v/>
      </c>
      <c r="BH97" s="66" t="str">
        <f t="shared" si="368"/>
        <v/>
      </c>
      <c r="BI97" s="42" t="str">
        <f t="shared" si="369"/>
        <v/>
      </c>
      <c r="BJ97" s="65" t="str">
        <f t="shared" si="370"/>
        <v/>
      </c>
      <c r="BK97" s="66" t="str">
        <f t="shared" si="371"/>
        <v/>
      </c>
      <c r="BL97" s="42" t="str">
        <f t="shared" si="372"/>
        <v/>
      </c>
      <c r="BM97" s="65" t="str">
        <f t="shared" si="373"/>
        <v/>
      </c>
      <c r="BN97" s="66" t="str">
        <f t="shared" si="374"/>
        <v/>
      </c>
      <c r="BO97" s="42" t="str">
        <f t="shared" si="375"/>
        <v/>
      </c>
      <c r="BP97" s="65" t="str">
        <f t="shared" si="376"/>
        <v/>
      </c>
      <c r="BQ97" s="66" t="str">
        <f t="shared" si="377"/>
        <v/>
      </c>
      <c r="BR97" s="42" t="str">
        <f t="shared" si="378"/>
        <v/>
      </c>
      <c r="BS97" s="65" t="str">
        <f t="shared" si="379"/>
        <v/>
      </c>
      <c r="BT97" s="66" t="str">
        <f t="shared" si="380"/>
        <v/>
      </c>
      <c r="BU97" s="42" t="str">
        <f t="shared" si="381"/>
        <v/>
      </c>
      <c r="BV97" s="65" t="str">
        <f t="shared" si="382"/>
        <v/>
      </c>
      <c r="BW97" s="66" t="str">
        <f t="shared" si="383"/>
        <v/>
      </c>
      <c r="BX97" s="42" t="str">
        <f t="shared" si="384"/>
        <v/>
      </c>
      <c r="BY97" s="65" t="str">
        <f t="shared" si="422"/>
        <v/>
      </c>
      <c r="BZ97" s="66" t="str">
        <f t="shared" si="385"/>
        <v/>
      </c>
      <c r="CA97" s="106">
        <f t="shared" si="423"/>
        <v>0</v>
      </c>
      <c r="CB97" s="107">
        <f t="shared" si="424"/>
        <v>0</v>
      </c>
      <c r="CC97" s="108" t="str">
        <f t="shared" si="425"/>
        <v/>
      </c>
      <c r="CD97" s="252" t="e">
        <f t="shared" ref="CD97:CE97" si="495">AVERAGE(CV94:CV97)</f>
        <v>#DIV/0!</v>
      </c>
      <c r="CE97" s="252" t="e">
        <f t="shared" si="495"/>
        <v>#DIV/0!</v>
      </c>
      <c r="CF97" s="252" t="e">
        <f t="shared" si="427"/>
        <v>#DIV/0!</v>
      </c>
      <c r="CG97" s="252" t="e">
        <f t="shared" si="428"/>
        <v>#DIV/0!</v>
      </c>
      <c r="CH97" s="252" t="e">
        <f t="shared" si="429"/>
        <v>#DIV/0!</v>
      </c>
      <c r="CI97" s="252" t="e">
        <f t="shared" si="430"/>
        <v>#DIV/0!</v>
      </c>
      <c r="CJ97" s="252" t="e">
        <f t="shared" si="431"/>
        <v>#DIV/0!</v>
      </c>
      <c r="CK97" s="252" t="e">
        <f t="shared" si="432"/>
        <v>#DIV/0!</v>
      </c>
      <c r="CL97" s="252" t="e">
        <f t="shared" si="433"/>
        <v>#DIV/0!</v>
      </c>
      <c r="CM97" s="252" t="e">
        <f t="shared" si="434"/>
        <v>#DIV/0!</v>
      </c>
      <c r="CN97" s="252" t="e">
        <f t="shared" si="435"/>
        <v>#DIV/0!</v>
      </c>
      <c r="CO97" s="252" t="e">
        <f t="shared" si="436"/>
        <v>#DIV/0!</v>
      </c>
      <c r="CP97" s="252" t="e">
        <f t="shared" si="437"/>
        <v>#DIV/0!</v>
      </c>
      <c r="CQ97" s="252" t="e">
        <f t="shared" si="438"/>
        <v>#DIV/0!</v>
      </c>
      <c r="CR97" s="252" t="e">
        <f t="shared" si="439"/>
        <v>#DIV/0!</v>
      </c>
      <c r="CS97" s="252" t="e">
        <f t="shared" si="440"/>
        <v>#DIV/0!</v>
      </c>
      <c r="CT97" s="252" t="e">
        <f t="shared" si="441"/>
        <v>#DIV/0!</v>
      </c>
      <c r="CU97" s="252" t="e">
        <f t="shared" si="442"/>
        <v>#DIV/0!</v>
      </c>
      <c r="CV97" s="156" t="str">
        <f t="shared" si="443"/>
        <v/>
      </c>
      <c r="CW97" s="157" t="str">
        <f t="shared" si="444"/>
        <v/>
      </c>
      <c r="CX97" s="157" t="str">
        <f t="shared" si="445"/>
        <v/>
      </c>
      <c r="CY97" s="157" t="str">
        <f t="shared" si="446"/>
        <v/>
      </c>
      <c r="CZ97" s="157" t="str">
        <f t="shared" si="447"/>
        <v/>
      </c>
      <c r="DA97" s="157" t="str">
        <f t="shared" si="448"/>
        <v/>
      </c>
      <c r="DB97" s="157" t="str">
        <f t="shared" si="449"/>
        <v/>
      </c>
      <c r="DC97" s="157" t="str">
        <f t="shared" si="450"/>
        <v/>
      </c>
      <c r="DD97" s="157" t="str">
        <f t="shared" si="451"/>
        <v/>
      </c>
      <c r="DE97" s="157" t="str">
        <f t="shared" si="452"/>
        <v/>
      </c>
      <c r="DF97" s="157" t="str">
        <f t="shared" si="453"/>
        <v/>
      </c>
      <c r="DG97" s="157" t="str">
        <f t="shared" si="454"/>
        <v/>
      </c>
      <c r="DH97" s="157" t="str">
        <f t="shared" si="455"/>
        <v/>
      </c>
      <c r="DI97" s="157" t="str">
        <f t="shared" si="456"/>
        <v/>
      </c>
      <c r="DJ97" s="157" t="str">
        <f t="shared" si="457"/>
        <v/>
      </c>
      <c r="DK97" s="157" t="str">
        <f t="shared" si="458"/>
        <v/>
      </c>
      <c r="DL97" s="157" t="str">
        <f t="shared" si="459"/>
        <v/>
      </c>
      <c r="DM97" s="158" t="str">
        <f t="shared" si="460"/>
        <v/>
      </c>
      <c r="DN97" s="78">
        <v>97</v>
      </c>
      <c r="DO97" s="79">
        <f t="shared" si="478"/>
        <v>92</v>
      </c>
      <c r="DP97" s="42" t="str" cm="1">
        <f t="array" ref="DP97">IFERROR(INDEX($CD$4:$CU$4,_xlfn.AGGREGATE(15,6,COLUMN($CD$4:$CU$4)-COLUMN($CC$1)/($CD$97:$CU$97=MAX($CD$97:$CU$97)),COLUMNS(CU$4:$CU4))),"")</f>
        <v/>
      </c>
      <c r="DQ97" s="65" t="str" cm="1">
        <f t="array" ref="DQ97">IFERROR(INDEX($CD$4:$CU$4,_xlfn.AGGREGATE(15,6,COLUMN($CD$4:$CU$4)-COLUMN($CC$1)/($CD$97:$CU$97=MAX($CD$97:$CU$97)),COLUMNS($CU$4:DN4))),"")</f>
        <v/>
      </c>
      <c r="DR97" s="65" t="str" cm="1">
        <f t="array" ref="DR97">IFERROR(INDEX($CD$4:$CU$4,_xlfn.AGGREGATE(15,6,COLUMN($CD$4:$CU$4)-COLUMN($CC$1)/($CD$97:$CU$97=MAX($CD$97:$CU$97)),COLUMNS($CU$4:DO4))),"")</f>
        <v/>
      </c>
      <c r="DS97" s="65" t="str" cm="1">
        <f t="array" ref="DS97">IFERROR(INDEX($CD$4:$CU$4,_xlfn.AGGREGATE(15,6,COLUMN($CD$4:$CU$4)-COLUMN($CC$1)/($CD$97:$CU$97=MAX($CD$97:$CU$97)),COLUMNS($CU$4:DP4))),"")</f>
        <v/>
      </c>
      <c r="DT97" s="65" t="str" cm="1">
        <f t="array" ref="DT97">IFERROR(INDEX($CD$4:$CU$4,_xlfn.AGGREGATE(15,6,COLUMN($CD$4:$CU$4)-COLUMN($CC$1)/($CD$97:$CU$97=MAX($CD$97:$CU$97)),COLUMNS($CU$4:DQ4))),"")</f>
        <v/>
      </c>
      <c r="DU97" s="66" t="str" cm="1">
        <f t="array" ref="DU97">IFERROR(INDEX($CD$4:$CU$4,_xlfn.AGGREGATE(15,6,COLUMN($CD$4:$CU$4)-COLUMN($CC$1)/($CD$97:$CU$97=MAX($CD$97:$CU$97)),COLUMNS($CU$4:DR4))),"")</f>
        <v/>
      </c>
      <c r="DV97" s="78" t="str">
        <f t="shared" ca="1" si="470"/>
        <v/>
      </c>
      <c r="DW97" s="65" t="str">
        <f t="shared" ca="1" si="471"/>
        <v>R</v>
      </c>
      <c r="DX97" s="65" t="str" cm="1">
        <f t="array" aca="1" ref="DX97" ca="1">IF(INDIRECT(VLOOKUP(DX96,General!R:T,3,FALSE)&amp;DN96)&gt;0,DX96,DV96)</f>
        <v>BU</v>
      </c>
      <c r="DY97" s="79">
        <f t="shared" ca="1" si="472"/>
        <v>5</v>
      </c>
      <c r="DZ97" s="42" t="str">
        <f>IFERROR(VLOOKUP(DP97,General!R:S,2,FALSE),"")</f>
        <v/>
      </c>
      <c r="EA97" s="65" t="str">
        <f>IFERROR(VLOOKUP(DQ97,General!R:S,2,FALSE),"")</f>
        <v/>
      </c>
      <c r="EB97" s="65" t="str">
        <f>IFERROR(VLOOKUP(DR97,General!R:S,2,FALSE),"")</f>
        <v/>
      </c>
      <c r="EC97" s="65" t="str">
        <f>IFERROR(VLOOKUP(DS97,General!R:S,2,FALSE),"")</f>
        <v/>
      </c>
      <c r="ED97" s="65" t="str">
        <f>IFERROR(VLOOKUP(DT97,General!R:S,2,FALSE),"")</f>
        <v/>
      </c>
      <c r="EE97" s="66" t="str">
        <f>IFERROR(VLOOKUP(DU97,General!R:S,2,FALSE),"")</f>
        <v/>
      </c>
      <c r="EF97" s="113">
        <f ca="1">IF(DP97="",-1,COUNTIF(INDIRECT(DZ97&amp;$DN$10):INDIRECT(DZ97&amp;DN97),"Y"))</f>
        <v>-1</v>
      </c>
      <c r="EG97" s="111">
        <f ca="1">IF(DQ97="",-1,COUNTIF(INDIRECT(EA97&amp;$DN$10):INDIRECT(EA97&amp;DN97),"Y"))</f>
        <v>-1</v>
      </c>
      <c r="EH97" s="111">
        <f ca="1">IF(DR97="",-1,COUNTIF(INDIRECT(EB97&amp;$DN$10):INDIRECT(EB97&amp;DN97),"Y"))</f>
        <v>-1</v>
      </c>
      <c r="EI97" s="110">
        <f ca="1">IF(DS97="",-1,COUNTIF(INDIRECT(EC97&amp;$DN$10):INDIRECT(EC97&amp;DN97),"Y"))</f>
        <v>-1</v>
      </c>
      <c r="EJ97" s="114">
        <f ca="1">IF(DT97="",-1,COUNTIF(INDIRECT(ED97&amp;$DN$10):INDIRECT(ED97&amp;DN97),"Y"))</f>
        <v>-1</v>
      </c>
      <c r="EK97" s="114">
        <f ca="1">IF(DU97="",-1,COUNTIF(INDIRECT(EE97&amp;$DN$10):INDIRECT(EE97&amp;DN97),"Y"))</f>
        <v>-1</v>
      </c>
      <c r="EL97" s="42" t="str" cm="1">
        <f t="array" aca="1" ref="EL97" ca="1">IFERROR(INDEX($DP$97:$DU$97,_xlfn.AGGREGATE(15,6,COLUMN($DP$97:$DU$97)-COLUMN($DO$97)/($EF$97:$EK$97=MAX($EF$97:$EK$97)),COLUMNS($DP$97:DP97))),"")</f>
        <v/>
      </c>
      <c r="EM97" s="65" t="str" cm="1">
        <f t="array" aca="1" ref="EM97" ca="1">IFERROR(INDEX($DP$97:$DU$97,_xlfn.AGGREGATE(15,6,COLUMN($DP$97:$DU$97)-COLUMN($DO$97)/($EF$97:$EK$97=MAX($EF$97:$EK$97)),COLUMNS($DP$97:DQ97))),"")</f>
        <v/>
      </c>
      <c r="EN97" s="65" t="str" cm="1">
        <f t="array" aca="1" ref="EN97" ca="1">IFERROR(INDEX($DP$97:$DU$97,_xlfn.AGGREGATE(15,6,COLUMN($DP$97:$DU$97)-COLUMN($DO$97)/($EF$97:$EK$97=MAX($EF$97:$EK$97)),COLUMNS($DP$97:DR97))),"")</f>
        <v/>
      </c>
      <c r="EO97" s="65" t="str" cm="1">
        <f t="array" aca="1" ref="EO97" ca="1">IFERROR(INDEX($DP$97:$DU$97,_xlfn.AGGREGATE(15,6,COLUMN($DP$97:$DU$97)-COLUMN($DO$97)/($EF$97:$EK$97=MAX($EF$97:$EK$97)),COLUMNS($DP$97:DS97))),"")</f>
        <v/>
      </c>
      <c r="EP97" s="65" t="str" cm="1">
        <f t="array" aca="1" ref="EP97" ca="1">IFERROR(INDEX($DP$97:$DU$97,_xlfn.AGGREGATE(15,6,COLUMN($DP$97:$DU$97)-COLUMN($DO$97)/($EF$97:$EK$97=MAX($EF$97:$EK$97)),COLUMNS($DP$97:DT97))),"")</f>
        <v/>
      </c>
      <c r="EQ97" s="66" t="str" cm="1">
        <f t="array" aca="1" ref="EQ97" ca="1">IFERROR(INDEX($DP$97:$DU$97,_xlfn.AGGREGATE(15,6,COLUMN($DP$97:$DU$97)-COLUMN($DO$97)/($EF$97:$EK$97=MAX($EF$97:$EK$97)),COLUMNS($DP$97:DU97))),"")</f>
        <v/>
      </c>
      <c r="ER97" s="9">
        <f t="shared" ca="1" si="461"/>
        <v>6</v>
      </c>
      <c r="ES97" s="79">
        <f t="shared" ca="1" si="473"/>
        <v>5</v>
      </c>
      <c r="ET97" s="112" t="str" cm="1">
        <f t="array" aca="1" ref="ET97" ca="1">INDEX(EL97:EQ97,1,ES97)</f>
        <v/>
      </c>
      <c r="EU97" s="42" t="str">
        <f t="shared" ca="1" si="326"/>
        <v>T</v>
      </c>
      <c r="EV97" s="65" t="str">
        <f t="shared" si="327"/>
        <v>T</v>
      </c>
      <c r="EW97" s="65" t="str">
        <f t="shared" ca="1" si="328"/>
        <v>B</v>
      </c>
      <c r="EX97" s="65" t="str">
        <f t="shared" si="321"/>
        <v/>
      </c>
      <c r="EY97" s="65" t="str">
        <f t="shared" si="322"/>
        <v/>
      </c>
      <c r="EZ97" s="65" t="str">
        <f t="shared" si="323"/>
        <v/>
      </c>
      <c r="FA97" s="9" t="str">
        <f t="shared" si="387"/>
        <v/>
      </c>
      <c r="FB97" s="9" t="str">
        <f t="shared" si="388"/>
        <v/>
      </c>
      <c r="FC97" s="9" t="str">
        <f t="shared" si="389"/>
        <v/>
      </c>
      <c r="FD97" s="9" t="str">
        <f t="shared" si="390"/>
        <v/>
      </c>
      <c r="FE97" s="9" t="str">
        <f t="shared" si="391"/>
        <v/>
      </c>
      <c r="FF97" s="9" t="str">
        <f t="shared" si="392"/>
        <v/>
      </c>
      <c r="FG97" s="9">
        <f t="shared" si="393"/>
        <v>0</v>
      </c>
      <c r="FH97" s="9">
        <f t="shared" si="394"/>
        <v>0</v>
      </c>
      <c r="FI97" s="42" t="str">
        <f t="shared" si="324"/>
        <v/>
      </c>
      <c r="FJ97" s="65">
        <f>IF(Z97="",0,IFERROR(VLOOKUP(Z92&amp;Z93&amp;Z94&amp;Z95&amp;Z96&amp;Z97,General!I:J,2,FALSE),0))</f>
        <v>0</v>
      </c>
      <c r="FK97" s="65">
        <f>IF(AC97="",0,IFERROR(VLOOKUP(AC92&amp;AC93&amp;AC94&amp;AC95&amp;AC96&amp;AC97,General!I:J,2,FALSE),0))</f>
        <v>0</v>
      </c>
      <c r="FL97" s="65">
        <f>IF(AF97="",0,IFERROR(VLOOKUP(AF92&amp;AF93&amp;AF94&amp;AF95&amp;AF96&amp;AF97,General!I:J,2,FALSE),0))</f>
        <v>0</v>
      </c>
      <c r="FM97" s="65">
        <f>IF(AI97="",0,IFERROR(VLOOKUP(AI92&amp;AI93&amp;AI94&amp;AI95&amp;AI96&amp;AI97,General!I:J,2,FALSE),0))</f>
        <v>0</v>
      </c>
      <c r="FN97" s="65">
        <f>IF(AL97="",0,IFERROR(VLOOKUP(AL92&amp;AL93&amp;AL94&amp;AL95&amp;AL96&amp;AL97,General!I:J,2,FALSE),0))</f>
        <v>0</v>
      </c>
      <c r="FO97" s="65">
        <f>IF(AO97="",0,IFERROR(VLOOKUP(AO92&amp;AO93&amp;AO94&amp;AO95&amp;AO96&amp;AO97,General!I:J,2,FALSE),0))</f>
        <v>0</v>
      </c>
      <c r="FP97" s="65">
        <f>IF(AR97="",0,IFERROR(VLOOKUP(AR92&amp;AR93&amp;AR94&amp;AR95&amp;AR96&amp;AR97,General!I:J,2,FALSE),0))</f>
        <v>0</v>
      </c>
      <c r="FQ97" s="65">
        <f>IF(AU97="",0,IFERROR(VLOOKUP(AU92&amp;AU93&amp;AU94&amp;AU95&amp;AU96&amp;AU97,General!I:J,2,FALSE),0))</f>
        <v>0</v>
      </c>
      <c r="FR97" s="65">
        <f>IF(AX97="",0,IFERROR(VLOOKUP(AX92&amp;AX93&amp;AX94&amp;AX95&amp;AX96&amp;AX97,General!I:J,2,FALSE),0))</f>
        <v>0</v>
      </c>
      <c r="FS97" s="65">
        <f>IF(BA97="",0,IFERROR(VLOOKUP(BA92&amp;BA93&amp;BA94&amp;BA95&amp;BA96&amp;BA97,General!I:J,2,FALSE),0))</f>
        <v>0</v>
      </c>
      <c r="FT97" s="65">
        <f>IF(BD97="",0,IFERROR(VLOOKUP(BD92&amp;BD93&amp;BD94&amp;BD95&amp;BD96&amp;BD97,General!I:J,2,FALSE),0))</f>
        <v>0</v>
      </c>
      <c r="FU97" s="65">
        <f>IF(BG97="",0,IFERROR(VLOOKUP(BG92&amp;BG93&amp;BG94&amp;BG95&amp;BG96&amp;BG97,General!I:J,2,FALSE),0))</f>
        <v>0</v>
      </c>
      <c r="FV97" s="65">
        <f>IF(BJ97="",0,IFERROR(VLOOKUP(BJ92&amp;BJ93&amp;BJ94&amp;BJ95&amp;BJ96&amp;BJ97,General!I:J,2,FALSE),0))</f>
        <v>0</v>
      </c>
      <c r="FW97" s="65">
        <f>IF(BM97="",0,IFERROR(VLOOKUP(BM92&amp;BM93&amp;BM94&amp;BM95&amp;BM96&amp;BM97,General!I:J,2,FALSE),0))</f>
        <v>0</v>
      </c>
      <c r="FX97" s="65">
        <f>IF(BP97="",0,IFERROR(VLOOKUP(BP92&amp;BP93&amp;BP94&amp;BP95&amp;BP96&amp;BP97,General!I:J,2,FALSE),0))</f>
        <v>0</v>
      </c>
      <c r="FY97" s="65">
        <f>IF(BS97="",0,IFERROR(VLOOKUP(BS92&amp;BS93&amp;BS94&amp;BS95&amp;BS96&amp;BS97,General!I:J,2,FALSE),0))</f>
        <v>0</v>
      </c>
      <c r="FZ97" s="66">
        <f>IF(BV97="",0,IFERROR(VLOOKUP(BV92&amp;BV93&amp;BV94&amp;BV95&amp;BV96&amp;BV97,General!I:J,2,FALSE),0))</f>
        <v>0</v>
      </c>
      <c r="GA97" s="66">
        <f>IF(BY97="",0,IFERROR(VLOOKUP(BY92&amp;BY93&amp;BY94&amp;BY95&amp;BY96&amp;BY97,General!I:J,2,FALSE),0))</f>
        <v>0</v>
      </c>
      <c r="GB97" s="66">
        <f>IF(R97="",0,IFERROR(VLOOKUP(R92&amp;R93&amp;R94&amp;R95&amp;R96&amp;R97,General!F:G,2,FALSE),0))</f>
        <v>0</v>
      </c>
      <c r="GC97" s="9" t="str">
        <f t="shared" si="462"/>
        <v/>
      </c>
      <c r="GD97" s="9" t="str">
        <f t="shared" si="395"/>
        <v>N</v>
      </c>
      <c r="GE97" s="9" t="str">
        <f t="shared" si="396"/>
        <v>N</v>
      </c>
      <c r="GF97" s="9" t="str">
        <f t="shared" si="397"/>
        <v>N</v>
      </c>
      <c r="GG97" s="9" t="str">
        <f t="shared" si="398"/>
        <v/>
      </c>
      <c r="GH97" s="10" t="str">
        <f t="shared" ca="1" si="399"/>
        <v/>
      </c>
      <c r="GI97" s="9" t="str">
        <f t="shared" ca="1" si="400"/>
        <v/>
      </c>
      <c r="GJ97" s="9" t="str">
        <f t="shared" ca="1" si="401"/>
        <v/>
      </c>
      <c r="GK97" s="9" t="str">
        <f t="shared" si="402"/>
        <v/>
      </c>
      <c r="GL97" s="9" t="str">
        <f t="shared" si="403"/>
        <v/>
      </c>
      <c r="GM97" s="9" t="str">
        <f t="shared" si="404"/>
        <v/>
      </c>
      <c r="GN97" s="9" t="str">
        <f t="shared" si="318"/>
        <v/>
      </c>
      <c r="GO97" s="9" t="str">
        <f t="shared" si="319"/>
        <v/>
      </c>
      <c r="GP97" s="9" t="str">
        <f t="shared" si="289"/>
        <v>00000</v>
      </c>
      <c r="GQ97" s="9" t="str">
        <f t="shared" si="290"/>
        <v>00000</v>
      </c>
      <c r="GR97" s="9" t="str">
        <f t="shared" si="291"/>
        <v>000000</v>
      </c>
      <c r="GS97" s="9" t="str">
        <f t="shared" si="292"/>
        <v>000000</v>
      </c>
      <c r="GT97" s="9" t="str">
        <f t="shared" si="293"/>
        <v>B</v>
      </c>
      <c r="GU97" s="9" t="str">
        <f t="shared" si="463"/>
        <v>B</v>
      </c>
      <c r="GV97" s="9" t="str">
        <f t="shared" si="405"/>
        <v/>
      </c>
      <c r="GW97" s="9">
        <f t="shared" ca="1" si="406"/>
        <v>0</v>
      </c>
      <c r="GX97" s="9" t="str">
        <f t="shared" si="407"/>
        <v/>
      </c>
      <c r="GY97" s="9">
        <f t="shared" ca="1" si="408"/>
        <v>0</v>
      </c>
      <c r="GZ97" s="9" t="str">
        <f t="shared" si="409"/>
        <v/>
      </c>
      <c r="HA97" s="9">
        <f t="shared" ca="1" si="410"/>
        <v>0</v>
      </c>
      <c r="HB97" s="9" t="str">
        <f t="shared" ca="1" si="464"/>
        <v>0</v>
      </c>
      <c r="HC97" s="9" t="str">
        <f t="shared" ca="1" si="465"/>
        <v>0</v>
      </c>
      <c r="HD97" s="9" t="str">
        <f t="shared" ca="1" si="466"/>
        <v>0</v>
      </c>
      <c r="HE97" s="9" t="str">
        <f t="shared" si="411"/>
        <v/>
      </c>
      <c r="HG97" s="9">
        <f>General!A95</f>
        <v>0</v>
      </c>
      <c r="HH97" s="9">
        <f>General!B95</f>
        <v>0</v>
      </c>
      <c r="HI97" s="9">
        <f>General!C95</f>
        <v>0</v>
      </c>
      <c r="HJ97" s="9">
        <f>General!D95</f>
        <v>0</v>
      </c>
      <c r="HK97" s="9">
        <v>1</v>
      </c>
      <c r="HL97" s="57">
        <f t="shared" ca="1" si="467"/>
        <v>1</v>
      </c>
      <c r="HM97" s="9" t="str">
        <f>General!F95</f>
        <v>WLLLLL</v>
      </c>
      <c r="HN97" s="9">
        <f>General!G95</f>
        <v>-6</v>
      </c>
    </row>
    <row r="98" spans="1:222" ht="13.5" thickBot="1">
      <c r="A98" s="9">
        <v>89</v>
      </c>
      <c r="B98" s="42" t="str">
        <f t="shared" si="330"/>
        <v/>
      </c>
      <c r="C98" s="115" t="str">
        <f t="shared" ca="1" si="412"/>
        <v/>
      </c>
      <c r="D98" s="116" t="str">
        <f t="shared" si="413"/>
        <v/>
      </c>
      <c r="E98" s="117" t="str">
        <f t="shared" si="414"/>
        <v/>
      </c>
      <c r="F98" s="66" t="str">
        <f t="shared" si="331"/>
        <v/>
      </c>
      <c r="G98" s="9">
        <v>89</v>
      </c>
      <c r="H98" s="118"/>
      <c r="I98" s="152" t="str">
        <f t="shared" si="415"/>
        <v/>
      </c>
      <c r="J98" s="115" t="str">
        <f t="shared" si="416"/>
        <v/>
      </c>
      <c r="K98" s="66" t="str">
        <f t="shared" si="468"/>
        <v/>
      </c>
      <c r="L98" s="141"/>
      <c r="M98" s="136"/>
      <c r="N98" s="10"/>
      <c r="O98" s="42" t="str">
        <f>IF(M97="","",VLOOKUP(DX98,General!U:V,2,FALSE))</f>
        <v/>
      </c>
      <c r="P98" s="116" t="str">
        <f t="shared" si="332"/>
        <v/>
      </c>
      <c r="Q98" s="117" t="str">
        <f t="shared" si="333"/>
        <v/>
      </c>
      <c r="R98" s="65" t="str">
        <f t="shared" si="334"/>
        <v/>
      </c>
      <c r="S98" s="65" t="str">
        <f t="shared" si="335"/>
        <v/>
      </c>
      <c r="T98" s="119" t="str">
        <f t="shared" si="417"/>
        <v/>
      </c>
      <c r="U98" s="65" t="str">
        <f>IF(M98="","",IF(T98="",SUM($T$5:$T98)+S98,SUM($T$5:$T98)))</f>
        <v/>
      </c>
      <c r="V98" s="125" t="str">
        <f t="shared" si="315"/>
        <v/>
      </c>
      <c r="W98" s="65" t="str" cm="1">
        <f t="array" aca="1" ref="W98" ca="1">IF(M97="","",INDIRECT(DX98&amp; DN98))</f>
        <v/>
      </c>
      <c r="X98" s="66" t="str">
        <f t="shared" si="336"/>
        <v/>
      </c>
      <c r="Y98" s="42" t="str">
        <f t="shared" si="337"/>
        <v/>
      </c>
      <c r="Z98" s="65" t="str">
        <f t="shared" si="338"/>
        <v/>
      </c>
      <c r="AA98" s="66" t="str">
        <f t="shared" si="339"/>
        <v/>
      </c>
      <c r="AB98" s="42" t="str">
        <f t="shared" si="340"/>
        <v/>
      </c>
      <c r="AC98" s="65" t="str">
        <f t="shared" si="341"/>
        <v/>
      </c>
      <c r="AD98" s="66" t="str">
        <f t="shared" si="342"/>
        <v/>
      </c>
      <c r="AE98" s="42" t="str">
        <f t="shared" si="343"/>
        <v/>
      </c>
      <c r="AF98" s="65" t="str">
        <f t="shared" si="344"/>
        <v/>
      </c>
      <c r="AG98" s="66" t="str">
        <f t="shared" si="345"/>
        <v/>
      </c>
      <c r="AH98" s="42" t="str">
        <f t="shared" si="346"/>
        <v/>
      </c>
      <c r="AI98" s="65" t="str">
        <f t="shared" si="347"/>
        <v/>
      </c>
      <c r="AJ98" s="66" t="str">
        <f t="shared" si="348"/>
        <v/>
      </c>
      <c r="AK98" s="42" t="str">
        <f t="shared" si="418"/>
        <v/>
      </c>
      <c r="AL98" s="65" t="str">
        <f t="shared" si="349"/>
        <v/>
      </c>
      <c r="AM98" s="66" t="str">
        <f t="shared" si="350"/>
        <v/>
      </c>
      <c r="AN98" s="42" t="str">
        <f t="shared" si="351"/>
        <v/>
      </c>
      <c r="AO98" s="65" t="str">
        <f t="shared" si="352"/>
        <v/>
      </c>
      <c r="AP98" s="66" t="str">
        <f t="shared" si="353"/>
        <v/>
      </c>
      <c r="AQ98" s="42" t="str">
        <f t="shared" si="354"/>
        <v/>
      </c>
      <c r="AR98" s="65" t="str">
        <f t="shared" si="355"/>
        <v/>
      </c>
      <c r="AS98" s="66" t="str">
        <f t="shared" si="356"/>
        <v/>
      </c>
      <c r="AT98" s="42" t="str">
        <f t="shared" si="419"/>
        <v/>
      </c>
      <c r="AU98" s="65" t="str">
        <f t="shared" si="357"/>
        <v/>
      </c>
      <c r="AV98" s="79" t="str">
        <f t="shared" si="358"/>
        <v/>
      </c>
      <c r="AW98" s="42" t="str">
        <f t="shared" si="420"/>
        <v/>
      </c>
      <c r="AX98" s="65" t="str">
        <f t="shared" si="359"/>
        <v/>
      </c>
      <c r="AY98" s="66" t="str">
        <f t="shared" si="421"/>
        <v/>
      </c>
      <c r="AZ98" s="42" t="str">
        <f t="shared" si="360"/>
        <v/>
      </c>
      <c r="BA98" s="65" t="str">
        <f t="shared" si="361"/>
        <v/>
      </c>
      <c r="BB98" s="66" t="str">
        <f t="shared" si="362"/>
        <v/>
      </c>
      <c r="BC98" s="42" t="str">
        <f t="shared" si="363"/>
        <v/>
      </c>
      <c r="BD98" s="65" t="str">
        <f t="shared" si="364"/>
        <v/>
      </c>
      <c r="BE98" s="66" t="str">
        <f t="shared" si="365"/>
        <v/>
      </c>
      <c r="BF98" s="42" t="str">
        <f t="shared" si="366"/>
        <v/>
      </c>
      <c r="BG98" s="65" t="str">
        <f t="shared" si="367"/>
        <v/>
      </c>
      <c r="BH98" s="66" t="str">
        <f t="shared" si="368"/>
        <v/>
      </c>
      <c r="BI98" s="42" t="str">
        <f t="shared" si="369"/>
        <v/>
      </c>
      <c r="BJ98" s="65" t="str">
        <f t="shared" si="370"/>
        <v/>
      </c>
      <c r="BK98" s="66" t="str">
        <f t="shared" si="371"/>
        <v/>
      </c>
      <c r="BL98" s="42" t="str">
        <f t="shared" si="372"/>
        <v/>
      </c>
      <c r="BM98" s="65" t="str">
        <f t="shared" si="373"/>
        <v/>
      </c>
      <c r="BN98" s="66" t="str">
        <f t="shared" si="374"/>
        <v/>
      </c>
      <c r="BO98" s="42" t="str">
        <f t="shared" si="375"/>
        <v/>
      </c>
      <c r="BP98" s="65" t="str">
        <f t="shared" si="376"/>
        <v/>
      </c>
      <c r="BQ98" s="66" t="str">
        <f t="shared" si="377"/>
        <v/>
      </c>
      <c r="BR98" s="42" t="str">
        <f t="shared" si="378"/>
        <v/>
      </c>
      <c r="BS98" s="65" t="str">
        <f t="shared" si="379"/>
        <v/>
      </c>
      <c r="BT98" s="66" t="str">
        <f t="shared" si="380"/>
        <v/>
      </c>
      <c r="BU98" s="42" t="str">
        <f t="shared" si="381"/>
        <v/>
      </c>
      <c r="BV98" s="65" t="str">
        <f t="shared" si="382"/>
        <v/>
      </c>
      <c r="BW98" s="66" t="str">
        <f t="shared" si="383"/>
        <v/>
      </c>
      <c r="BX98" s="42" t="str">
        <f t="shared" si="384"/>
        <v/>
      </c>
      <c r="BY98" s="65" t="str">
        <f t="shared" si="422"/>
        <v/>
      </c>
      <c r="BZ98" s="66" t="str">
        <f t="shared" si="385"/>
        <v/>
      </c>
      <c r="CA98" s="106">
        <f t="shared" si="423"/>
        <v>0</v>
      </c>
      <c r="CB98" s="107">
        <f t="shared" si="424"/>
        <v>0</v>
      </c>
      <c r="CC98" s="108" t="str">
        <f t="shared" si="425"/>
        <v/>
      </c>
      <c r="CD98" s="252" t="e">
        <f t="shared" ref="CD98:CE98" si="496">AVERAGE(CV95:CV98)</f>
        <v>#DIV/0!</v>
      </c>
      <c r="CE98" s="252" t="e">
        <f t="shared" si="496"/>
        <v>#DIV/0!</v>
      </c>
      <c r="CF98" s="252" t="e">
        <f t="shared" si="427"/>
        <v>#DIV/0!</v>
      </c>
      <c r="CG98" s="252" t="e">
        <f t="shared" si="428"/>
        <v>#DIV/0!</v>
      </c>
      <c r="CH98" s="252" t="e">
        <f t="shared" si="429"/>
        <v>#DIV/0!</v>
      </c>
      <c r="CI98" s="252" t="e">
        <f t="shared" si="430"/>
        <v>#DIV/0!</v>
      </c>
      <c r="CJ98" s="252" t="e">
        <f t="shared" si="431"/>
        <v>#DIV/0!</v>
      </c>
      <c r="CK98" s="252" t="e">
        <f t="shared" si="432"/>
        <v>#DIV/0!</v>
      </c>
      <c r="CL98" s="252" t="e">
        <f t="shared" si="433"/>
        <v>#DIV/0!</v>
      </c>
      <c r="CM98" s="252" t="e">
        <f t="shared" si="434"/>
        <v>#DIV/0!</v>
      </c>
      <c r="CN98" s="252" t="e">
        <f t="shared" si="435"/>
        <v>#DIV/0!</v>
      </c>
      <c r="CO98" s="252" t="e">
        <f t="shared" si="436"/>
        <v>#DIV/0!</v>
      </c>
      <c r="CP98" s="252" t="e">
        <f t="shared" si="437"/>
        <v>#DIV/0!</v>
      </c>
      <c r="CQ98" s="252" t="e">
        <f t="shared" si="438"/>
        <v>#DIV/0!</v>
      </c>
      <c r="CR98" s="252" t="e">
        <f t="shared" si="439"/>
        <v>#DIV/0!</v>
      </c>
      <c r="CS98" s="252" t="e">
        <f t="shared" si="440"/>
        <v>#DIV/0!</v>
      </c>
      <c r="CT98" s="252" t="e">
        <f t="shared" si="441"/>
        <v>#DIV/0!</v>
      </c>
      <c r="CU98" s="252" t="e">
        <f t="shared" si="442"/>
        <v>#DIV/0!</v>
      </c>
      <c r="CV98" s="156" t="str">
        <f t="shared" si="443"/>
        <v/>
      </c>
      <c r="CW98" s="157" t="str">
        <f t="shared" si="444"/>
        <v/>
      </c>
      <c r="CX98" s="157" t="str">
        <f t="shared" si="445"/>
        <v/>
      </c>
      <c r="CY98" s="157" t="str">
        <f t="shared" si="446"/>
        <v/>
      </c>
      <c r="CZ98" s="157" t="str">
        <f t="shared" si="447"/>
        <v/>
      </c>
      <c r="DA98" s="157" t="str">
        <f t="shared" si="448"/>
        <v/>
      </c>
      <c r="DB98" s="157" t="str">
        <f t="shared" si="449"/>
        <v/>
      </c>
      <c r="DC98" s="157" t="str">
        <f t="shared" si="450"/>
        <v/>
      </c>
      <c r="DD98" s="157" t="str">
        <f t="shared" si="451"/>
        <v/>
      </c>
      <c r="DE98" s="157" t="str">
        <f t="shared" si="452"/>
        <v/>
      </c>
      <c r="DF98" s="157" t="str">
        <f t="shared" si="453"/>
        <v/>
      </c>
      <c r="DG98" s="157" t="str">
        <f t="shared" si="454"/>
        <v/>
      </c>
      <c r="DH98" s="157" t="str">
        <f t="shared" si="455"/>
        <v/>
      </c>
      <c r="DI98" s="157" t="str">
        <f t="shared" si="456"/>
        <v/>
      </c>
      <c r="DJ98" s="157" t="str">
        <f t="shared" si="457"/>
        <v/>
      </c>
      <c r="DK98" s="157" t="str">
        <f t="shared" si="458"/>
        <v/>
      </c>
      <c r="DL98" s="157" t="str">
        <f t="shared" si="459"/>
        <v/>
      </c>
      <c r="DM98" s="158" t="str">
        <f t="shared" si="460"/>
        <v/>
      </c>
      <c r="DN98" s="78">
        <v>98</v>
      </c>
      <c r="DO98" s="79">
        <f t="shared" si="478"/>
        <v>93</v>
      </c>
      <c r="DP98" s="42" t="str" cm="1">
        <f t="array" ref="DP98">IFERROR(INDEX($CD$4:$CU$4,_xlfn.AGGREGATE(15,6,COLUMN($CD$4:$CU$4)-COLUMN($CC$1)/($CD$98:$CU$98=MAX($CD$98:$CU$98)),COLUMNS(CU$4:$CU4))),"")</f>
        <v/>
      </c>
      <c r="DQ98" s="65" t="str" cm="1">
        <f t="array" ref="DQ98">IFERROR(INDEX($CD$4:$CU$4,_xlfn.AGGREGATE(15,6,COLUMN($CD$4:$CU$4)-COLUMN($CC$1)/($CD$98:$CU$98=MAX($CD$98:$CU$98)),COLUMNS($CU$4:DN4))),"")</f>
        <v/>
      </c>
      <c r="DR98" s="65" t="str" cm="1">
        <f t="array" ref="DR98">IFERROR(INDEX($CD$4:$CU$4,_xlfn.AGGREGATE(15,6,COLUMN($CD$4:$CU$4)-COLUMN($CC$1)/($CD$98:$CU$98=MAX($CD$98:$CU$98)),COLUMNS($CU$4:DO4))),"")</f>
        <v/>
      </c>
      <c r="DS98" s="65" t="str" cm="1">
        <f t="array" ref="DS98">IFERROR(INDEX($CD$4:$CU$4,_xlfn.AGGREGATE(15,6,COLUMN($CD$4:$CU$4)-COLUMN($CC$1)/($CD$98:$CU$98=MAX($CD$98:$CU$98)),COLUMNS($CU$4:DP4))),"")</f>
        <v/>
      </c>
      <c r="DT98" s="65" t="str" cm="1">
        <f t="array" ref="DT98">IFERROR(INDEX($CD$4:$CU$4,_xlfn.AGGREGATE(15,6,COLUMN($CD$4:$CU$4)-COLUMN($CC$1)/($CD$98:$CU$98=MAX($CD$98:$CU$98)),COLUMNS($CU$4:DQ4))),"")</f>
        <v/>
      </c>
      <c r="DU98" s="66" t="str" cm="1">
        <f t="array" ref="DU98">IFERROR(INDEX($CD$4:$CU$4,_xlfn.AGGREGATE(15,6,COLUMN($CD$4:$CU$4)-COLUMN($CC$1)/($CD$98:$CU$98=MAX($CD$98:$CU$98)),COLUMNS($CU$4:DR4))),"")</f>
        <v/>
      </c>
      <c r="DV98" s="78" t="str">
        <f t="shared" ca="1" si="470"/>
        <v/>
      </c>
      <c r="DW98" s="65" t="str">
        <f t="shared" ca="1" si="471"/>
        <v>R</v>
      </c>
      <c r="DX98" s="65" t="str" cm="1">
        <f t="array" aca="1" ref="DX98" ca="1">IF(INDIRECT(VLOOKUP(DX97,General!R:T,3,FALSE)&amp;DN97)&gt;0,DX97,DV97)</f>
        <v>BU</v>
      </c>
      <c r="DY98" s="79">
        <f t="shared" ca="1" si="472"/>
        <v>6</v>
      </c>
      <c r="DZ98" s="42" t="str">
        <f>IFERROR(VLOOKUP(DP98,General!R:S,2,FALSE),"")</f>
        <v/>
      </c>
      <c r="EA98" s="65" t="str">
        <f>IFERROR(VLOOKUP(DQ98,General!R:S,2,FALSE),"")</f>
        <v/>
      </c>
      <c r="EB98" s="65" t="str">
        <f>IFERROR(VLOOKUP(DR98,General!R:S,2,FALSE),"")</f>
        <v/>
      </c>
      <c r="EC98" s="65" t="str">
        <f>IFERROR(VLOOKUP(DS98,General!R:S,2,FALSE),"")</f>
        <v/>
      </c>
      <c r="ED98" s="65" t="str">
        <f>IFERROR(VLOOKUP(DT98,General!R:S,2,FALSE),"")</f>
        <v/>
      </c>
      <c r="EE98" s="66" t="str">
        <f>IFERROR(VLOOKUP(DU98,General!R:S,2,FALSE),"")</f>
        <v/>
      </c>
      <c r="EF98" s="113">
        <f ca="1">IF(DP98="",-1,COUNTIF(INDIRECT(DZ98&amp;$DN$10):INDIRECT(DZ98&amp;DN98),"Y"))</f>
        <v>-1</v>
      </c>
      <c r="EG98" s="111">
        <f ca="1">IF(DQ98="",-1,COUNTIF(INDIRECT(EA98&amp;$DN$10):INDIRECT(EA98&amp;DN98),"Y"))</f>
        <v>-1</v>
      </c>
      <c r="EH98" s="111">
        <f ca="1">IF(DR98="",-1,COUNTIF(INDIRECT(EB98&amp;$DN$10):INDIRECT(EB98&amp;DN98),"Y"))</f>
        <v>-1</v>
      </c>
      <c r="EI98" s="110">
        <f ca="1">IF(DS98="",-1,COUNTIF(INDIRECT(EC98&amp;$DN$10):INDIRECT(EC98&amp;DN98),"Y"))</f>
        <v>-1</v>
      </c>
      <c r="EJ98" s="114">
        <f ca="1">IF(DT98="",-1,COUNTIF(INDIRECT(ED98&amp;$DN$10):INDIRECT(ED98&amp;DN98),"Y"))</f>
        <v>-1</v>
      </c>
      <c r="EK98" s="114">
        <f ca="1">IF(DU98="",-1,COUNTIF(INDIRECT(EE98&amp;$DN$10):INDIRECT(EE98&amp;DN98),"Y"))</f>
        <v>-1</v>
      </c>
      <c r="EL98" s="42" t="str" cm="1">
        <f t="array" aca="1" ref="EL98" ca="1">IFERROR(INDEX($DP$98:$DU$98,_xlfn.AGGREGATE(15,6,COLUMN($DP$98:$DU$98)-COLUMN($DO$98)/($EF$98:$EK$98=MAX($EF$98:$EK$98)),COLUMNS($DP$98:DP98))),"")</f>
        <v/>
      </c>
      <c r="EM98" s="65" t="str" cm="1">
        <f t="array" aca="1" ref="EM98" ca="1">IFERROR(INDEX($DP$98:$DU$98,_xlfn.AGGREGATE(15,6,COLUMN($DP$98:$DU$98)-COLUMN($DO$98)/($EF$98:$EK$98=MAX($EF$98:$EK$98)),COLUMNS($DP$98:DQ98))),"")</f>
        <v/>
      </c>
      <c r="EN98" s="65" t="str" cm="1">
        <f t="array" aca="1" ref="EN98" ca="1">IFERROR(INDEX($DP$98:$DU$98,_xlfn.AGGREGATE(15,6,COLUMN($DP$98:$DU$98)-COLUMN($DO$98)/($EF$98:$EK$98=MAX($EF$98:$EK$98)),COLUMNS($DP$98:DR98))),"")</f>
        <v/>
      </c>
      <c r="EO98" s="65" t="str" cm="1">
        <f t="array" aca="1" ref="EO98" ca="1">IFERROR(INDEX($DP$98:$DU$98,_xlfn.AGGREGATE(15,6,COLUMN($DP$98:$DU$98)-COLUMN($DO$98)/($EF$98:$EK$98=MAX($EF$98:$EK$98)),COLUMNS($DP$98:DS98))),"")</f>
        <v/>
      </c>
      <c r="EP98" s="65" t="str" cm="1">
        <f t="array" aca="1" ref="EP98" ca="1">IFERROR(INDEX($DP$98:$DU$98,_xlfn.AGGREGATE(15,6,COLUMN($DP$98:$DU$98)-COLUMN($DO$98)/($EF$98:$EK$98=MAX($EF$98:$EK$98)),COLUMNS($DP$98:DT98))),"")</f>
        <v/>
      </c>
      <c r="EQ98" s="66" t="str" cm="1">
        <f t="array" aca="1" ref="EQ98" ca="1">IFERROR(INDEX($DP$98:$DU$98,_xlfn.AGGREGATE(15,6,COLUMN($DP$98:$DU$98)-COLUMN($DO$98)/($EF$98:$EK$98=MAX($EF$98:$EK$98)),COLUMNS($DP$98:DU98))),"")</f>
        <v/>
      </c>
      <c r="ER98" s="9">
        <f t="shared" ca="1" si="461"/>
        <v>6</v>
      </c>
      <c r="ES98" s="79">
        <f t="shared" ca="1" si="473"/>
        <v>6</v>
      </c>
      <c r="ET98" s="112" t="str" cm="1">
        <f t="array" aca="1" ref="ET98" ca="1">INDEX(EL98:EQ98,1,ES98)</f>
        <v/>
      </c>
      <c r="EU98" s="42" t="str">
        <f t="shared" ca="1" si="326"/>
        <v>T</v>
      </c>
      <c r="EV98" s="65" t="str">
        <f t="shared" si="327"/>
        <v>T</v>
      </c>
      <c r="EW98" s="65" t="str">
        <f t="shared" ca="1" si="328"/>
        <v>B</v>
      </c>
      <c r="EX98" s="65" t="str">
        <f t="shared" si="321"/>
        <v/>
      </c>
      <c r="EY98" s="65" t="str">
        <f t="shared" si="322"/>
        <v/>
      </c>
      <c r="EZ98" s="65" t="str">
        <f t="shared" si="323"/>
        <v/>
      </c>
      <c r="FA98" s="9" t="str">
        <f t="shared" si="387"/>
        <v/>
      </c>
      <c r="FB98" s="9" t="str">
        <f t="shared" si="388"/>
        <v/>
      </c>
      <c r="FC98" s="9" t="str">
        <f t="shared" si="389"/>
        <v/>
      </c>
      <c r="FD98" s="9" t="str">
        <f t="shared" si="390"/>
        <v/>
      </c>
      <c r="FE98" s="9" t="str">
        <f t="shared" si="391"/>
        <v/>
      </c>
      <c r="FF98" s="9" t="str">
        <f t="shared" si="392"/>
        <v/>
      </c>
      <c r="FG98" s="9">
        <f t="shared" si="393"/>
        <v>0</v>
      </c>
      <c r="FH98" s="9">
        <f t="shared" si="394"/>
        <v>0</v>
      </c>
      <c r="FI98" s="42" t="str">
        <f t="shared" si="324"/>
        <v/>
      </c>
      <c r="FJ98" s="65">
        <f>IF(Z98="",0,IFERROR(VLOOKUP(Z93&amp;Z94&amp;Z95&amp;Z96&amp;Z97&amp;Z98,General!I:J,2,FALSE),0))</f>
        <v>0</v>
      </c>
      <c r="FK98" s="65">
        <f>IF(AC98="",0,IFERROR(VLOOKUP(AC93&amp;AC94&amp;AC95&amp;AC96&amp;AC97&amp;AC98,General!I:J,2,FALSE),0))</f>
        <v>0</v>
      </c>
      <c r="FL98" s="65">
        <f>IF(AF98="",0,IFERROR(VLOOKUP(AF93&amp;AF94&amp;AF95&amp;AF96&amp;AF97&amp;AF98,General!I:J,2,FALSE),0))</f>
        <v>0</v>
      </c>
      <c r="FM98" s="65">
        <f>IF(AI98="",0,IFERROR(VLOOKUP(AI93&amp;AI94&amp;AI95&amp;AI96&amp;AI97&amp;AI98,General!I:J,2,FALSE),0))</f>
        <v>0</v>
      </c>
      <c r="FN98" s="65">
        <f>IF(AL98="",0,IFERROR(VLOOKUP(AL93&amp;AL94&amp;AL95&amp;AL96&amp;AL97&amp;AL98,General!I:J,2,FALSE),0))</f>
        <v>0</v>
      </c>
      <c r="FO98" s="65">
        <f>IF(AO98="",0,IFERROR(VLOOKUP(AO93&amp;AO94&amp;AO95&amp;AO96&amp;AO97&amp;AO98,General!I:J,2,FALSE),0))</f>
        <v>0</v>
      </c>
      <c r="FP98" s="65">
        <f>IF(AR98="",0,IFERROR(VLOOKUP(AR93&amp;AR94&amp;AR95&amp;AR96&amp;AR97&amp;AR98,General!I:J,2,FALSE),0))</f>
        <v>0</v>
      </c>
      <c r="FQ98" s="65">
        <f>IF(AU98="",0,IFERROR(VLOOKUP(AU93&amp;AU94&amp;AU95&amp;AU96&amp;AU97&amp;AU98,General!I:J,2,FALSE),0))</f>
        <v>0</v>
      </c>
      <c r="FR98" s="65">
        <f>IF(AX98="",0,IFERROR(VLOOKUP(AX93&amp;AX94&amp;AX95&amp;AX96&amp;AX97&amp;AX98,General!I:J,2,FALSE),0))</f>
        <v>0</v>
      </c>
      <c r="FS98" s="65">
        <f>IF(BA98="",0,IFERROR(VLOOKUP(BA93&amp;BA94&amp;BA95&amp;BA96&amp;BA97&amp;BA98,General!I:J,2,FALSE),0))</f>
        <v>0</v>
      </c>
      <c r="FT98" s="65">
        <f>IF(BD98="",0,IFERROR(VLOOKUP(BD93&amp;BD94&amp;BD95&amp;BD96&amp;BD97&amp;BD98,General!I:J,2,FALSE),0))</f>
        <v>0</v>
      </c>
      <c r="FU98" s="65">
        <f>IF(BG98="",0,IFERROR(VLOOKUP(BG93&amp;BG94&amp;BG95&amp;BG96&amp;BG97&amp;BG98,General!I:J,2,FALSE),0))</f>
        <v>0</v>
      </c>
      <c r="FV98" s="65">
        <f>IF(BJ98="",0,IFERROR(VLOOKUP(BJ93&amp;BJ94&amp;BJ95&amp;BJ96&amp;BJ97&amp;BJ98,General!I:J,2,FALSE),0))</f>
        <v>0</v>
      </c>
      <c r="FW98" s="65">
        <f>IF(BM98="",0,IFERROR(VLOOKUP(BM93&amp;BM94&amp;BM95&amp;BM96&amp;BM97&amp;BM98,General!I:J,2,FALSE),0))</f>
        <v>0</v>
      </c>
      <c r="FX98" s="65">
        <f>IF(BP98="",0,IFERROR(VLOOKUP(BP93&amp;BP94&amp;BP95&amp;BP96&amp;BP97&amp;BP98,General!I:J,2,FALSE),0))</f>
        <v>0</v>
      </c>
      <c r="FY98" s="65">
        <f>IF(BS98="",0,IFERROR(VLOOKUP(BS93&amp;BS94&amp;BS95&amp;BS96&amp;BS97&amp;BS98,General!I:J,2,FALSE),0))</f>
        <v>0</v>
      </c>
      <c r="FZ98" s="66">
        <f>IF(BV98="",0,IFERROR(VLOOKUP(BV93&amp;BV94&amp;BV95&amp;BV96&amp;BV97&amp;BV98,General!I:J,2,FALSE),0))</f>
        <v>0</v>
      </c>
      <c r="GA98" s="66">
        <f>IF(BY98="",0,IFERROR(VLOOKUP(BY93&amp;BY94&amp;BY95&amp;BY96&amp;BY97&amp;BY98,General!I:J,2,FALSE),0))</f>
        <v>0</v>
      </c>
      <c r="GB98" s="66">
        <f>IF(R98="",0,IFERROR(VLOOKUP(R93&amp;R94&amp;R95&amp;R96&amp;R97&amp;R98,General!F:G,2,FALSE),0))</f>
        <v>0</v>
      </c>
      <c r="GC98" s="9" t="str">
        <f t="shared" si="462"/>
        <v/>
      </c>
      <c r="GD98" s="9" t="str">
        <f t="shared" si="395"/>
        <v>N</v>
      </c>
      <c r="GE98" s="9" t="str">
        <f t="shared" si="396"/>
        <v>N</v>
      </c>
      <c r="GF98" s="9" t="str">
        <f t="shared" si="397"/>
        <v>N</v>
      </c>
      <c r="GG98" s="9" t="str">
        <f t="shared" si="398"/>
        <v/>
      </c>
      <c r="GH98" s="10" t="str">
        <f t="shared" ca="1" si="399"/>
        <v/>
      </c>
      <c r="GI98" s="9" t="str">
        <f t="shared" ca="1" si="400"/>
        <v/>
      </c>
      <c r="GJ98" s="9" t="str">
        <f t="shared" ca="1" si="401"/>
        <v/>
      </c>
      <c r="GK98" s="9" t="str">
        <f t="shared" si="402"/>
        <v/>
      </c>
      <c r="GL98" s="9" t="str">
        <f t="shared" si="403"/>
        <v/>
      </c>
      <c r="GM98" s="9" t="str">
        <f t="shared" si="404"/>
        <v/>
      </c>
      <c r="GN98" s="9" t="str">
        <f t="shared" si="318"/>
        <v/>
      </c>
      <c r="GO98" s="9" t="str">
        <f t="shared" si="319"/>
        <v/>
      </c>
      <c r="GP98" s="9" t="str">
        <f t="shared" si="289"/>
        <v>00000</v>
      </c>
      <c r="GQ98" s="9" t="str">
        <f t="shared" si="290"/>
        <v>00000</v>
      </c>
      <c r="GR98" s="9" t="str">
        <f t="shared" si="291"/>
        <v>000000</v>
      </c>
      <c r="GS98" s="9" t="str">
        <f t="shared" si="292"/>
        <v>000000</v>
      </c>
      <c r="GT98" s="9" t="str">
        <f t="shared" si="293"/>
        <v>B</v>
      </c>
      <c r="GU98" s="9" t="str">
        <f t="shared" si="463"/>
        <v>B</v>
      </c>
      <c r="GV98" s="9" t="str">
        <f t="shared" si="405"/>
        <v/>
      </c>
      <c r="GW98" s="9">
        <f t="shared" ca="1" si="406"/>
        <v>0</v>
      </c>
      <c r="GX98" s="9" t="str">
        <f t="shared" si="407"/>
        <v/>
      </c>
      <c r="GY98" s="9">
        <f t="shared" ca="1" si="408"/>
        <v>0</v>
      </c>
      <c r="GZ98" s="9" t="str">
        <f t="shared" si="409"/>
        <v/>
      </c>
      <c r="HA98" s="9">
        <f t="shared" ca="1" si="410"/>
        <v>0</v>
      </c>
      <c r="HB98" s="9" t="str">
        <f t="shared" ca="1" si="464"/>
        <v>0</v>
      </c>
      <c r="HC98" s="9" t="str">
        <f t="shared" ca="1" si="465"/>
        <v>0</v>
      </c>
      <c r="HD98" s="9" t="str">
        <f t="shared" ca="1" si="466"/>
        <v>0</v>
      </c>
      <c r="HE98" s="9" t="str">
        <f t="shared" si="411"/>
        <v/>
      </c>
      <c r="HG98" s="9">
        <f>General!A96</f>
        <v>0</v>
      </c>
      <c r="HH98" s="9">
        <f>General!B96</f>
        <v>0</v>
      </c>
      <c r="HI98" s="9">
        <f>General!C96</f>
        <v>0</v>
      </c>
      <c r="HJ98" s="9">
        <f>General!D96</f>
        <v>0</v>
      </c>
      <c r="HK98" s="9">
        <v>2</v>
      </c>
      <c r="HL98" s="57">
        <f t="shared" ca="1" si="467"/>
        <v>2</v>
      </c>
      <c r="HM98" s="9" t="str">
        <f>General!F96</f>
        <v>WLLLLW</v>
      </c>
      <c r="HN98" s="9">
        <f>General!G96</f>
        <v>1</v>
      </c>
    </row>
    <row r="99" spans="1:222" ht="13.5" thickBot="1">
      <c r="A99" s="9">
        <v>90</v>
      </c>
      <c r="B99" s="91" t="str">
        <f t="shared" si="330"/>
        <v/>
      </c>
      <c r="C99" s="120" t="str">
        <f t="shared" ca="1" si="412"/>
        <v/>
      </c>
      <c r="D99" s="121" t="str">
        <f t="shared" si="413"/>
        <v/>
      </c>
      <c r="E99" s="122" t="str">
        <f t="shared" si="414"/>
        <v/>
      </c>
      <c r="F99" s="92" t="str">
        <f t="shared" si="331"/>
        <v/>
      </c>
      <c r="G99" s="9">
        <v>90</v>
      </c>
      <c r="H99" s="123"/>
      <c r="I99" s="153" t="str">
        <f t="shared" si="415"/>
        <v/>
      </c>
      <c r="J99" s="120" t="str">
        <f t="shared" si="416"/>
        <v/>
      </c>
      <c r="K99" s="92" t="str">
        <f t="shared" si="468"/>
        <v/>
      </c>
      <c r="L99" s="141"/>
      <c r="M99" s="137"/>
      <c r="N99" s="10"/>
      <c r="O99" s="91" t="str">
        <f>IF(M98="","",VLOOKUP(DX99,General!U:V,2,FALSE))</f>
        <v/>
      </c>
      <c r="P99" s="121" t="str">
        <f t="shared" si="332"/>
        <v/>
      </c>
      <c r="Q99" s="122" t="str">
        <f t="shared" si="333"/>
        <v/>
      </c>
      <c r="R99" s="93" t="str">
        <f t="shared" si="334"/>
        <v/>
      </c>
      <c r="S99" s="93" t="str">
        <f t="shared" si="335"/>
        <v/>
      </c>
      <c r="T99" s="124" t="str">
        <f t="shared" si="417"/>
        <v/>
      </c>
      <c r="U99" s="93" t="str">
        <f>IF(M99="","",IF(T99="",SUM($T$5:$T99)+S99,SUM($T$5:$T99)))</f>
        <v/>
      </c>
      <c r="V99" s="127" t="str">
        <f t="shared" si="315"/>
        <v/>
      </c>
      <c r="W99" s="93" t="str" cm="1">
        <f t="array" aca="1" ref="W99" ca="1">IF(M98="","",INDIRECT(DX99&amp; DN99))</f>
        <v/>
      </c>
      <c r="X99" s="92" t="str">
        <f t="shared" si="336"/>
        <v/>
      </c>
      <c r="Y99" s="91" t="str">
        <f t="shared" si="337"/>
        <v/>
      </c>
      <c r="Z99" s="93" t="str">
        <f t="shared" si="338"/>
        <v/>
      </c>
      <c r="AA99" s="92" t="str">
        <f t="shared" si="339"/>
        <v/>
      </c>
      <c r="AB99" s="91" t="str">
        <f t="shared" si="340"/>
        <v/>
      </c>
      <c r="AC99" s="93" t="str">
        <f t="shared" si="341"/>
        <v/>
      </c>
      <c r="AD99" s="92" t="str">
        <f t="shared" si="342"/>
        <v/>
      </c>
      <c r="AE99" s="91" t="str">
        <f t="shared" si="343"/>
        <v/>
      </c>
      <c r="AF99" s="93" t="str">
        <f t="shared" si="344"/>
        <v/>
      </c>
      <c r="AG99" s="92" t="str">
        <f t="shared" si="345"/>
        <v/>
      </c>
      <c r="AH99" s="91" t="str">
        <f t="shared" si="346"/>
        <v/>
      </c>
      <c r="AI99" s="93" t="str">
        <f t="shared" si="347"/>
        <v/>
      </c>
      <c r="AJ99" s="92" t="str">
        <f t="shared" si="348"/>
        <v/>
      </c>
      <c r="AK99" s="91" t="str">
        <f t="shared" si="418"/>
        <v/>
      </c>
      <c r="AL99" s="93" t="str">
        <f t="shared" si="349"/>
        <v/>
      </c>
      <c r="AM99" s="92" t="str">
        <f t="shared" si="350"/>
        <v/>
      </c>
      <c r="AN99" s="91" t="str">
        <f t="shared" si="351"/>
        <v/>
      </c>
      <c r="AO99" s="93" t="str">
        <f t="shared" si="352"/>
        <v/>
      </c>
      <c r="AP99" s="92" t="str">
        <f t="shared" si="353"/>
        <v/>
      </c>
      <c r="AQ99" s="91" t="str">
        <f t="shared" si="354"/>
        <v/>
      </c>
      <c r="AR99" s="93" t="str">
        <f t="shared" si="355"/>
        <v/>
      </c>
      <c r="AS99" s="92" t="str">
        <f t="shared" si="356"/>
        <v/>
      </c>
      <c r="AT99" s="91" t="str">
        <f t="shared" si="419"/>
        <v/>
      </c>
      <c r="AU99" s="93" t="str">
        <f t="shared" si="357"/>
        <v/>
      </c>
      <c r="AV99" s="95" t="str">
        <f t="shared" si="358"/>
        <v/>
      </c>
      <c r="AW99" s="91" t="str">
        <f t="shared" si="420"/>
        <v/>
      </c>
      <c r="AX99" s="93" t="str">
        <f t="shared" si="359"/>
        <v/>
      </c>
      <c r="AY99" s="92" t="str">
        <f t="shared" si="421"/>
        <v/>
      </c>
      <c r="AZ99" s="91" t="str">
        <f t="shared" si="360"/>
        <v/>
      </c>
      <c r="BA99" s="93" t="str">
        <f t="shared" si="361"/>
        <v/>
      </c>
      <c r="BB99" s="92" t="str">
        <f t="shared" si="362"/>
        <v/>
      </c>
      <c r="BC99" s="91" t="str">
        <f t="shared" si="363"/>
        <v/>
      </c>
      <c r="BD99" s="93" t="str">
        <f t="shared" si="364"/>
        <v/>
      </c>
      <c r="BE99" s="92" t="str">
        <f t="shared" si="365"/>
        <v/>
      </c>
      <c r="BF99" s="91" t="str">
        <f t="shared" si="366"/>
        <v/>
      </c>
      <c r="BG99" s="93" t="str">
        <f t="shared" si="367"/>
        <v/>
      </c>
      <c r="BH99" s="92" t="str">
        <f t="shared" si="368"/>
        <v/>
      </c>
      <c r="BI99" s="91" t="str">
        <f t="shared" si="369"/>
        <v/>
      </c>
      <c r="BJ99" s="93" t="str">
        <f t="shared" si="370"/>
        <v/>
      </c>
      <c r="BK99" s="92" t="str">
        <f t="shared" si="371"/>
        <v/>
      </c>
      <c r="BL99" s="91" t="str">
        <f t="shared" si="372"/>
        <v/>
      </c>
      <c r="BM99" s="93" t="str">
        <f t="shared" si="373"/>
        <v/>
      </c>
      <c r="BN99" s="92" t="str">
        <f t="shared" si="374"/>
        <v/>
      </c>
      <c r="BO99" s="91" t="str">
        <f t="shared" si="375"/>
        <v/>
      </c>
      <c r="BP99" s="93" t="str">
        <f t="shared" si="376"/>
        <v/>
      </c>
      <c r="BQ99" s="92" t="str">
        <f t="shared" si="377"/>
        <v/>
      </c>
      <c r="BR99" s="91" t="str">
        <f t="shared" si="378"/>
        <v/>
      </c>
      <c r="BS99" s="93" t="str">
        <f t="shared" si="379"/>
        <v/>
      </c>
      <c r="BT99" s="92" t="str">
        <f t="shared" si="380"/>
        <v/>
      </c>
      <c r="BU99" s="91" t="str">
        <f t="shared" si="381"/>
        <v/>
      </c>
      <c r="BV99" s="93" t="str">
        <f t="shared" si="382"/>
        <v/>
      </c>
      <c r="BW99" s="92" t="str">
        <f t="shared" si="383"/>
        <v/>
      </c>
      <c r="BX99" s="91" t="str">
        <f t="shared" si="384"/>
        <v/>
      </c>
      <c r="BY99" s="93" t="str">
        <f t="shared" si="422"/>
        <v/>
      </c>
      <c r="BZ99" s="92" t="str">
        <f t="shared" si="385"/>
        <v/>
      </c>
      <c r="CA99" s="106">
        <f t="shared" si="423"/>
        <v>0</v>
      </c>
      <c r="CB99" s="107">
        <f t="shared" si="424"/>
        <v>0</v>
      </c>
      <c r="CC99" s="108" t="str">
        <f t="shared" si="425"/>
        <v/>
      </c>
      <c r="CD99" s="252" t="e">
        <f t="shared" ref="CD99:CE99" si="497">AVERAGE(CV96:CV99)</f>
        <v>#DIV/0!</v>
      </c>
      <c r="CE99" s="252" t="e">
        <f t="shared" si="497"/>
        <v>#DIV/0!</v>
      </c>
      <c r="CF99" s="252" t="e">
        <f t="shared" si="427"/>
        <v>#DIV/0!</v>
      </c>
      <c r="CG99" s="252" t="e">
        <f t="shared" si="428"/>
        <v>#DIV/0!</v>
      </c>
      <c r="CH99" s="252" t="e">
        <f t="shared" si="429"/>
        <v>#DIV/0!</v>
      </c>
      <c r="CI99" s="252" t="e">
        <f t="shared" si="430"/>
        <v>#DIV/0!</v>
      </c>
      <c r="CJ99" s="252" t="e">
        <f t="shared" si="431"/>
        <v>#DIV/0!</v>
      </c>
      <c r="CK99" s="252" t="e">
        <f t="shared" si="432"/>
        <v>#DIV/0!</v>
      </c>
      <c r="CL99" s="252" t="e">
        <f t="shared" si="433"/>
        <v>#DIV/0!</v>
      </c>
      <c r="CM99" s="252" t="e">
        <f t="shared" si="434"/>
        <v>#DIV/0!</v>
      </c>
      <c r="CN99" s="252" t="e">
        <f t="shared" si="435"/>
        <v>#DIV/0!</v>
      </c>
      <c r="CO99" s="252" t="e">
        <f t="shared" si="436"/>
        <v>#DIV/0!</v>
      </c>
      <c r="CP99" s="252" t="e">
        <f t="shared" si="437"/>
        <v>#DIV/0!</v>
      </c>
      <c r="CQ99" s="252" t="e">
        <f t="shared" si="438"/>
        <v>#DIV/0!</v>
      </c>
      <c r="CR99" s="252" t="e">
        <f t="shared" si="439"/>
        <v>#DIV/0!</v>
      </c>
      <c r="CS99" s="252" t="e">
        <f t="shared" si="440"/>
        <v>#DIV/0!</v>
      </c>
      <c r="CT99" s="252" t="e">
        <f t="shared" si="441"/>
        <v>#DIV/0!</v>
      </c>
      <c r="CU99" s="252" t="e">
        <f t="shared" si="442"/>
        <v>#DIV/0!</v>
      </c>
      <c r="CV99" s="156" t="str">
        <f t="shared" si="443"/>
        <v/>
      </c>
      <c r="CW99" s="157" t="str">
        <f t="shared" si="444"/>
        <v/>
      </c>
      <c r="CX99" s="157" t="str">
        <f t="shared" si="445"/>
        <v/>
      </c>
      <c r="CY99" s="157" t="str">
        <f t="shared" si="446"/>
        <v/>
      </c>
      <c r="CZ99" s="157" t="str">
        <f t="shared" si="447"/>
        <v/>
      </c>
      <c r="DA99" s="157" t="str">
        <f t="shared" si="448"/>
        <v/>
      </c>
      <c r="DB99" s="157" t="str">
        <f t="shared" si="449"/>
        <v/>
      </c>
      <c r="DC99" s="157" t="str">
        <f t="shared" si="450"/>
        <v/>
      </c>
      <c r="DD99" s="157" t="str">
        <f t="shared" si="451"/>
        <v/>
      </c>
      <c r="DE99" s="157" t="str">
        <f t="shared" si="452"/>
        <v/>
      </c>
      <c r="DF99" s="157" t="str">
        <f t="shared" si="453"/>
        <v/>
      </c>
      <c r="DG99" s="157" t="str">
        <f t="shared" si="454"/>
        <v/>
      </c>
      <c r="DH99" s="157" t="str">
        <f t="shared" si="455"/>
        <v/>
      </c>
      <c r="DI99" s="157" t="str">
        <f t="shared" si="456"/>
        <v/>
      </c>
      <c r="DJ99" s="157" t="str">
        <f t="shared" si="457"/>
        <v/>
      </c>
      <c r="DK99" s="157" t="str">
        <f t="shared" si="458"/>
        <v/>
      </c>
      <c r="DL99" s="157" t="str">
        <f t="shared" si="459"/>
        <v/>
      </c>
      <c r="DM99" s="158" t="str">
        <f t="shared" si="460"/>
        <v/>
      </c>
      <c r="DN99" s="78">
        <v>99</v>
      </c>
      <c r="DO99" s="79">
        <f t="shared" si="478"/>
        <v>94</v>
      </c>
      <c r="DP99" s="42" t="str" cm="1">
        <f t="array" ref="DP99">IFERROR(INDEX($CD$4:$CU$4,_xlfn.AGGREGATE(15,6,COLUMN($CD$4:$CU$4)-COLUMN($CC$1)/($CD$99:$CU$99=MAX($CD$99:$CU$99)),COLUMNS(CU$4:$CU4))),"")</f>
        <v/>
      </c>
      <c r="DQ99" s="65" t="str" cm="1">
        <f t="array" ref="DQ99">IFERROR(INDEX($CD$4:$CU$4,_xlfn.AGGREGATE(15,6,COLUMN($CD$4:$CU$4)-COLUMN($CC$1)/($CD$99:$CU$99=MAX($CD$99:$CU$99)),COLUMNS($CU$4:DN4))),"")</f>
        <v/>
      </c>
      <c r="DR99" s="65" t="str" cm="1">
        <f t="array" ref="DR99">IFERROR(INDEX($CD$4:$CU$4,_xlfn.AGGREGATE(15,6,COLUMN($CD$4:$CU$4)-COLUMN($CC$1)/($CD$99:$CU$99=MAX($CD$99:$CU$99)),COLUMNS($CU$4:DO4))),"")</f>
        <v/>
      </c>
      <c r="DS99" s="65" t="str" cm="1">
        <f t="array" ref="DS99">IFERROR(INDEX($CD$4:$CU$4,_xlfn.AGGREGATE(15,6,COLUMN($CD$4:$CU$4)-COLUMN($CC$1)/($CD$99:$CU$99=MAX($CD$99:$CU$99)),COLUMNS($CU$4:DP4))),"")</f>
        <v/>
      </c>
      <c r="DT99" s="65" t="str" cm="1">
        <f t="array" ref="DT99">IFERROR(INDEX($CD$4:$CU$4,_xlfn.AGGREGATE(15,6,COLUMN($CD$4:$CU$4)-COLUMN($CC$1)/($CD$99:$CU$99=MAX($CD$99:$CU$99)),COLUMNS($CU$4:DQ4))),"")</f>
        <v/>
      </c>
      <c r="DU99" s="66" t="str" cm="1">
        <f t="array" ref="DU99">IFERROR(INDEX($CD$4:$CU$4,_xlfn.AGGREGATE(15,6,COLUMN($CD$4:$CU$4)-COLUMN($CC$1)/($CD$99:$CU$99=MAX($CD$99:$CU$99)),COLUMNS($CU$4:DR4))),"")</f>
        <v/>
      </c>
      <c r="DV99" s="78" t="str">
        <f t="shared" ca="1" si="470"/>
        <v/>
      </c>
      <c r="DW99" s="65" t="str">
        <f t="shared" ca="1" si="471"/>
        <v>R</v>
      </c>
      <c r="DX99" s="65" t="str" cm="1">
        <f t="array" aca="1" ref="DX99" ca="1">IF(INDIRECT(VLOOKUP(DX98,General!R:T,3,FALSE)&amp;DN98)&gt;0,DX98,DV98)</f>
        <v>BU</v>
      </c>
      <c r="DY99" s="79">
        <f t="shared" ca="1" si="472"/>
        <v>1</v>
      </c>
      <c r="DZ99" s="42" t="str">
        <f>IFERROR(VLOOKUP(DP99,General!R:S,2,FALSE),"")</f>
        <v/>
      </c>
      <c r="EA99" s="65" t="str">
        <f>IFERROR(VLOOKUP(DQ99,General!R:S,2,FALSE),"")</f>
        <v/>
      </c>
      <c r="EB99" s="65" t="str">
        <f>IFERROR(VLOOKUP(DR99,General!R:S,2,FALSE),"")</f>
        <v/>
      </c>
      <c r="EC99" s="65" t="str">
        <f>IFERROR(VLOOKUP(DS99,General!R:S,2,FALSE),"")</f>
        <v/>
      </c>
      <c r="ED99" s="65" t="str">
        <f>IFERROR(VLOOKUP(DT99,General!R:S,2,FALSE),"")</f>
        <v/>
      </c>
      <c r="EE99" s="66" t="str">
        <f>IFERROR(VLOOKUP(DU99,General!R:S,2,FALSE),"")</f>
        <v/>
      </c>
      <c r="EF99" s="113">
        <f ca="1">IF(DP99="",-1,COUNTIF(INDIRECT(DZ99&amp;$DN$10):INDIRECT(DZ99&amp;DN99),"Y"))</f>
        <v>-1</v>
      </c>
      <c r="EG99" s="111">
        <f ca="1">IF(DQ99="",-1,COUNTIF(INDIRECT(EA99&amp;$DN$10):INDIRECT(EA99&amp;DN99),"Y"))</f>
        <v>-1</v>
      </c>
      <c r="EH99" s="111">
        <f ca="1">IF(DR99="",-1,COUNTIF(INDIRECT(EB99&amp;$DN$10):INDIRECT(EB99&amp;DN99),"Y"))</f>
        <v>-1</v>
      </c>
      <c r="EI99" s="110">
        <f ca="1">IF(DS99="",-1,COUNTIF(INDIRECT(EC99&amp;$DN$10):INDIRECT(EC99&amp;DN99),"Y"))</f>
        <v>-1</v>
      </c>
      <c r="EJ99" s="114">
        <f ca="1">IF(DT99="",-1,COUNTIF(INDIRECT(ED99&amp;$DN$10):INDIRECT(ED99&amp;DN99),"Y"))</f>
        <v>-1</v>
      </c>
      <c r="EK99" s="114">
        <f ca="1">IF(DU99="",-1,COUNTIF(INDIRECT(EE99&amp;$DN$10):INDIRECT(EE99&amp;DN99),"Y"))</f>
        <v>-1</v>
      </c>
      <c r="EL99" s="42" t="str" cm="1">
        <f t="array" aca="1" ref="EL99" ca="1">IFERROR(INDEX($DP$99:$DU$99,_xlfn.AGGREGATE(15,6,COLUMN($DP$99:$DU$99)-COLUMN($DO$99)/($EF$99:$EK$99=MAX($EF$99:$EK$99)),COLUMNS($DP$99:DP99))),"")</f>
        <v/>
      </c>
      <c r="EM99" s="65" t="str" cm="1">
        <f t="array" aca="1" ref="EM99" ca="1">IFERROR(INDEX($DP$99:$DU$99,_xlfn.AGGREGATE(15,6,COLUMN($DP$99:$DU$99)-COLUMN($DO$99)/($EF$99:$EK$99=MAX($EF$99:$EK$99)),COLUMNS($DP$99:DQ99))),"")</f>
        <v/>
      </c>
      <c r="EN99" s="65" t="str" cm="1">
        <f t="array" aca="1" ref="EN99" ca="1">IFERROR(INDEX($DP$99:$DU$99,_xlfn.AGGREGATE(15,6,COLUMN($DP$99:$DU$99)-COLUMN($DO$99)/($EF$99:$EK$99=MAX($EF$99:$EK$99)),COLUMNS($DP$99:DR99))),"")</f>
        <v/>
      </c>
      <c r="EO99" s="65" t="str" cm="1">
        <f t="array" aca="1" ref="EO99" ca="1">IFERROR(INDEX($DP$99:$DU$99,_xlfn.AGGREGATE(15,6,COLUMN($DP$99:$DU$99)-COLUMN($DO$99)/($EF$99:$EK$99=MAX($EF$99:$EK$99)),COLUMNS($DP$99:DS99))),"")</f>
        <v/>
      </c>
      <c r="EP99" s="65" t="str" cm="1">
        <f t="array" aca="1" ref="EP99" ca="1">IFERROR(INDEX($DP$99:$DU$99,_xlfn.AGGREGATE(15,6,COLUMN($DP$99:$DU$99)-COLUMN($DO$99)/($EF$99:$EK$99=MAX($EF$99:$EK$99)),COLUMNS($DP$99:DT99))),"")</f>
        <v/>
      </c>
      <c r="EQ99" s="66" t="str" cm="1">
        <f t="array" aca="1" ref="EQ99" ca="1">IFERROR(INDEX($DP$99:$DU$99,_xlfn.AGGREGATE(15,6,COLUMN($DP$99:$DU$99)-COLUMN($DO$99)/($EF$99:$EK$99=MAX($EF$99:$EK$99)),COLUMNS($DP$99:DU99))),"")</f>
        <v/>
      </c>
      <c r="ER99" s="9">
        <f t="shared" ca="1" si="461"/>
        <v>6</v>
      </c>
      <c r="ES99" s="79">
        <f t="shared" ca="1" si="473"/>
        <v>1</v>
      </c>
      <c r="ET99" s="112" t="str" cm="1">
        <f t="array" aca="1" ref="ET99" ca="1">INDEX(EL99:EQ99,1,ES99)</f>
        <v/>
      </c>
      <c r="EU99" s="42" t="str">
        <f t="shared" ca="1" si="326"/>
        <v>T</v>
      </c>
      <c r="EV99" s="65" t="str">
        <f t="shared" si="327"/>
        <v>T</v>
      </c>
      <c r="EW99" s="65" t="str">
        <f t="shared" ca="1" si="328"/>
        <v>B</v>
      </c>
      <c r="EX99" s="65" t="str">
        <f t="shared" si="321"/>
        <v/>
      </c>
      <c r="EY99" s="65" t="str">
        <f t="shared" si="322"/>
        <v/>
      </c>
      <c r="EZ99" s="65" t="str">
        <f t="shared" si="323"/>
        <v/>
      </c>
      <c r="FA99" s="9" t="str">
        <f t="shared" si="387"/>
        <v/>
      </c>
      <c r="FB99" s="9" t="str">
        <f t="shared" si="388"/>
        <v/>
      </c>
      <c r="FC99" s="9" t="str">
        <f t="shared" si="389"/>
        <v/>
      </c>
      <c r="FD99" s="9" t="str">
        <f t="shared" si="390"/>
        <v/>
      </c>
      <c r="FE99" s="9" t="str">
        <f t="shared" si="391"/>
        <v/>
      </c>
      <c r="FF99" s="9" t="str">
        <f t="shared" si="392"/>
        <v/>
      </c>
      <c r="FG99" s="9">
        <f t="shared" si="393"/>
        <v>0</v>
      </c>
      <c r="FH99" s="9">
        <f t="shared" si="394"/>
        <v>0</v>
      </c>
      <c r="FI99" s="42" t="str">
        <f t="shared" si="324"/>
        <v/>
      </c>
      <c r="FJ99" s="65">
        <f>IF(Z99="",0,IFERROR(VLOOKUP(Z94&amp;Z95&amp;Z96&amp;Z97&amp;Z98&amp;Z99,General!I:J,2,FALSE),0))</f>
        <v>0</v>
      </c>
      <c r="FK99" s="65">
        <f>IF(AC99="",0,IFERROR(VLOOKUP(AC94&amp;AC95&amp;AC96&amp;AC97&amp;AC98&amp;AC99,General!I:J,2,FALSE),0))</f>
        <v>0</v>
      </c>
      <c r="FL99" s="65">
        <f>IF(AF99="",0,IFERROR(VLOOKUP(AF94&amp;AF95&amp;AF96&amp;AF97&amp;AF98&amp;AF99,General!I:J,2,FALSE),0))</f>
        <v>0</v>
      </c>
      <c r="FM99" s="65">
        <f>IF(AI99="",0,IFERROR(VLOOKUP(AI94&amp;AI95&amp;AI96&amp;AI97&amp;AI98&amp;AI99,General!I:J,2,FALSE),0))</f>
        <v>0</v>
      </c>
      <c r="FN99" s="65">
        <f>IF(AL99="",0,IFERROR(VLOOKUP(AL94&amp;AL95&amp;AL96&amp;AL97&amp;AL98&amp;AL99,General!I:J,2,FALSE),0))</f>
        <v>0</v>
      </c>
      <c r="FO99" s="65">
        <f>IF(AO99="",0,IFERROR(VLOOKUP(AO94&amp;AO95&amp;AO96&amp;AO97&amp;AO98&amp;AO99,General!I:J,2,FALSE),0))</f>
        <v>0</v>
      </c>
      <c r="FP99" s="65">
        <f>IF(AR99="",0,IFERROR(VLOOKUP(AR94&amp;AR95&amp;AR96&amp;AR97&amp;AR98&amp;AR99,General!I:J,2,FALSE),0))</f>
        <v>0</v>
      </c>
      <c r="FQ99" s="65">
        <f>IF(AU99="",0,IFERROR(VLOOKUP(AU94&amp;AU95&amp;AU96&amp;AU97&amp;AU98&amp;AU99,General!I:J,2,FALSE),0))</f>
        <v>0</v>
      </c>
      <c r="FR99" s="65">
        <f>IF(AX99="",0,IFERROR(VLOOKUP(AX94&amp;AX95&amp;AX96&amp;AX97&amp;AX98&amp;AX99,General!I:J,2,FALSE),0))</f>
        <v>0</v>
      </c>
      <c r="FS99" s="65">
        <f>IF(BA99="",0,IFERROR(VLOOKUP(BA94&amp;BA95&amp;BA96&amp;BA97&amp;BA98&amp;BA99,General!I:J,2,FALSE),0))</f>
        <v>0</v>
      </c>
      <c r="FT99" s="65">
        <f>IF(BD99="",0,IFERROR(VLOOKUP(BD94&amp;BD95&amp;BD96&amp;BD97&amp;BD98&amp;BD99,General!I:J,2,FALSE),0))</f>
        <v>0</v>
      </c>
      <c r="FU99" s="65">
        <f>IF(BG99="",0,IFERROR(VLOOKUP(BG94&amp;BG95&amp;BG96&amp;BG97&amp;BG98&amp;BG99,General!I:J,2,FALSE),0))</f>
        <v>0</v>
      </c>
      <c r="FV99" s="65">
        <f>IF(BJ99="",0,IFERROR(VLOOKUP(BJ94&amp;BJ95&amp;BJ96&amp;BJ97&amp;BJ98&amp;BJ99,General!I:J,2,FALSE),0))</f>
        <v>0</v>
      </c>
      <c r="FW99" s="65">
        <f>IF(BM99="",0,IFERROR(VLOOKUP(BM94&amp;BM95&amp;BM96&amp;BM97&amp;BM98&amp;BM99,General!I:J,2,FALSE),0))</f>
        <v>0</v>
      </c>
      <c r="FX99" s="65">
        <f>IF(BP99="",0,IFERROR(VLOOKUP(BP94&amp;BP95&amp;BP96&amp;BP97&amp;BP98&amp;BP99,General!I:J,2,FALSE),0))</f>
        <v>0</v>
      </c>
      <c r="FY99" s="65">
        <f>IF(BS99="",0,IFERROR(VLOOKUP(BS94&amp;BS95&amp;BS96&amp;BS97&amp;BS98&amp;BS99,General!I:J,2,FALSE),0))</f>
        <v>0</v>
      </c>
      <c r="FZ99" s="66">
        <f>IF(BV99="",0,IFERROR(VLOOKUP(BV94&amp;BV95&amp;BV96&amp;BV97&amp;BV98&amp;BV99,General!I:J,2,FALSE),0))</f>
        <v>0</v>
      </c>
      <c r="GA99" s="66">
        <f>IF(BY99="",0,IFERROR(VLOOKUP(BY94&amp;BY95&amp;BY96&amp;BY97&amp;BY98&amp;BY99,General!I:J,2,FALSE),0))</f>
        <v>0</v>
      </c>
      <c r="GB99" s="66">
        <f>IF(R99="",0,IFERROR(VLOOKUP(R94&amp;R95&amp;R96&amp;R97&amp;R98&amp;R99,General!F:G,2,FALSE),0))</f>
        <v>0</v>
      </c>
      <c r="GC99" s="9" t="str">
        <f t="shared" si="462"/>
        <v/>
      </c>
      <c r="GD99" s="9" t="str">
        <f t="shared" si="395"/>
        <v>N</v>
      </c>
      <c r="GE99" s="9" t="str">
        <f t="shared" si="396"/>
        <v>N</v>
      </c>
      <c r="GF99" s="9" t="str">
        <f t="shared" si="397"/>
        <v>N</v>
      </c>
      <c r="GG99" s="9" t="str">
        <f t="shared" si="398"/>
        <v/>
      </c>
      <c r="GH99" s="10" t="str">
        <f t="shared" ca="1" si="399"/>
        <v/>
      </c>
      <c r="GI99" s="9" t="str">
        <f t="shared" ca="1" si="400"/>
        <v/>
      </c>
      <c r="GJ99" s="9" t="str">
        <f t="shared" ca="1" si="401"/>
        <v/>
      </c>
      <c r="GK99" s="9" t="str">
        <f t="shared" si="402"/>
        <v/>
      </c>
      <c r="GL99" s="9" t="str">
        <f t="shared" si="403"/>
        <v/>
      </c>
      <c r="GM99" s="9" t="str">
        <f t="shared" si="404"/>
        <v/>
      </c>
      <c r="GN99" s="9" t="str">
        <f t="shared" si="318"/>
        <v/>
      </c>
      <c r="GO99" s="9" t="str">
        <f t="shared" si="319"/>
        <v/>
      </c>
      <c r="GP99" s="9" t="str">
        <f t="shared" si="289"/>
        <v>00000</v>
      </c>
      <c r="GQ99" s="9" t="str">
        <f t="shared" si="290"/>
        <v>00000</v>
      </c>
      <c r="GR99" s="9" t="str">
        <f t="shared" si="291"/>
        <v>000000</v>
      </c>
      <c r="GS99" s="9" t="str">
        <f t="shared" si="292"/>
        <v>000000</v>
      </c>
      <c r="GT99" s="9" t="str">
        <f t="shared" si="293"/>
        <v>B</v>
      </c>
      <c r="GU99" s="9" t="str">
        <f t="shared" si="463"/>
        <v>B</v>
      </c>
      <c r="GV99" s="9" t="str">
        <f t="shared" si="405"/>
        <v/>
      </c>
      <c r="GW99" s="9">
        <f t="shared" ca="1" si="406"/>
        <v>0</v>
      </c>
      <c r="GX99" s="9" t="str">
        <f t="shared" si="407"/>
        <v/>
      </c>
      <c r="GY99" s="9">
        <f t="shared" ca="1" si="408"/>
        <v>0</v>
      </c>
      <c r="GZ99" s="9" t="str">
        <f t="shared" si="409"/>
        <v/>
      </c>
      <c r="HA99" s="9">
        <f t="shared" ca="1" si="410"/>
        <v>0</v>
      </c>
      <c r="HB99" s="9" t="str">
        <f t="shared" ca="1" si="464"/>
        <v>0</v>
      </c>
      <c r="HC99" s="9" t="str">
        <f t="shared" ca="1" si="465"/>
        <v>0</v>
      </c>
      <c r="HD99" s="9" t="str">
        <f t="shared" ca="1" si="466"/>
        <v>0</v>
      </c>
      <c r="HE99" s="9" t="str">
        <f t="shared" si="411"/>
        <v/>
      </c>
      <c r="HG99" s="9">
        <f>General!A97</f>
        <v>0</v>
      </c>
      <c r="HH99" s="9">
        <f>General!B97</f>
        <v>0</v>
      </c>
      <c r="HI99" s="9">
        <f>General!C97</f>
        <v>0</v>
      </c>
      <c r="HJ99" s="9">
        <f>General!D97</f>
        <v>0</v>
      </c>
      <c r="HK99" s="9">
        <v>2</v>
      </c>
      <c r="HL99" s="57">
        <f t="shared" ca="1" si="467"/>
        <v>1</v>
      </c>
      <c r="HM99" s="9" t="str">
        <f>General!F97</f>
        <v>WLLLWL</v>
      </c>
      <c r="HN99" s="9">
        <f>General!G97</f>
        <v>-1</v>
      </c>
    </row>
    <row r="100" spans="1:222" ht="13.5" thickBot="1">
      <c r="A100" s="9">
        <v>91</v>
      </c>
      <c r="B100" s="57" t="str">
        <f t="shared" si="330"/>
        <v/>
      </c>
      <c r="C100" s="101" t="str">
        <f t="shared" ca="1" si="412"/>
        <v/>
      </c>
      <c r="D100" s="102" t="str">
        <f t="shared" si="413"/>
        <v/>
      </c>
      <c r="E100" s="103" t="str">
        <f t="shared" si="414"/>
        <v/>
      </c>
      <c r="F100" s="58" t="str">
        <f t="shared" si="331"/>
        <v/>
      </c>
      <c r="G100" s="9">
        <v>91</v>
      </c>
      <c r="H100" s="104"/>
      <c r="I100" s="151" t="str">
        <f t="shared" si="415"/>
        <v/>
      </c>
      <c r="J100" s="101" t="str">
        <f t="shared" si="416"/>
        <v/>
      </c>
      <c r="K100" s="58" t="str">
        <f t="shared" si="468"/>
        <v/>
      </c>
      <c r="L100" s="141"/>
      <c r="M100" s="135"/>
      <c r="N100" s="10"/>
      <c r="O100" s="57" t="str">
        <f>IF(M99="","",VLOOKUP(DX100,General!U:V,2,FALSE))</f>
        <v/>
      </c>
      <c r="P100" s="102" t="str">
        <f t="shared" si="332"/>
        <v/>
      </c>
      <c r="Q100" s="103" t="str">
        <f t="shared" si="333"/>
        <v/>
      </c>
      <c r="R100" s="59" t="str">
        <f t="shared" si="334"/>
        <v/>
      </c>
      <c r="S100" s="59" t="str">
        <f t="shared" si="335"/>
        <v/>
      </c>
      <c r="T100" s="105" t="str">
        <f t="shared" si="417"/>
        <v/>
      </c>
      <c r="U100" s="59" t="str">
        <f>IF(M100="","",IF(T100="",SUM($T$5:$T100)+S100,SUM($T$5:$T100)))</f>
        <v/>
      </c>
      <c r="V100" s="126" t="str">
        <f t="shared" si="315"/>
        <v/>
      </c>
      <c r="W100" s="59" t="str" cm="1">
        <f t="array" aca="1" ref="W100" ca="1">IF(M99="","",INDIRECT(DX100&amp; DN100))</f>
        <v/>
      </c>
      <c r="X100" s="58" t="str">
        <f t="shared" si="336"/>
        <v/>
      </c>
      <c r="Y100" s="57" t="str">
        <f t="shared" si="337"/>
        <v/>
      </c>
      <c r="Z100" s="59" t="str">
        <f t="shared" si="338"/>
        <v/>
      </c>
      <c r="AA100" s="58" t="str">
        <f t="shared" si="339"/>
        <v/>
      </c>
      <c r="AB100" s="57" t="str">
        <f t="shared" si="340"/>
        <v/>
      </c>
      <c r="AC100" s="59" t="str">
        <f t="shared" si="341"/>
        <v/>
      </c>
      <c r="AD100" s="58" t="str">
        <f t="shared" si="342"/>
        <v/>
      </c>
      <c r="AE100" s="57" t="str">
        <f t="shared" si="343"/>
        <v/>
      </c>
      <c r="AF100" s="59" t="str">
        <f t="shared" si="344"/>
        <v/>
      </c>
      <c r="AG100" s="58" t="str">
        <f t="shared" si="345"/>
        <v/>
      </c>
      <c r="AH100" s="57" t="str">
        <f t="shared" si="346"/>
        <v/>
      </c>
      <c r="AI100" s="59" t="str">
        <f t="shared" si="347"/>
        <v/>
      </c>
      <c r="AJ100" s="58" t="str">
        <f t="shared" si="348"/>
        <v/>
      </c>
      <c r="AK100" s="57" t="str">
        <f t="shared" si="418"/>
        <v/>
      </c>
      <c r="AL100" s="59" t="str">
        <f t="shared" si="349"/>
        <v/>
      </c>
      <c r="AM100" s="58" t="str">
        <f t="shared" si="350"/>
        <v/>
      </c>
      <c r="AN100" s="57" t="str">
        <f t="shared" si="351"/>
        <v/>
      </c>
      <c r="AO100" s="59" t="str">
        <f t="shared" si="352"/>
        <v/>
      </c>
      <c r="AP100" s="58" t="str">
        <f t="shared" si="353"/>
        <v/>
      </c>
      <c r="AQ100" s="57" t="str">
        <f t="shared" si="354"/>
        <v/>
      </c>
      <c r="AR100" s="59" t="str">
        <f t="shared" si="355"/>
        <v/>
      </c>
      <c r="AS100" s="58" t="str">
        <f t="shared" si="356"/>
        <v/>
      </c>
      <c r="AT100" s="57" t="str">
        <f t="shared" si="419"/>
        <v/>
      </c>
      <c r="AU100" s="59" t="str">
        <f t="shared" si="357"/>
        <v/>
      </c>
      <c r="AV100" s="61" t="str">
        <f t="shared" si="358"/>
        <v/>
      </c>
      <c r="AW100" s="57" t="str">
        <f t="shared" si="420"/>
        <v/>
      </c>
      <c r="AX100" s="59" t="str">
        <f t="shared" si="359"/>
        <v/>
      </c>
      <c r="AY100" s="58" t="str">
        <f t="shared" si="421"/>
        <v/>
      </c>
      <c r="AZ100" s="57" t="str">
        <f t="shared" si="360"/>
        <v/>
      </c>
      <c r="BA100" s="59" t="str">
        <f t="shared" si="361"/>
        <v/>
      </c>
      <c r="BB100" s="58" t="str">
        <f t="shared" si="362"/>
        <v/>
      </c>
      <c r="BC100" s="57" t="str">
        <f t="shared" si="363"/>
        <v/>
      </c>
      <c r="BD100" s="59" t="str">
        <f t="shared" si="364"/>
        <v/>
      </c>
      <c r="BE100" s="58" t="str">
        <f t="shared" si="365"/>
        <v/>
      </c>
      <c r="BF100" s="57" t="str">
        <f t="shared" si="366"/>
        <v/>
      </c>
      <c r="BG100" s="59" t="str">
        <f t="shared" si="367"/>
        <v/>
      </c>
      <c r="BH100" s="58" t="str">
        <f t="shared" si="368"/>
        <v/>
      </c>
      <c r="BI100" s="57" t="str">
        <f t="shared" si="369"/>
        <v/>
      </c>
      <c r="BJ100" s="59" t="str">
        <f t="shared" si="370"/>
        <v/>
      </c>
      <c r="BK100" s="58" t="str">
        <f t="shared" si="371"/>
        <v/>
      </c>
      <c r="BL100" s="57" t="str">
        <f t="shared" si="372"/>
        <v/>
      </c>
      <c r="BM100" s="59" t="str">
        <f t="shared" si="373"/>
        <v/>
      </c>
      <c r="BN100" s="58" t="str">
        <f t="shared" si="374"/>
        <v/>
      </c>
      <c r="BO100" s="57" t="str">
        <f t="shared" si="375"/>
        <v/>
      </c>
      <c r="BP100" s="59" t="str">
        <f t="shared" si="376"/>
        <v/>
      </c>
      <c r="BQ100" s="58" t="str">
        <f t="shared" si="377"/>
        <v/>
      </c>
      <c r="BR100" s="57" t="str">
        <f t="shared" si="378"/>
        <v/>
      </c>
      <c r="BS100" s="59" t="str">
        <f t="shared" si="379"/>
        <v/>
      </c>
      <c r="BT100" s="58" t="str">
        <f t="shared" si="380"/>
        <v/>
      </c>
      <c r="BU100" s="57" t="str">
        <f t="shared" si="381"/>
        <v/>
      </c>
      <c r="BV100" s="59" t="str">
        <f t="shared" si="382"/>
        <v/>
      </c>
      <c r="BW100" s="58" t="str">
        <f t="shared" si="383"/>
        <v/>
      </c>
      <c r="BX100" s="57" t="str">
        <f t="shared" si="384"/>
        <v/>
      </c>
      <c r="BY100" s="59" t="str">
        <f t="shared" si="422"/>
        <v/>
      </c>
      <c r="BZ100" s="58" t="str">
        <f t="shared" si="385"/>
        <v/>
      </c>
      <c r="CA100" s="106">
        <f t="shared" si="423"/>
        <v>0</v>
      </c>
      <c r="CB100" s="107">
        <f t="shared" si="424"/>
        <v>0</v>
      </c>
      <c r="CC100" s="108" t="str">
        <f t="shared" si="425"/>
        <v/>
      </c>
      <c r="CD100" s="252" t="e">
        <f t="shared" ref="CD100:CE100" si="498">AVERAGE(CV97:CV100)</f>
        <v>#DIV/0!</v>
      </c>
      <c r="CE100" s="252" t="e">
        <f t="shared" si="498"/>
        <v>#DIV/0!</v>
      </c>
      <c r="CF100" s="252" t="e">
        <f t="shared" si="427"/>
        <v>#DIV/0!</v>
      </c>
      <c r="CG100" s="252" t="e">
        <f t="shared" si="428"/>
        <v>#DIV/0!</v>
      </c>
      <c r="CH100" s="252" t="e">
        <f t="shared" si="429"/>
        <v>#DIV/0!</v>
      </c>
      <c r="CI100" s="252" t="e">
        <f t="shared" si="430"/>
        <v>#DIV/0!</v>
      </c>
      <c r="CJ100" s="252" t="e">
        <f t="shared" si="431"/>
        <v>#DIV/0!</v>
      </c>
      <c r="CK100" s="252" t="e">
        <f t="shared" si="432"/>
        <v>#DIV/0!</v>
      </c>
      <c r="CL100" s="252" t="e">
        <f t="shared" si="433"/>
        <v>#DIV/0!</v>
      </c>
      <c r="CM100" s="252" t="e">
        <f t="shared" si="434"/>
        <v>#DIV/0!</v>
      </c>
      <c r="CN100" s="252" t="e">
        <f t="shared" si="435"/>
        <v>#DIV/0!</v>
      </c>
      <c r="CO100" s="252" t="e">
        <f t="shared" si="436"/>
        <v>#DIV/0!</v>
      </c>
      <c r="CP100" s="252" t="e">
        <f t="shared" si="437"/>
        <v>#DIV/0!</v>
      </c>
      <c r="CQ100" s="252" t="e">
        <f t="shared" si="438"/>
        <v>#DIV/0!</v>
      </c>
      <c r="CR100" s="252" t="e">
        <f t="shared" si="439"/>
        <v>#DIV/0!</v>
      </c>
      <c r="CS100" s="252" t="e">
        <f t="shared" si="440"/>
        <v>#DIV/0!</v>
      </c>
      <c r="CT100" s="252" t="e">
        <f t="shared" si="441"/>
        <v>#DIV/0!</v>
      </c>
      <c r="CU100" s="252" t="e">
        <f t="shared" si="442"/>
        <v>#DIV/0!</v>
      </c>
      <c r="CV100" s="156" t="str">
        <f t="shared" si="443"/>
        <v/>
      </c>
      <c r="CW100" s="157" t="str">
        <f t="shared" si="444"/>
        <v/>
      </c>
      <c r="CX100" s="157" t="str">
        <f t="shared" si="445"/>
        <v/>
      </c>
      <c r="CY100" s="157" t="str">
        <f t="shared" si="446"/>
        <v/>
      </c>
      <c r="CZ100" s="157" t="str">
        <f t="shared" si="447"/>
        <v/>
      </c>
      <c r="DA100" s="157" t="str">
        <f t="shared" si="448"/>
        <v/>
      </c>
      <c r="DB100" s="157" t="str">
        <f t="shared" si="449"/>
        <v/>
      </c>
      <c r="DC100" s="157" t="str">
        <f t="shared" si="450"/>
        <v/>
      </c>
      <c r="DD100" s="157" t="str">
        <f t="shared" si="451"/>
        <v/>
      </c>
      <c r="DE100" s="157" t="str">
        <f t="shared" si="452"/>
        <v/>
      </c>
      <c r="DF100" s="157" t="str">
        <f t="shared" si="453"/>
        <v/>
      </c>
      <c r="DG100" s="157" t="str">
        <f t="shared" si="454"/>
        <v/>
      </c>
      <c r="DH100" s="157" t="str">
        <f t="shared" si="455"/>
        <v/>
      </c>
      <c r="DI100" s="157" t="str">
        <f t="shared" si="456"/>
        <v/>
      </c>
      <c r="DJ100" s="157" t="str">
        <f t="shared" si="457"/>
        <v/>
      </c>
      <c r="DK100" s="157" t="str">
        <f t="shared" si="458"/>
        <v/>
      </c>
      <c r="DL100" s="157" t="str">
        <f t="shared" si="459"/>
        <v/>
      </c>
      <c r="DM100" s="158" t="str">
        <f t="shared" si="460"/>
        <v/>
      </c>
      <c r="DN100" s="78">
        <v>100</v>
      </c>
      <c r="DO100" s="79">
        <f t="shared" si="478"/>
        <v>95</v>
      </c>
      <c r="DP100" s="42" t="str" cm="1">
        <f t="array" ref="DP100">IFERROR(INDEX($CD$4:$CU$4,_xlfn.AGGREGATE(15,6,COLUMN($CD$4:$CU$4)-COLUMN($CC$1)/($CD$100:$CU$100=MAX($CD$100:$CU$100)),COLUMNS(CU$4:$CU4))),"")</f>
        <v/>
      </c>
      <c r="DQ100" s="65" t="str" cm="1">
        <f t="array" ref="DQ100">IFERROR(INDEX($CD$4:$CU$4,_xlfn.AGGREGATE(15,6,COLUMN($CD$4:$CU$4)-COLUMN($CC$1)/($CD$100:$CU$100=MAX($CD$100:$CU$100)),COLUMNS($CU$4:DN4))),"")</f>
        <v/>
      </c>
      <c r="DR100" s="65" t="str" cm="1">
        <f t="array" ref="DR100">IFERROR(INDEX($CD$4:$CU$4,_xlfn.AGGREGATE(15,6,COLUMN($CD$4:$CU$4)-COLUMN($CC$1)/($CD$100:$CU$100=MAX($CD$100:$CU$100)),COLUMNS($CU$4:DO4))),"")</f>
        <v/>
      </c>
      <c r="DS100" s="65" t="str" cm="1">
        <f t="array" ref="DS100">IFERROR(INDEX($CD$4:$CU$4,_xlfn.AGGREGATE(15,6,COLUMN($CD$4:$CU$4)-COLUMN($CC$1)/($CD$100:$CU$100=MAX($CD$100:$CU$100)),COLUMNS($CU$4:DP4))),"")</f>
        <v/>
      </c>
      <c r="DT100" s="65" t="str" cm="1">
        <f t="array" ref="DT100">IFERROR(INDEX($CD$4:$CU$4,_xlfn.AGGREGATE(15,6,COLUMN($CD$4:$CU$4)-COLUMN($CC$1)/($CD$100:$CU$100=MAX($CD$100:$CU$100)),COLUMNS($CU$4:DQ4))),"")</f>
        <v/>
      </c>
      <c r="DU100" s="66" t="str" cm="1">
        <f t="array" ref="DU100">IFERROR(INDEX($CD$4:$CU$4,_xlfn.AGGREGATE(15,6,COLUMN($CD$4:$CU$4)-COLUMN($CC$1)/($CD$100:$CU$100=MAX($CD$100:$CU$100)),COLUMNS($CU$4:DR4))),"")</f>
        <v/>
      </c>
      <c r="DV100" s="78" t="str">
        <f t="shared" ca="1" si="470"/>
        <v/>
      </c>
      <c r="DW100" s="65" t="str">
        <f t="shared" ca="1" si="471"/>
        <v>R</v>
      </c>
      <c r="DX100" s="65" t="str" cm="1">
        <f t="array" aca="1" ref="DX100" ca="1">IF(INDIRECT(VLOOKUP(DX99,General!R:T,3,FALSE)&amp;DN99)&gt;0,DX99,DV99)</f>
        <v>BU</v>
      </c>
      <c r="DY100" s="79">
        <f t="shared" ca="1" si="472"/>
        <v>2</v>
      </c>
      <c r="DZ100" s="42" t="str">
        <f>IFERROR(VLOOKUP(DP100,General!R:S,2,FALSE),"")</f>
        <v/>
      </c>
      <c r="EA100" s="65" t="str">
        <f>IFERROR(VLOOKUP(DQ100,General!R:S,2,FALSE),"")</f>
        <v/>
      </c>
      <c r="EB100" s="65" t="str">
        <f>IFERROR(VLOOKUP(DR100,General!R:S,2,FALSE),"")</f>
        <v/>
      </c>
      <c r="EC100" s="65" t="str">
        <f>IFERROR(VLOOKUP(DS100,General!R:S,2,FALSE),"")</f>
        <v/>
      </c>
      <c r="ED100" s="65" t="str">
        <f>IFERROR(VLOOKUP(DT100,General!R:S,2,FALSE),"")</f>
        <v/>
      </c>
      <c r="EE100" s="66" t="str">
        <f>IFERROR(VLOOKUP(DU100,General!R:S,2,FALSE),"")</f>
        <v/>
      </c>
      <c r="EF100" s="113">
        <f ca="1">IF(DP100="",-1,COUNTIF(INDIRECT(DZ100&amp;$DN$10):INDIRECT(DZ100&amp;DN100),"Y"))</f>
        <v>-1</v>
      </c>
      <c r="EG100" s="111">
        <f ca="1">IF(DQ100="",-1,COUNTIF(INDIRECT(EA100&amp;$DN$10):INDIRECT(EA100&amp;DN100),"Y"))</f>
        <v>-1</v>
      </c>
      <c r="EH100" s="111">
        <f ca="1">IF(DR100="",-1,COUNTIF(INDIRECT(EB100&amp;$DN$10):INDIRECT(EB100&amp;DN100),"Y"))</f>
        <v>-1</v>
      </c>
      <c r="EI100" s="110">
        <f ca="1">IF(DS100="",-1,COUNTIF(INDIRECT(EC100&amp;$DN$10):INDIRECT(EC100&amp;DN100),"Y"))</f>
        <v>-1</v>
      </c>
      <c r="EJ100" s="114">
        <f ca="1">IF(DT100="",-1,COUNTIF(INDIRECT(ED100&amp;$DN$10):INDIRECT(ED100&amp;DN100),"Y"))</f>
        <v>-1</v>
      </c>
      <c r="EK100" s="114">
        <f ca="1">IF(DU100="",-1,COUNTIF(INDIRECT(EE100&amp;$DN$10):INDIRECT(EE100&amp;DN100),"Y"))</f>
        <v>-1</v>
      </c>
      <c r="EL100" s="42" t="str" cm="1">
        <f t="array" aca="1" ref="EL100" ca="1">IFERROR(INDEX($DP$100:$DU$100,_xlfn.AGGREGATE(15,6,COLUMN($DP$100:$DU$100)-COLUMN($DO$100)/($EF$100:$EK$100=MAX($EF$100:$EK$100)),COLUMNS($DP$100:DP100))),"")</f>
        <v/>
      </c>
      <c r="EM100" s="65" t="str" cm="1">
        <f t="array" aca="1" ref="EM100" ca="1">IFERROR(INDEX($DP$100:$DU$100,_xlfn.AGGREGATE(15,6,COLUMN($DP$100:$DU$100)-COLUMN($DO$100)/($EF$100:$EK$100=MAX($EF$100:$EK$100)),COLUMNS($DP$100:DQ100))),"")</f>
        <v/>
      </c>
      <c r="EN100" s="65" t="str" cm="1">
        <f t="array" aca="1" ref="EN100" ca="1">IFERROR(INDEX($DP$100:$DU$100,_xlfn.AGGREGATE(15,6,COLUMN($DP$100:$DU$100)-COLUMN($DO$100)/($EF$100:$EK$100=MAX($EF$100:$EK$100)),COLUMNS($DP$100:DR100))),"")</f>
        <v/>
      </c>
      <c r="EO100" s="65" t="str" cm="1">
        <f t="array" aca="1" ref="EO100" ca="1">IFERROR(INDEX($DP$100:$DU$100,_xlfn.AGGREGATE(15,6,COLUMN($DP$100:$DU$100)-COLUMN($DO$100)/($EF$100:$EK$100=MAX($EF$100:$EK$100)),COLUMNS($DP$100:DS100))),"")</f>
        <v/>
      </c>
      <c r="EP100" s="65" t="str" cm="1">
        <f t="array" aca="1" ref="EP100" ca="1">IFERROR(INDEX($DP$100:$DU$100,_xlfn.AGGREGATE(15,6,COLUMN($DP$100:$DU$100)-COLUMN($DO$100)/($EF$100:$EK$100=MAX($EF$100:$EK$100)),COLUMNS($DP$100:DT100))),"")</f>
        <v/>
      </c>
      <c r="EQ100" s="66" t="str" cm="1">
        <f t="array" aca="1" ref="EQ100" ca="1">IFERROR(INDEX($DP$100:$DU$100,_xlfn.AGGREGATE(15,6,COLUMN($DP$100:$DU$100)-COLUMN($DO$100)/($EF$100:$EK$100=MAX($EF$100:$EK$100)),COLUMNS($DP$100:DU100))),"")</f>
        <v/>
      </c>
      <c r="ER100" s="9">
        <f t="shared" ca="1" si="461"/>
        <v>6</v>
      </c>
      <c r="ES100" s="79">
        <f t="shared" ca="1" si="473"/>
        <v>2</v>
      </c>
      <c r="ET100" s="112" t="str" cm="1">
        <f t="array" aca="1" ref="ET100" ca="1">INDEX(EL100:EQ100,1,ES100)</f>
        <v/>
      </c>
      <c r="EU100" s="42" t="str">
        <f t="shared" ca="1" si="326"/>
        <v>T</v>
      </c>
      <c r="EV100" s="65" t="str">
        <f t="shared" si="327"/>
        <v>T</v>
      </c>
      <c r="EW100" s="65" t="str">
        <f t="shared" ca="1" si="328"/>
        <v>B</v>
      </c>
      <c r="EX100" s="65" t="str">
        <f t="shared" si="321"/>
        <v/>
      </c>
      <c r="EY100" s="65" t="str">
        <f t="shared" si="322"/>
        <v/>
      </c>
      <c r="EZ100" s="65" t="str">
        <f t="shared" si="323"/>
        <v/>
      </c>
      <c r="FA100" s="9" t="str">
        <f t="shared" si="387"/>
        <v/>
      </c>
      <c r="FB100" s="9" t="str">
        <f t="shared" si="388"/>
        <v/>
      </c>
      <c r="FC100" s="9" t="str">
        <f t="shared" si="389"/>
        <v/>
      </c>
      <c r="FD100" s="9" t="str">
        <f t="shared" si="390"/>
        <v/>
      </c>
      <c r="FE100" s="9" t="str">
        <f t="shared" si="391"/>
        <v/>
      </c>
      <c r="FF100" s="9" t="str">
        <f t="shared" si="392"/>
        <v/>
      </c>
      <c r="FG100" s="9">
        <f t="shared" si="393"/>
        <v>0</v>
      </c>
      <c r="FH100" s="9">
        <f t="shared" si="394"/>
        <v>0</v>
      </c>
      <c r="FI100" s="42" t="str">
        <f t="shared" si="324"/>
        <v/>
      </c>
      <c r="FJ100" s="65">
        <f>IF(Z100="",0,IFERROR(VLOOKUP(Z95&amp;Z96&amp;Z97&amp;Z98&amp;Z99&amp;Z100,General!I:J,2,FALSE),0))</f>
        <v>0</v>
      </c>
      <c r="FK100" s="65">
        <f>IF(AC100="",0,IFERROR(VLOOKUP(AC95&amp;AC96&amp;AC97&amp;AC98&amp;AC99&amp;AC100,General!I:J,2,FALSE),0))</f>
        <v>0</v>
      </c>
      <c r="FL100" s="65">
        <f>IF(AF100="",0,IFERROR(VLOOKUP(AF95&amp;AF96&amp;AF97&amp;AF98&amp;AF99&amp;AF100,General!I:J,2,FALSE),0))</f>
        <v>0</v>
      </c>
      <c r="FM100" s="65">
        <f>IF(AI100="",0,IFERROR(VLOOKUP(AI95&amp;AI96&amp;AI97&amp;AI98&amp;AI99&amp;AI100,General!I:J,2,FALSE),0))</f>
        <v>0</v>
      </c>
      <c r="FN100" s="65">
        <f>IF(AL100="",0,IFERROR(VLOOKUP(AL95&amp;AL96&amp;AL97&amp;AL98&amp;AL99&amp;AL100,General!I:J,2,FALSE),0))</f>
        <v>0</v>
      </c>
      <c r="FO100" s="65">
        <f>IF(AO100="",0,IFERROR(VLOOKUP(AO95&amp;AO96&amp;AO97&amp;AO98&amp;AO99&amp;AO100,General!I:J,2,FALSE),0))</f>
        <v>0</v>
      </c>
      <c r="FP100" s="65">
        <f>IF(AR100="",0,IFERROR(VLOOKUP(AR95&amp;AR96&amp;AR97&amp;AR98&amp;AR99&amp;AR100,General!I:J,2,FALSE),0))</f>
        <v>0</v>
      </c>
      <c r="FQ100" s="65">
        <f>IF(AU100="",0,IFERROR(VLOOKUP(AU95&amp;AU96&amp;AU97&amp;AU98&amp;AU99&amp;AU100,General!I:J,2,FALSE),0))</f>
        <v>0</v>
      </c>
      <c r="FR100" s="65">
        <f>IF(AX100="",0,IFERROR(VLOOKUP(AX95&amp;AX96&amp;AX97&amp;AX98&amp;AX99&amp;AX100,General!I:J,2,FALSE),0))</f>
        <v>0</v>
      </c>
      <c r="FS100" s="65">
        <f>IF(BA100="",0,IFERROR(VLOOKUP(BA95&amp;BA96&amp;BA97&amp;BA98&amp;BA99&amp;BA100,General!I:J,2,FALSE),0))</f>
        <v>0</v>
      </c>
      <c r="FT100" s="65">
        <f>IF(BD100="",0,IFERROR(VLOOKUP(BD95&amp;BD96&amp;BD97&amp;BD98&amp;BD99&amp;BD100,General!I:J,2,FALSE),0))</f>
        <v>0</v>
      </c>
      <c r="FU100" s="65">
        <f>IF(BG100="",0,IFERROR(VLOOKUP(BG95&amp;BG96&amp;BG97&amp;BG98&amp;BG99&amp;BG100,General!I:J,2,FALSE),0))</f>
        <v>0</v>
      </c>
      <c r="FV100" s="65">
        <f>IF(BJ100="",0,IFERROR(VLOOKUP(BJ95&amp;BJ96&amp;BJ97&amp;BJ98&amp;BJ99&amp;BJ100,General!I:J,2,FALSE),0))</f>
        <v>0</v>
      </c>
      <c r="FW100" s="65">
        <f>IF(BM100="",0,IFERROR(VLOOKUP(BM95&amp;BM96&amp;BM97&amp;BM98&amp;BM99&amp;BM100,General!I:J,2,FALSE),0))</f>
        <v>0</v>
      </c>
      <c r="FX100" s="65">
        <f>IF(BP100="",0,IFERROR(VLOOKUP(BP95&amp;BP96&amp;BP97&amp;BP98&amp;BP99&amp;BP100,General!I:J,2,FALSE),0))</f>
        <v>0</v>
      </c>
      <c r="FY100" s="65">
        <f>IF(BS100="",0,IFERROR(VLOOKUP(BS95&amp;BS96&amp;BS97&amp;BS98&amp;BS99&amp;BS100,General!I:J,2,FALSE),0))</f>
        <v>0</v>
      </c>
      <c r="FZ100" s="66">
        <f>IF(BV100="",0,IFERROR(VLOOKUP(BV95&amp;BV96&amp;BV97&amp;BV98&amp;BV99&amp;BV100,General!I:J,2,FALSE),0))</f>
        <v>0</v>
      </c>
      <c r="GA100" s="66">
        <f>IF(BY100="",0,IFERROR(VLOOKUP(BY95&amp;BY96&amp;BY97&amp;BY98&amp;BY99&amp;BY100,General!I:J,2,FALSE),0))</f>
        <v>0</v>
      </c>
      <c r="GB100" s="66">
        <f>IF(R100="",0,IFERROR(VLOOKUP(R95&amp;R96&amp;R97&amp;R98&amp;R99&amp;R100,General!F:G,2,FALSE),0))</f>
        <v>0</v>
      </c>
      <c r="GC100" s="9" t="str">
        <f t="shared" si="462"/>
        <v/>
      </c>
      <c r="GD100" s="9" t="str">
        <f t="shared" si="395"/>
        <v>N</v>
      </c>
      <c r="GE100" s="9" t="str">
        <f t="shared" si="396"/>
        <v>N</v>
      </c>
      <c r="GF100" s="9" t="str">
        <f t="shared" si="397"/>
        <v>N</v>
      </c>
      <c r="GG100" s="9" t="str">
        <f t="shared" si="398"/>
        <v/>
      </c>
      <c r="GH100" s="10" t="str">
        <f t="shared" ca="1" si="399"/>
        <v/>
      </c>
      <c r="GI100" s="9" t="str">
        <f t="shared" ca="1" si="400"/>
        <v/>
      </c>
      <c r="GJ100" s="9" t="str">
        <f t="shared" ca="1" si="401"/>
        <v/>
      </c>
      <c r="GK100" s="9" t="str">
        <f t="shared" si="402"/>
        <v/>
      </c>
      <c r="GL100" s="9" t="str">
        <f t="shared" si="403"/>
        <v/>
      </c>
      <c r="GM100" s="9" t="str">
        <f t="shared" si="404"/>
        <v/>
      </c>
      <c r="GN100" s="9" t="str">
        <f t="shared" si="318"/>
        <v/>
      </c>
      <c r="GO100" s="9" t="str">
        <f t="shared" si="319"/>
        <v/>
      </c>
      <c r="GP100" s="9" t="str">
        <f t="shared" si="289"/>
        <v>00000</v>
      </c>
      <c r="GQ100" s="9" t="str">
        <f t="shared" si="290"/>
        <v>00000</v>
      </c>
      <c r="GR100" s="9" t="str">
        <f t="shared" si="291"/>
        <v>000000</v>
      </c>
      <c r="GS100" s="9" t="str">
        <f t="shared" si="292"/>
        <v>000000</v>
      </c>
      <c r="GT100" s="9" t="str">
        <f t="shared" si="293"/>
        <v>B</v>
      </c>
      <c r="GU100" s="9" t="str">
        <f t="shared" si="463"/>
        <v>B</v>
      </c>
      <c r="GV100" s="9" t="str">
        <f t="shared" si="405"/>
        <v/>
      </c>
      <c r="GW100" s="9">
        <f t="shared" ca="1" si="406"/>
        <v>0</v>
      </c>
      <c r="GX100" s="9" t="str">
        <f t="shared" si="407"/>
        <v/>
      </c>
      <c r="GY100" s="9">
        <f t="shared" ca="1" si="408"/>
        <v>0</v>
      </c>
      <c r="GZ100" s="9" t="str">
        <f t="shared" si="409"/>
        <v/>
      </c>
      <c r="HA100" s="9">
        <f t="shared" ca="1" si="410"/>
        <v>0</v>
      </c>
      <c r="HB100" s="9" t="str">
        <f t="shared" ca="1" si="464"/>
        <v>0</v>
      </c>
      <c r="HC100" s="9" t="str">
        <f t="shared" ca="1" si="465"/>
        <v>0</v>
      </c>
      <c r="HD100" s="9" t="str">
        <f t="shared" ca="1" si="466"/>
        <v>0</v>
      </c>
      <c r="HE100" s="9" t="str">
        <f t="shared" si="411"/>
        <v/>
      </c>
      <c r="HG100" s="9">
        <f>General!A98</f>
        <v>0</v>
      </c>
      <c r="HH100" s="9">
        <f>General!B98</f>
        <v>0</v>
      </c>
      <c r="HI100" s="9">
        <f>General!C98</f>
        <v>0</v>
      </c>
      <c r="HJ100" s="9">
        <f>General!D98</f>
        <v>0</v>
      </c>
      <c r="HK100" s="9">
        <v>1</v>
      </c>
      <c r="HL100" s="57">
        <f t="shared" ca="1" si="467"/>
        <v>2</v>
      </c>
      <c r="HM100" s="9" t="str">
        <f>General!F98</f>
        <v>WLLLWW</v>
      </c>
      <c r="HN100" s="9">
        <f>General!G98</f>
        <v>3</v>
      </c>
    </row>
    <row r="101" spans="1:222" ht="13.5" thickBot="1">
      <c r="A101" s="9">
        <v>92</v>
      </c>
      <c r="B101" s="42" t="str">
        <f t="shared" si="330"/>
        <v/>
      </c>
      <c r="C101" s="115" t="str">
        <f t="shared" ca="1" si="412"/>
        <v/>
      </c>
      <c r="D101" s="116" t="str">
        <f t="shared" si="413"/>
        <v/>
      </c>
      <c r="E101" s="117" t="str">
        <f t="shared" si="414"/>
        <v/>
      </c>
      <c r="F101" s="66" t="str">
        <f t="shared" si="331"/>
        <v/>
      </c>
      <c r="G101" s="9">
        <v>92</v>
      </c>
      <c r="H101" s="118"/>
      <c r="I101" s="152" t="str">
        <f t="shared" si="415"/>
        <v/>
      </c>
      <c r="J101" s="115" t="str">
        <f t="shared" si="416"/>
        <v/>
      </c>
      <c r="K101" s="66" t="str">
        <f t="shared" si="468"/>
        <v/>
      </c>
      <c r="L101" s="141"/>
      <c r="M101" s="136"/>
      <c r="N101" s="10"/>
      <c r="O101" s="42" t="str">
        <f>IF(M100="","",VLOOKUP(DX101,General!U:V,2,FALSE))</f>
        <v/>
      </c>
      <c r="P101" s="116" t="str">
        <f t="shared" si="332"/>
        <v/>
      </c>
      <c r="Q101" s="117" t="str">
        <f t="shared" si="333"/>
        <v/>
      </c>
      <c r="R101" s="65" t="str">
        <f t="shared" si="334"/>
        <v/>
      </c>
      <c r="S101" s="65" t="str">
        <f t="shared" si="335"/>
        <v/>
      </c>
      <c r="T101" s="119" t="str">
        <f t="shared" si="417"/>
        <v/>
      </c>
      <c r="U101" s="65" t="str">
        <f>IF(M101="","",IF(T101="",SUM($T$5:$T101)+S101,SUM($T$5:$T101)))</f>
        <v/>
      </c>
      <c r="V101" s="125" t="str">
        <f t="shared" ref="V101:V109" si="499">IF(GK101="R","Rabbit","")</f>
        <v/>
      </c>
      <c r="W101" s="65" t="str" cm="1">
        <f t="array" aca="1" ref="W101" ca="1">IF(M100="","",INDIRECT(DX101&amp; DN101))</f>
        <v/>
      </c>
      <c r="X101" s="66" t="str">
        <f t="shared" si="336"/>
        <v/>
      </c>
      <c r="Y101" s="42" t="str">
        <f t="shared" si="337"/>
        <v/>
      </c>
      <c r="Z101" s="65" t="str">
        <f t="shared" si="338"/>
        <v/>
      </c>
      <c r="AA101" s="66" t="str">
        <f t="shared" si="339"/>
        <v/>
      </c>
      <c r="AB101" s="42" t="str">
        <f t="shared" si="340"/>
        <v/>
      </c>
      <c r="AC101" s="65" t="str">
        <f t="shared" si="341"/>
        <v/>
      </c>
      <c r="AD101" s="66" t="str">
        <f t="shared" si="342"/>
        <v/>
      </c>
      <c r="AE101" s="42" t="str">
        <f t="shared" si="343"/>
        <v/>
      </c>
      <c r="AF101" s="65" t="str">
        <f t="shared" si="344"/>
        <v/>
      </c>
      <c r="AG101" s="66" t="str">
        <f t="shared" si="345"/>
        <v/>
      </c>
      <c r="AH101" s="42" t="str">
        <f t="shared" si="346"/>
        <v/>
      </c>
      <c r="AI101" s="65" t="str">
        <f t="shared" si="347"/>
        <v/>
      </c>
      <c r="AJ101" s="66" t="str">
        <f t="shared" si="348"/>
        <v/>
      </c>
      <c r="AK101" s="42" t="str">
        <f t="shared" si="418"/>
        <v/>
      </c>
      <c r="AL101" s="65" t="str">
        <f t="shared" si="349"/>
        <v/>
      </c>
      <c r="AM101" s="66" t="str">
        <f t="shared" si="350"/>
        <v/>
      </c>
      <c r="AN101" s="42" t="str">
        <f t="shared" si="351"/>
        <v/>
      </c>
      <c r="AO101" s="65" t="str">
        <f t="shared" si="352"/>
        <v/>
      </c>
      <c r="AP101" s="66" t="str">
        <f t="shared" si="353"/>
        <v/>
      </c>
      <c r="AQ101" s="42" t="str">
        <f t="shared" si="354"/>
        <v/>
      </c>
      <c r="AR101" s="65" t="str">
        <f t="shared" si="355"/>
        <v/>
      </c>
      <c r="AS101" s="66" t="str">
        <f t="shared" si="356"/>
        <v/>
      </c>
      <c r="AT101" s="42" t="str">
        <f t="shared" si="419"/>
        <v/>
      </c>
      <c r="AU101" s="65" t="str">
        <f t="shared" si="357"/>
        <v/>
      </c>
      <c r="AV101" s="79" t="str">
        <f t="shared" si="358"/>
        <v/>
      </c>
      <c r="AW101" s="42" t="str">
        <f t="shared" si="420"/>
        <v/>
      </c>
      <c r="AX101" s="65" t="str">
        <f t="shared" si="359"/>
        <v/>
      </c>
      <c r="AY101" s="66" t="str">
        <f t="shared" si="421"/>
        <v/>
      </c>
      <c r="AZ101" s="42" t="str">
        <f t="shared" si="360"/>
        <v/>
      </c>
      <c r="BA101" s="65" t="str">
        <f t="shared" si="361"/>
        <v/>
      </c>
      <c r="BB101" s="66" t="str">
        <f t="shared" si="362"/>
        <v/>
      </c>
      <c r="BC101" s="42" t="str">
        <f t="shared" si="363"/>
        <v/>
      </c>
      <c r="BD101" s="65" t="str">
        <f t="shared" si="364"/>
        <v/>
      </c>
      <c r="BE101" s="66" t="str">
        <f t="shared" si="365"/>
        <v/>
      </c>
      <c r="BF101" s="42" t="str">
        <f t="shared" si="366"/>
        <v/>
      </c>
      <c r="BG101" s="65" t="str">
        <f t="shared" si="367"/>
        <v/>
      </c>
      <c r="BH101" s="66" t="str">
        <f t="shared" si="368"/>
        <v/>
      </c>
      <c r="BI101" s="42" t="str">
        <f t="shared" si="369"/>
        <v/>
      </c>
      <c r="BJ101" s="65" t="str">
        <f t="shared" si="370"/>
        <v/>
      </c>
      <c r="BK101" s="66" t="str">
        <f t="shared" si="371"/>
        <v/>
      </c>
      <c r="BL101" s="42" t="str">
        <f t="shared" si="372"/>
        <v/>
      </c>
      <c r="BM101" s="65" t="str">
        <f t="shared" si="373"/>
        <v/>
      </c>
      <c r="BN101" s="66" t="str">
        <f t="shared" si="374"/>
        <v/>
      </c>
      <c r="BO101" s="42" t="str">
        <f t="shared" si="375"/>
        <v/>
      </c>
      <c r="BP101" s="65" t="str">
        <f t="shared" si="376"/>
        <v/>
      </c>
      <c r="BQ101" s="66" t="str">
        <f t="shared" si="377"/>
        <v/>
      </c>
      <c r="BR101" s="42" t="str">
        <f t="shared" si="378"/>
        <v/>
      </c>
      <c r="BS101" s="65" t="str">
        <f t="shared" si="379"/>
        <v/>
      </c>
      <c r="BT101" s="66" t="str">
        <f t="shared" si="380"/>
        <v/>
      </c>
      <c r="BU101" s="42" t="str">
        <f t="shared" si="381"/>
        <v/>
      </c>
      <c r="BV101" s="65" t="str">
        <f t="shared" si="382"/>
        <v/>
      </c>
      <c r="BW101" s="66" t="str">
        <f t="shared" si="383"/>
        <v/>
      </c>
      <c r="BX101" s="42" t="str">
        <f t="shared" si="384"/>
        <v/>
      </c>
      <c r="BY101" s="65" t="str">
        <f t="shared" si="422"/>
        <v/>
      </c>
      <c r="BZ101" s="66" t="str">
        <f t="shared" si="385"/>
        <v/>
      </c>
      <c r="CA101" s="106">
        <f t="shared" si="423"/>
        <v>0</v>
      </c>
      <c r="CB101" s="107">
        <f t="shared" si="424"/>
        <v>0</v>
      </c>
      <c r="CC101" s="108" t="str">
        <f t="shared" si="425"/>
        <v/>
      </c>
      <c r="CD101" s="252" t="e">
        <f t="shared" ref="CD101:CE101" si="500">AVERAGE(CV98:CV101)</f>
        <v>#DIV/0!</v>
      </c>
      <c r="CE101" s="252" t="e">
        <f t="shared" si="500"/>
        <v>#DIV/0!</v>
      </c>
      <c r="CF101" s="252" t="e">
        <f t="shared" si="427"/>
        <v>#DIV/0!</v>
      </c>
      <c r="CG101" s="252" t="e">
        <f t="shared" si="428"/>
        <v>#DIV/0!</v>
      </c>
      <c r="CH101" s="252" t="e">
        <f t="shared" si="429"/>
        <v>#DIV/0!</v>
      </c>
      <c r="CI101" s="252" t="e">
        <f t="shared" si="430"/>
        <v>#DIV/0!</v>
      </c>
      <c r="CJ101" s="252" t="e">
        <f t="shared" si="431"/>
        <v>#DIV/0!</v>
      </c>
      <c r="CK101" s="252" t="e">
        <f t="shared" si="432"/>
        <v>#DIV/0!</v>
      </c>
      <c r="CL101" s="252" t="e">
        <f t="shared" si="433"/>
        <v>#DIV/0!</v>
      </c>
      <c r="CM101" s="252" t="e">
        <f t="shared" si="434"/>
        <v>#DIV/0!</v>
      </c>
      <c r="CN101" s="252" t="e">
        <f t="shared" si="435"/>
        <v>#DIV/0!</v>
      </c>
      <c r="CO101" s="252" t="e">
        <f t="shared" si="436"/>
        <v>#DIV/0!</v>
      </c>
      <c r="CP101" s="252" t="e">
        <f t="shared" si="437"/>
        <v>#DIV/0!</v>
      </c>
      <c r="CQ101" s="252" t="e">
        <f t="shared" si="438"/>
        <v>#DIV/0!</v>
      </c>
      <c r="CR101" s="252" t="e">
        <f t="shared" si="439"/>
        <v>#DIV/0!</v>
      </c>
      <c r="CS101" s="252" t="e">
        <f t="shared" si="440"/>
        <v>#DIV/0!</v>
      </c>
      <c r="CT101" s="252" t="e">
        <f t="shared" si="441"/>
        <v>#DIV/0!</v>
      </c>
      <c r="CU101" s="252" t="e">
        <f t="shared" si="442"/>
        <v>#DIV/0!</v>
      </c>
      <c r="CV101" s="156" t="str">
        <f t="shared" si="443"/>
        <v/>
      </c>
      <c r="CW101" s="157" t="str">
        <f t="shared" si="444"/>
        <v/>
      </c>
      <c r="CX101" s="157" t="str">
        <f t="shared" si="445"/>
        <v/>
      </c>
      <c r="CY101" s="157" t="str">
        <f t="shared" si="446"/>
        <v/>
      </c>
      <c r="CZ101" s="157" t="str">
        <f t="shared" si="447"/>
        <v/>
      </c>
      <c r="DA101" s="157" t="str">
        <f t="shared" si="448"/>
        <v/>
      </c>
      <c r="DB101" s="157" t="str">
        <f t="shared" si="449"/>
        <v/>
      </c>
      <c r="DC101" s="157" t="str">
        <f t="shared" si="450"/>
        <v/>
      </c>
      <c r="DD101" s="157" t="str">
        <f t="shared" si="451"/>
        <v/>
      </c>
      <c r="DE101" s="157" t="str">
        <f t="shared" si="452"/>
        <v/>
      </c>
      <c r="DF101" s="157" t="str">
        <f t="shared" si="453"/>
        <v/>
      </c>
      <c r="DG101" s="157" t="str">
        <f t="shared" si="454"/>
        <v/>
      </c>
      <c r="DH101" s="157" t="str">
        <f t="shared" si="455"/>
        <v/>
      </c>
      <c r="DI101" s="157" t="str">
        <f t="shared" si="456"/>
        <v/>
      </c>
      <c r="DJ101" s="157" t="str">
        <f t="shared" si="457"/>
        <v/>
      </c>
      <c r="DK101" s="157" t="str">
        <f t="shared" si="458"/>
        <v/>
      </c>
      <c r="DL101" s="157" t="str">
        <f t="shared" si="459"/>
        <v/>
      </c>
      <c r="DM101" s="158" t="str">
        <f t="shared" si="460"/>
        <v/>
      </c>
      <c r="DN101" s="78">
        <v>101</v>
      </c>
      <c r="DO101" s="79">
        <f t="shared" si="478"/>
        <v>96</v>
      </c>
      <c r="DP101" s="42" t="str" cm="1">
        <f t="array" ref="DP101">IFERROR(INDEX($CD$4:$CU$4,_xlfn.AGGREGATE(15,6,COLUMN($CD$4:$CU$4)-COLUMN($CC$1)/($CD$101:$CU$101=MAX($CD$101:$CU$101)),COLUMNS(CU$4:$CU4))),"")</f>
        <v/>
      </c>
      <c r="DQ101" s="65" t="str" cm="1">
        <f t="array" ref="DQ101">IFERROR(INDEX($CD$4:$CU$4,_xlfn.AGGREGATE(15,6,COLUMN($CD$4:$CU$4)-COLUMN($CC$1)/($CD$101:$CU$101=MAX($CD$101:$CU$101)),COLUMNS($CU$4:DN4))),"")</f>
        <v/>
      </c>
      <c r="DR101" s="65" t="str" cm="1">
        <f t="array" ref="DR101">IFERROR(INDEX($CD$4:$CU$4,_xlfn.AGGREGATE(15,6,COLUMN($CD$4:$CU$4)-COLUMN($CC$1)/($CD$101:$CU$101=MAX($CD$101:$CU$101)),COLUMNS($CU$4:DO4))),"")</f>
        <v/>
      </c>
      <c r="DS101" s="65" t="str" cm="1">
        <f t="array" ref="DS101">IFERROR(INDEX($CD$4:$CU$4,_xlfn.AGGREGATE(15,6,COLUMN($CD$4:$CU$4)-COLUMN($CC$1)/($CD$101:$CU$101=MAX($CD$101:$CU$101)),COLUMNS($CU$4:DP4))),"")</f>
        <v/>
      </c>
      <c r="DT101" s="65" t="str" cm="1">
        <f t="array" ref="DT101">IFERROR(INDEX($CD$4:$CU$4,_xlfn.AGGREGATE(15,6,COLUMN($CD$4:$CU$4)-COLUMN($CC$1)/($CD$101:$CU$101=MAX($CD$101:$CU$101)),COLUMNS($CU$4:DQ4))),"")</f>
        <v/>
      </c>
      <c r="DU101" s="66" t="str" cm="1">
        <f t="array" ref="DU101">IFERROR(INDEX($CD$4:$CU$4,_xlfn.AGGREGATE(15,6,COLUMN($CD$4:$CU$4)-COLUMN($CC$1)/($CD$101:$CU$101=MAX($CD$101:$CU$101)),COLUMNS($CU$4:DR4))),"")</f>
        <v/>
      </c>
      <c r="DV101" s="78" t="str">
        <f t="shared" ca="1" si="470"/>
        <v/>
      </c>
      <c r="DW101" s="65" t="str">
        <f t="shared" ca="1" si="471"/>
        <v>R</v>
      </c>
      <c r="DX101" s="65" t="str" cm="1">
        <f t="array" aca="1" ref="DX101" ca="1">IF(INDIRECT(VLOOKUP(DX100,General!R:T,3,FALSE)&amp;DN100)&gt;0,DX100,DV100)</f>
        <v>BU</v>
      </c>
      <c r="DY101" s="79">
        <f t="shared" ca="1" si="472"/>
        <v>3</v>
      </c>
      <c r="DZ101" s="42" t="str">
        <f>IFERROR(VLOOKUP(DP101,General!R:S,2,FALSE),"")</f>
        <v/>
      </c>
      <c r="EA101" s="65" t="str">
        <f>IFERROR(VLOOKUP(DQ101,General!R:S,2,FALSE),"")</f>
        <v/>
      </c>
      <c r="EB101" s="65" t="str">
        <f>IFERROR(VLOOKUP(DR101,General!R:S,2,FALSE),"")</f>
        <v/>
      </c>
      <c r="EC101" s="65" t="str">
        <f>IFERROR(VLOOKUP(DS101,General!R:S,2,FALSE),"")</f>
        <v/>
      </c>
      <c r="ED101" s="65" t="str">
        <f>IFERROR(VLOOKUP(DT101,General!R:S,2,FALSE),"")</f>
        <v/>
      </c>
      <c r="EE101" s="66" t="str">
        <f>IFERROR(VLOOKUP(DU101,General!R:S,2,FALSE),"")</f>
        <v/>
      </c>
      <c r="EF101" s="113">
        <f ca="1">IF(DP101="",-1,COUNTIF(INDIRECT(DZ101&amp;$DN$10):INDIRECT(DZ101&amp;DN101),"Y"))</f>
        <v>-1</v>
      </c>
      <c r="EG101" s="111">
        <f ca="1">IF(DQ101="",-1,COUNTIF(INDIRECT(EA101&amp;$DN$10):INDIRECT(EA101&amp;DN101),"Y"))</f>
        <v>-1</v>
      </c>
      <c r="EH101" s="111">
        <f ca="1">IF(DR101="",-1,COUNTIF(INDIRECT(EB101&amp;$DN$10):INDIRECT(EB101&amp;DN101),"Y"))</f>
        <v>-1</v>
      </c>
      <c r="EI101" s="110">
        <f ca="1">IF(DS101="",-1,COUNTIF(INDIRECT(EC101&amp;$DN$10):INDIRECT(EC101&amp;DN101),"Y"))</f>
        <v>-1</v>
      </c>
      <c r="EJ101" s="114">
        <f ca="1">IF(DT101="",-1,COUNTIF(INDIRECT(ED101&amp;$DN$10):INDIRECT(ED101&amp;DN101),"Y"))</f>
        <v>-1</v>
      </c>
      <c r="EK101" s="114">
        <f ca="1">IF(DU101="",-1,COUNTIF(INDIRECT(EE101&amp;$DN$10):INDIRECT(EE101&amp;DN101),"Y"))</f>
        <v>-1</v>
      </c>
      <c r="EL101" s="42" t="str" cm="1">
        <f t="array" aca="1" ref="EL101" ca="1">IFERROR(INDEX($DP$101:$DU$101,_xlfn.AGGREGATE(15,6,COLUMN($DP$101:$DU$101)-COLUMN($DO$101)/($EF$101:$EK$101=MAX($EF$101:$EK$101)),COLUMNS($DP$101:DP101))),"")</f>
        <v/>
      </c>
      <c r="EM101" s="65" t="str" cm="1">
        <f t="array" aca="1" ref="EM101" ca="1">IFERROR(INDEX($DP$101:$DU$101,_xlfn.AGGREGATE(15,6,COLUMN($DP$101:$DU$101)-COLUMN($DO$101)/($EF$101:$EK$101=MAX($EF$101:$EK$101)),COLUMNS($DP$101:DQ101))),"")</f>
        <v/>
      </c>
      <c r="EN101" s="65" t="str" cm="1">
        <f t="array" aca="1" ref="EN101" ca="1">IFERROR(INDEX($DP$101:$DU$101,_xlfn.AGGREGATE(15,6,COLUMN($DP$101:$DU$101)-COLUMN($DO$101)/($EF$101:$EK$101=MAX($EF$101:$EK$101)),COLUMNS($DP$101:DR101))),"")</f>
        <v/>
      </c>
      <c r="EO101" s="65" t="str" cm="1">
        <f t="array" aca="1" ref="EO101" ca="1">IFERROR(INDEX($DP$101:$DU$101,_xlfn.AGGREGATE(15,6,COLUMN($DP$101:$DU$101)-COLUMN($DO$101)/($EF$101:$EK$101=MAX($EF$101:$EK$101)),COLUMNS($DP$101:DS101))),"")</f>
        <v/>
      </c>
      <c r="EP101" s="65" t="str" cm="1">
        <f t="array" aca="1" ref="EP101" ca="1">IFERROR(INDEX($DP$101:$DU$101,_xlfn.AGGREGATE(15,6,COLUMN($DP$101:$DU$101)-COLUMN($DO$101)/($EF$101:$EK$101=MAX($EF$101:$EK$101)),COLUMNS($DP$101:DT101))),"")</f>
        <v/>
      </c>
      <c r="EQ101" s="66" t="str" cm="1">
        <f t="array" aca="1" ref="EQ101" ca="1">IFERROR(INDEX($DP$101:$DU$101,_xlfn.AGGREGATE(15,6,COLUMN($DP$101:$DU$101)-COLUMN($DO$101)/($EF$101:$EK$101=MAX($EF$101:$EK$101)),COLUMNS($DP$101:DU101))),"")</f>
        <v/>
      </c>
      <c r="ER101" s="9">
        <f t="shared" ca="1" si="461"/>
        <v>6</v>
      </c>
      <c r="ES101" s="79">
        <f t="shared" ca="1" si="473"/>
        <v>3</v>
      </c>
      <c r="ET101" s="112" t="str" cm="1">
        <f t="array" aca="1" ref="ET101" ca="1">INDEX(EL101:EQ101,1,ES101)</f>
        <v/>
      </c>
      <c r="EU101" s="42" t="str">
        <f t="shared" ca="1" si="326"/>
        <v>T</v>
      </c>
      <c r="EV101" s="65" t="str">
        <f t="shared" si="327"/>
        <v>T</v>
      </c>
      <c r="EW101" s="65" t="str">
        <f t="shared" ca="1" si="328"/>
        <v>B</v>
      </c>
      <c r="EX101" s="65" t="str">
        <f t="shared" si="321"/>
        <v/>
      </c>
      <c r="EY101" s="65" t="str">
        <f t="shared" si="322"/>
        <v/>
      </c>
      <c r="EZ101" s="65" t="str">
        <f t="shared" si="323"/>
        <v/>
      </c>
      <c r="FA101" s="9" t="str">
        <f t="shared" si="387"/>
        <v/>
      </c>
      <c r="FB101" s="9" t="str">
        <f t="shared" si="388"/>
        <v/>
      </c>
      <c r="FC101" s="9" t="str">
        <f t="shared" si="389"/>
        <v/>
      </c>
      <c r="FD101" s="9" t="str">
        <f t="shared" si="390"/>
        <v/>
      </c>
      <c r="FE101" s="9" t="str">
        <f t="shared" si="391"/>
        <v/>
      </c>
      <c r="FF101" s="9" t="str">
        <f t="shared" si="392"/>
        <v/>
      </c>
      <c r="FG101" s="9">
        <f t="shared" si="393"/>
        <v>0</v>
      </c>
      <c r="FH101" s="9">
        <f t="shared" si="394"/>
        <v>0</v>
      </c>
      <c r="FI101" s="42" t="str">
        <f t="shared" si="324"/>
        <v/>
      </c>
      <c r="FJ101" s="65">
        <f>IF(Z101="",0,IFERROR(VLOOKUP(Z96&amp;Z97&amp;Z98&amp;Z99&amp;Z100&amp;Z101,General!I:J,2,FALSE),0))</f>
        <v>0</v>
      </c>
      <c r="FK101" s="65">
        <f>IF(AC101="",0,IFERROR(VLOOKUP(AC96&amp;AC97&amp;AC98&amp;AC99&amp;AC100&amp;AC101,General!I:J,2,FALSE),0))</f>
        <v>0</v>
      </c>
      <c r="FL101" s="65">
        <f>IF(AF101="",0,IFERROR(VLOOKUP(AF96&amp;AF97&amp;AF98&amp;AF99&amp;AF100&amp;AF101,General!I:J,2,FALSE),0))</f>
        <v>0</v>
      </c>
      <c r="FM101" s="65">
        <f>IF(AI101="",0,IFERROR(VLOOKUP(AI96&amp;AI97&amp;AI98&amp;AI99&amp;AI100&amp;AI101,General!I:J,2,FALSE),0))</f>
        <v>0</v>
      </c>
      <c r="FN101" s="65">
        <f>IF(AL101="",0,IFERROR(VLOOKUP(AL96&amp;AL97&amp;AL98&amp;AL99&amp;AL100&amp;AL101,General!I:J,2,FALSE),0))</f>
        <v>0</v>
      </c>
      <c r="FO101" s="65">
        <f>IF(AO101="",0,IFERROR(VLOOKUP(AO96&amp;AO97&amp;AO98&amp;AO99&amp;AO100&amp;AO101,General!I:J,2,FALSE),0))</f>
        <v>0</v>
      </c>
      <c r="FP101" s="65">
        <f>IF(AR101="",0,IFERROR(VLOOKUP(AR96&amp;AR97&amp;AR98&amp;AR99&amp;AR100&amp;AR101,General!I:J,2,FALSE),0))</f>
        <v>0</v>
      </c>
      <c r="FQ101" s="65">
        <f>IF(AU101="",0,IFERROR(VLOOKUP(AU96&amp;AU97&amp;AU98&amp;AU99&amp;AU100&amp;AU101,General!I:J,2,FALSE),0))</f>
        <v>0</v>
      </c>
      <c r="FR101" s="65">
        <f>IF(AX101="",0,IFERROR(VLOOKUP(AX96&amp;AX97&amp;AX98&amp;AX99&amp;AX100&amp;AX101,General!I:J,2,FALSE),0))</f>
        <v>0</v>
      </c>
      <c r="FS101" s="65">
        <f>IF(BA101="",0,IFERROR(VLOOKUP(BA96&amp;BA97&amp;BA98&amp;BA99&amp;BA100&amp;BA101,General!I:J,2,FALSE),0))</f>
        <v>0</v>
      </c>
      <c r="FT101" s="65">
        <f>IF(BD101="",0,IFERROR(VLOOKUP(BD96&amp;BD97&amp;BD98&amp;BD99&amp;BD100&amp;BD101,General!I:J,2,FALSE),0))</f>
        <v>0</v>
      </c>
      <c r="FU101" s="65">
        <f>IF(BG101="",0,IFERROR(VLOOKUP(BG96&amp;BG97&amp;BG98&amp;BG99&amp;BG100&amp;BG101,General!I:J,2,FALSE),0))</f>
        <v>0</v>
      </c>
      <c r="FV101" s="65">
        <f>IF(BJ101="",0,IFERROR(VLOOKUP(BJ96&amp;BJ97&amp;BJ98&amp;BJ99&amp;BJ100&amp;BJ101,General!I:J,2,FALSE),0))</f>
        <v>0</v>
      </c>
      <c r="FW101" s="65">
        <f>IF(BM101="",0,IFERROR(VLOOKUP(BM96&amp;BM97&amp;BM98&amp;BM99&amp;BM100&amp;BM101,General!I:J,2,FALSE),0))</f>
        <v>0</v>
      </c>
      <c r="FX101" s="65">
        <f>IF(BP101="",0,IFERROR(VLOOKUP(BP96&amp;BP97&amp;BP98&amp;BP99&amp;BP100&amp;BP101,General!I:J,2,FALSE),0))</f>
        <v>0</v>
      </c>
      <c r="FY101" s="65">
        <f>IF(BS101="",0,IFERROR(VLOOKUP(BS96&amp;BS97&amp;BS98&amp;BS99&amp;BS100&amp;BS101,General!I:J,2,FALSE),0))</f>
        <v>0</v>
      </c>
      <c r="FZ101" s="66">
        <f>IF(BV101="",0,IFERROR(VLOOKUP(BV96&amp;BV97&amp;BV98&amp;BV99&amp;BV100&amp;BV101,General!I:J,2,FALSE),0))</f>
        <v>0</v>
      </c>
      <c r="GA101" s="66">
        <f>IF(BY101="",0,IFERROR(VLOOKUP(BY96&amp;BY97&amp;BY98&amp;BY99&amp;BY100&amp;BY101,General!I:J,2,FALSE),0))</f>
        <v>0</v>
      </c>
      <c r="GB101" s="66">
        <f>IF(R101="",0,IFERROR(VLOOKUP(R96&amp;R97&amp;R98&amp;R99&amp;R100&amp;R101,General!F:G,2,FALSE),0))</f>
        <v>0</v>
      </c>
      <c r="GC101" s="9" t="str">
        <f t="shared" si="462"/>
        <v/>
      </c>
      <c r="GD101" s="9" t="str">
        <f t="shared" si="395"/>
        <v>N</v>
      </c>
      <c r="GE101" s="9" t="str">
        <f t="shared" si="396"/>
        <v>N</v>
      </c>
      <c r="GF101" s="9" t="str">
        <f t="shared" si="397"/>
        <v>N</v>
      </c>
      <c r="GG101" s="9" t="str">
        <f t="shared" si="398"/>
        <v/>
      </c>
      <c r="GH101" s="10" t="str">
        <f t="shared" ca="1" si="399"/>
        <v/>
      </c>
      <c r="GI101" s="9" t="str">
        <f t="shared" ca="1" si="400"/>
        <v/>
      </c>
      <c r="GJ101" s="9" t="str">
        <f t="shared" ca="1" si="401"/>
        <v/>
      </c>
      <c r="GK101" s="9" t="str">
        <f t="shared" si="402"/>
        <v/>
      </c>
      <c r="GL101" s="9" t="str">
        <f t="shared" si="403"/>
        <v/>
      </c>
      <c r="GM101" s="9" t="str">
        <f t="shared" si="404"/>
        <v/>
      </c>
      <c r="GN101" s="9" t="str">
        <f t="shared" si="318"/>
        <v/>
      </c>
      <c r="GO101" s="9" t="str">
        <f t="shared" si="319"/>
        <v/>
      </c>
      <c r="GP101" s="9" t="str">
        <f t="shared" si="289"/>
        <v>00000</v>
      </c>
      <c r="GQ101" s="9" t="str">
        <f t="shared" si="290"/>
        <v>00000</v>
      </c>
      <c r="GR101" s="9" t="str">
        <f t="shared" si="291"/>
        <v>000000</v>
      </c>
      <c r="GS101" s="9" t="str">
        <f t="shared" si="292"/>
        <v>000000</v>
      </c>
      <c r="GT101" s="9" t="str">
        <f t="shared" si="293"/>
        <v>B</v>
      </c>
      <c r="GU101" s="9" t="str">
        <f t="shared" si="463"/>
        <v>B</v>
      </c>
      <c r="GV101" s="9" t="str">
        <f t="shared" si="405"/>
        <v/>
      </c>
      <c r="GW101" s="9">
        <f t="shared" ca="1" si="406"/>
        <v>0</v>
      </c>
      <c r="GX101" s="9" t="str">
        <f t="shared" si="407"/>
        <v/>
      </c>
      <c r="GY101" s="9">
        <f t="shared" ca="1" si="408"/>
        <v>0</v>
      </c>
      <c r="GZ101" s="9" t="str">
        <f t="shared" si="409"/>
        <v/>
      </c>
      <c r="HA101" s="9">
        <f t="shared" ca="1" si="410"/>
        <v>0</v>
      </c>
      <c r="HB101" s="9" t="str">
        <f t="shared" ca="1" si="464"/>
        <v>0</v>
      </c>
      <c r="HC101" s="9" t="str">
        <f t="shared" ca="1" si="465"/>
        <v>0</v>
      </c>
      <c r="HD101" s="9" t="str">
        <f t="shared" ca="1" si="466"/>
        <v>0</v>
      </c>
      <c r="HE101" s="9" t="str">
        <f t="shared" si="411"/>
        <v/>
      </c>
      <c r="HG101" s="9">
        <f>General!A99</f>
        <v>0</v>
      </c>
      <c r="HH101" s="9">
        <f>General!B99</f>
        <v>0</v>
      </c>
      <c r="HI101" s="9">
        <f>General!C99</f>
        <v>0</v>
      </c>
      <c r="HJ101" s="9">
        <f>General!D99</f>
        <v>0</v>
      </c>
      <c r="HK101" s="9">
        <v>1</v>
      </c>
      <c r="HL101" s="57">
        <f t="shared" ca="1" si="467"/>
        <v>1</v>
      </c>
      <c r="HM101" s="9" t="str">
        <f>General!F99</f>
        <v>WLLWLL</v>
      </c>
      <c r="HN101" s="9">
        <f>General!G99</f>
        <v>-3</v>
      </c>
    </row>
    <row r="102" spans="1:222" ht="13.5" thickBot="1">
      <c r="A102" s="9">
        <v>93</v>
      </c>
      <c r="B102" s="42" t="str">
        <f t="shared" si="330"/>
        <v/>
      </c>
      <c r="C102" s="115" t="str">
        <f t="shared" ca="1" si="412"/>
        <v/>
      </c>
      <c r="D102" s="116" t="str">
        <f t="shared" si="413"/>
        <v/>
      </c>
      <c r="E102" s="117" t="str">
        <f t="shared" si="414"/>
        <v/>
      </c>
      <c r="F102" s="66" t="str">
        <f t="shared" si="331"/>
        <v/>
      </c>
      <c r="G102" s="9">
        <v>93</v>
      </c>
      <c r="H102" s="118"/>
      <c r="I102" s="152" t="str">
        <f t="shared" si="415"/>
        <v/>
      </c>
      <c r="J102" s="115" t="str">
        <f t="shared" si="416"/>
        <v/>
      </c>
      <c r="K102" s="66" t="str">
        <f t="shared" si="468"/>
        <v/>
      </c>
      <c r="L102" s="141"/>
      <c r="M102" s="136"/>
      <c r="N102" s="10"/>
      <c r="O102" s="42" t="str">
        <f>IF(M101="","",VLOOKUP(DX102,General!U:V,2,FALSE))</f>
        <v/>
      </c>
      <c r="P102" s="116" t="str">
        <f t="shared" si="332"/>
        <v/>
      </c>
      <c r="Q102" s="117" t="str">
        <f t="shared" si="333"/>
        <v/>
      </c>
      <c r="R102" s="65" t="str">
        <f t="shared" si="334"/>
        <v/>
      </c>
      <c r="S102" s="65" t="str">
        <f t="shared" si="335"/>
        <v/>
      </c>
      <c r="T102" s="119" t="str">
        <f t="shared" si="417"/>
        <v/>
      </c>
      <c r="U102" s="65" t="str">
        <f>IF(M102="","",IF(T102="",SUM($T$5:$T102)+S102,SUM($T$5:$T102)))</f>
        <v/>
      </c>
      <c r="V102" s="125" t="str">
        <f t="shared" si="499"/>
        <v/>
      </c>
      <c r="W102" s="65" t="str" cm="1">
        <f t="array" aca="1" ref="W102" ca="1">IF(M101="","",INDIRECT(DX102&amp; DN102))</f>
        <v/>
      </c>
      <c r="X102" s="66" t="str">
        <f t="shared" si="336"/>
        <v/>
      </c>
      <c r="Y102" s="42" t="str">
        <f t="shared" si="337"/>
        <v/>
      </c>
      <c r="Z102" s="65" t="str">
        <f t="shared" si="338"/>
        <v/>
      </c>
      <c r="AA102" s="66" t="str">
        <f t="shared" si="339"/>
        <v/>
      </c>
      <c r="AB102" s="42" t="str">
        <f t="shared" si="340"/>
        <v/>
      </c>
      <c r="AC102" s="65" t="str">
        <f t="shared" si="341"/>
        <v/>
      </c>
      <c r="AD102" s="66" t="str">
        <f t="shared" si="342"/>
        <v/>
      </c>
      <c r="AE102" s="42" t="str">
        <f t="shared" si="343"/>
        <v/>
      </c>
      <c r="AF102" s="65" t="str">
        <f t="shared" si="344"/>
        <v/>
      </c>
      <c r="AG102" s="66" t="str">
        <f t="shared" si="345"/>
        <v/>
      </c>
      <c r="AH102" s="42" t="str">
        <f t="shared" si="346"/>
        <v/>
      </c>
      <c r="AI102" s="65" t="str">
        <f t="shared" si="347"/>
        <v/>
      </c>
      <c r="AJ102" s="66" t="str">
        <f t="shared" si="348"/>
        <v/>
      </c>
      <c r="AK102" s="42" t="str">
        <f t="shared" si="418"/>
        <v/>
      </c>
      <c r="AL102" s="65" t="str">
        <f t="shared" si="349"/>
        <v/>
      </c>
      <c r="AM102" s="66" t="str">
        <f t="shared" si="350"/>
        <v/>
      </c>
      <c r="AN102" s="42" t="str">
        <f t="shared" si="351"/>
        <v/>
      </c>
      <c r="AO102" s="65" t="str">
        <f t="shared" si="352"/>
        <v/>
      </c>
      <c r="AP102" s="66" t="str">
        <f t="shared" si="353"/>
        <v/>
      </c>
      <c r="AQ102" s="42" t="str">
        <f t="shared" si="354"/>
        <v/>
      </c>
      <c r="AR102" s="65" t="str">
        <f t="shared" si="355"/>
        <v/>
      </c>
      <c r="AS102" s="66" t="str">
        <f t="shared" si="356"/>
        <v/>
      </c>
      <c r="AT102" s="42" t="str">
        <f t="shared" si="419"/>
        <v/>
      </c>
      <c r="AU102" s="65" t="str">
        <f t="shared" si="357"/>
        <v/>
      </c>
      <c r="AV102" s="79" t="str">
        <f t="shared" si="358"/>
        <v/>
      </c>
      <c r="AW102" s="42" t="str">
        <f t="shared" si="420"/>
        <v/>
      </c>
      <c r="AX102" s="65" t="str">
        <f t="shared" si="359"/>
        <v/>
      </c>
      <c r="AY102" s="66" t="str">
        <f t="shared" si="421"/>
        <v/>
      </c>
      <c r="AZ102" s="42" t="str">
        <f t="shared" si="360"/>
        <v/>
      </c>
      <c r="BA102" s="65" t="str">
        <f t="shared" si="361"/>
        <v/>
      </c>
      <c r="BB102" s="66" t="str">
        <f t="shared" si="362"/>
        <v/>
      </c>
      <c r="BC102" s="42" t="str">
        <f t="shared" si="363"/>
        <v/>
      </c>
      <c r="BD102" s="65" t="str">
        <f t="shared" si="364"/>
        <v/>
      </c>
      <c r="BE102" s="66" t="str">
        <f t="shared" si="365"/>
        <v/>
      </c>
      <c r="BF102" s="42" t="str">
        <f t="shared" si="366"/>
        <v/>
      </c>
      <c r="BG102" s="65" t="str">
        <f t="shared" si="367"/>
        <v/>
      </c>
      <c r="BH102" s="66" t="str">
        <f t="shared" si="368"/>
        <v/>
      </c>
      <c r="BI102" s="42" t="str">
        <f t="shared" si="369"/>
        <v/>
      </c>
      <c r="BJ102" s="65" t="str">
        <f t="shared" si="370"/>
        <v/>
      </c>
      <c r="BK102" s="66" t="str">
        <f t="shared" si="371"/>
        <v/>
      </c>
      <c r="BL102" s="42" t="str">
        <f t="shared" si="372"/>
        <v/>
      </c>
      <c r="BM102" s="65" t="str">
        <f t="shared" si="373"/>
        <v/>
      </c>
      <c r="BN102" s="66" t="str">
        <f t="shared" si="374"/>
        <v/>
      </c>
      <c r="BO102" s="42" t="str">
        <f t="shared" si="375"/>
        <v/>
      </c>
      <c r="BP102" s="65" t="str">
        <f t="shared" si="376"/>
        <v/>
      </c>
      <c r="BQ102" s="66" t="str">
        <f t="shared" si="377"/>
        <v/>
      </c>
      <c r="BR102" s="42" t="str">
        <f t="shared" si="378"/>
        <v/>
      </c>
      <c r="BS102" s="65" t="str">
        <f t="shared" si="379"/>
        <v/>
      </c>
      <c r="BT102" s="66" t="str">
        <f t="shared" si="380"/>
        <v/>
      </c>
      <c r="BU102" s="42" t="str">
        <f t="shared" si="381"/>
        <v/>
      </c>
      <c r="BV102" s="65" t="str">
        <f t="shared" si="382"/>
        <v/>
      </c>
      <c r="BW102" s="66" t="str">
        <f t="shared" si="383"/>
        <v/>
      </c>
      <c r="BX102" s="42" t="str">
        <f t="shared" si="384"/>
        <v/>
      </c>
      <c r="BY102" s="65" t="str">
        <f t="shared" si="422"/>
        <v/>
      </c>
      <c r="BZ102" s="66" t="str">
        <f t="shared" si="385"/>
        <v/>
      </c>
      <c r="CA102" s="106">
        <f t="shared" si="423"/>
        <v>0</v>
      </c>
      <c r="CB102" s="107">
        <f t="shared" si="424"/>
        <v>0</v>
      </c>
      <c r="CC102" s="108" t="str">
        <f t="shared" si="425"/>
        <v/>
      </c>
      <c r="CD102" s="252" t="e">
        <f t="shared" ref="CD102:CE102" si="501">AVERAGE(CV99:CV102)</f>
        <v>#DIV/0!</v>
      </c>
      <c r="CE102" s="252" t="e">
        <f t="shared" si="501"/>
        <v>#DIV/0!</v>
      </c>
      <c r="CF102" s="252" t="e">
        <f t="shared" si="427"/>
        <v>#DIV/0!</v>
      </c>
      <c r="CG102" s="252" t="e">
        <f t="shared" si="428"/>
        <v>#DIV/0!</v>
      </c>
      <c r="CH102" s="252" t="e">
        <f t="shared" si="429"/>
        <v>#DIV/0!</v>
      </c>
      <c r="CI102" s="252" t="e">
        <f t="shared" si="430"/>
        <v>#DIV/0!</v>
      </c>
      <c r="CJ102" s="252" t="e">
        <f t="shared" si="431"/>
        <v>#DIV/0!</v>
      </c>
      <c r="CK102" s="252" t="e">
        <f t="shared" si="432"/>
        <v>#DIV/0!</v>
      </c>
      <c r="CL102" s="252" t="e">
        <f t="shared" si="433"/>
        <v>#DIV/0!</v>
      </c>
      <c r="CM102" s="252" t="e">
        <f t="shared" si="434"/>
        <v>#DIV/0!</v>
      </c>
      <c r="CN102" s="252" t="e">
        <f t="shared" si="435"/>
        <v>#DIV/0!</v>
      </c>
      <c r="CO102" s="252" t="e">
        <f t="shared" si="436"/>
        <v>#DIV/0!</v>
      </c>
      <c r="CP102" s="252" t="e">
        <f t="shared" si="437"/>
        <v>#DIV/0!</v>
      </c>
      <c r="CQ102" s="252" t="e">
        <f t="shared" si="438"/>
        <v>#DIV/0!</v>
      </c>
      <c r="CR102" s="252" t="e">
        <f t="shared" si="439"/>
        <v>#DIV/0!</v>
      </c>
      <c r="CS102" s="252" t="e">
        <f t="shared" si="440"/>
        <v>#DIV/0!</v>
      </c>
      <c r="CT102" s="252" t="e">
        <f t="shared" si="441"/>
        <v>#DIV/0!</v>
      </c>
      <c r="CU102" s="252" t="e">
        <f t="shared" si="442"/>
        <v>#DIV/0!</v>
      </c>
      <c r="CV102" s="156" t="str">
        <f t="shared" si="443"/>
        <v/>
      </c>
      <c r="CW102" s="157" t="str">
        <f t="shared" si="444"/>
        <v/>
      </c>
      <c r="CX102" s="157" t="str">
        <f t="shared" si="445"/>
        <v/>
      </c>
      <c r="CY102" s="157" t="str">
        <f t="shared" si="446"/>
        <v/>
      </c>
      <c r="CZ102" s="157" t="str">
        <f t="shared" si="447"/>
        <v/>
      </c>
      <c r="DA102" s="157" t="str">
        <f t="shared" si="448"/>
        <v/>
      </c>
      <c r="DB102" s="157" t="str">
        <f t="shared" si="449"/>
        <v/>
      </c>
      <c r="DC102" s="157" t="str">
        <f t="shared" si="450"/>
        <v/>
      </c>
      <c r="DD102" s="157" t="str">
        <f t="shared" si="451"/>
        <v/>
      </c>
      <c r="DE102" s="157" t="str">
        <f t="shared" si="452"/>
        <v/>
      </c>
      <c r="DF102" s="157" t="str">
        <f t="shared" si="453"/>
        <v/>
      </c>
      <c r="DG102" s="157" t="str">
        <f t="shared" si="454"/>
        <v/>
      </c>
      <c r="DH102" s="157" t="str">
        <f t="shared" si="455"/>
        <v/>
      </c>
      <c r="DI102" s="157" t="str">
        <f t="shared" si="456"/>
        <v/>
      </c>
      <c r="DJ102" s="157" t="str">
        <f t="shared" si="457"/>
        <v/>
      </c>
      <c r="DK102" s="157" t="str">
        <f t="shared" si="458"/>
        <v/>
      </c>
      <c r="DL102" s="157" t="str">
        <f t="shared" si="459"/>
        <v/>
      </c>
      <c r="DM102" s="158" t="str">
        <f t="shared" si="460"/>
        <v/>
      </c>
      <c r="DN102" s="78">
        <v>102</v>
      </c>
      <c r="DO102" s="79">
        <f t="shared" si="478"/>
        <v>97</v>
      </c>
      <c r="DP102" s="42" t="str" cm="1">
        <f t="array" ref="DP102">IFERROR(INDEX($CD$4:$CU$4,_xlfn.AGGREGATE(15,6,COLUMN($CD$4:$CU$4)-COLUMN($CC$1)/($CD$102:$CU$102=MAX($CD$102:$CU$102)),COLUMNS(CU$4:$CU4))),"")</f>
        <v/>
      </c>
      <c r="DQ102" s="65" t="str" cm="1">
        <f t="array" ref="DQ102">IFERROR(INDEX($CD$4:$CU$4,_xlfn.AGGREGATE(15,6,COLUMN($CD$4:$CU$4)-COLUMN($CC$1)/($CD$102:$CU$102=MAX($CD$102:$CU$102)),COLUMNS($CU$4:DN4))),"")</f>
        <v/>
      </c>
      <c r="DR102" s="65" t="str" cm="1">
        <f t="array" ref="DR102">IFERROR(INDEX($CD$4:$CU$4,_xlfn.AGGREGATE(15,6,COLUMN($CD$4:$CU$4)-COLUMN($CC$1)/($CD$102:$CU$102=MAX($CD$102:$CU$102)),COLUMNS($CU$4:DO4))),"")</f>
        <v/>
      </c>
      <c r="DS102" s="65" t="str" cm="1">
        <f t="array" ref="DS102">IFERROR(INDEX($CD$4:$CU$4,_xlfn.AGGREGATE(15,6,COLUMN($CD$4:$CU$4)-COLUMN($CC$1)/($CD$102:$CU$102=MAX($CD$102:$CU$102)),COLUMNS($CU$4:DP4))),"")</f>
        <v/>
      </c>
      <c r="DT102" s="65" t="str" cm="1">
        <f t="array" ref="DT102">IFERROR(INDEX($CD$4:$CU$4,_xlfn.AGGREGATE(15,6,COLUMN($CD$4:$CU$4)-COLUMN($CC$1)/($CD$102:$CU$102=MAX($CD$102:$CU$102)),COLUMNS($CU$4:DQ4))),"")</f>
        <v/>
      </c>
      <c r="DU102" s="66" t="str" cm="1">
        <f t="array" ref="DU102">IFERROR(INDEX($CD$4:$CU$4,_xlfn.AGGREGATE(15,6,COLUMN($CD$4:$CU$4)-COLUMN($CC$1)/($CD$102:$CU$102=MAX($CD$102:$CU$102)),COLUMNS($CU$4:DR4))),"")</f>
        <v/>
      </c>
      <c r="DV102" s="78" t="str">
        <f t="shared" ca="1" si="470"/>
        <v/>
      </c>
      <c r="DW102" s="65" t="str">
        <f t="shared" ca="1" si="471"/>
        <v>R</v>
      </c>
      <c r="DX102" s="65" t="str" cm="1">
        <f t="array" aca="1" ref="DX102" ca="1">IF(INDIRECT(VLOOKUP(DX101,General!R:T,3,FALSE)&amp;DN101)&gt;0,DX101,DV101)</f>
        <v>BU</v>
      </c>
      <c r="DY102" s="79">
        <f t="shared" ca="1" si="472"/>
        <v>4</v>
      </c>
      <c r="DZ102" s="42" t="str">
        <f>IFERROR(VLOOKUP(DP102,General!R:S,2,FALSE),"")</f>
        <v/>
      </c>
      <c r="EA102" s="65" t="str">
        <f>IFERROR(VLOOKUP(DQ102,General!R:S,2,FALSE),"")</f>
        <v/>
      </c>
      <c r="EB102" s="65" t="str">
        <f>IFERROR(VLOOKUP(DR102,General!R:S,2,FALSE),"")</f>
        <v/>
      </c>
      <c r="EC102" s="65" t="str">
        <f>IFERROR(VLOOKUP(DS102,General!R:S,2,FALSE),"")</f>
        <v/>
      </c>
      <c r="ED102" s="65" t="str">
        <f>IFERROR(VLOOKUP(DT102,General!R:S,2,FALSE),"")</f>
        <v/>
      </c>
      <c r="EE102" s="66" t="str">
        <f>IFERROR(VLOOKUP(DU102,General!R:S,2,FALSE),"")</f>
        <v/>
      </c>
      <c r="EF102" s="113">
        <f ca="1">IF(DP102="",-1,COUNTIF(INDIRECT(DZ102&amp;$DN$10):INDIRECT(DZ102&amp;DN102),"Y"))</f>
        <v>-1</v>
      </c>
      <c r="EG102" s="111">
        <f ca="1">IF(DQ102="",-1,COUNTIF(INDIRECT(EA102&amp;$DN$10):INDIRECT(EA102&amp;DN102),"Y"))</f>
        <v>-1</v>
      </c>
      <c r="EH102" s="111">
        <f ca="1">IF(DR102="",-1,COUNTIF(INDIRECT(EB102&amp;$DN$10):INDIRECT(EB102&amp;DN102),"Y"))</f>
        <v>-1</v>
      </c>
      <c r="EI102" s="110">
        <f ca="1">IF(DS102="",-1,COUNTIF(INDIRECT(EC102&amp;$DN$10):INDIRECT(EC102&amp;DN102),"Y"))</f>
        <v>-1</v>
      </c>
      <c r="EJ102" s="114">
        <f ca="1">IF(DT102="",-1,COUNTIF(INDIRECT(ED102&amp;$DN$10):INDIRECT(ED102&amp;DN102),"Y"))</f>
        <v>-1</v>
      </c>
      <c r="EK102" s="114">
        <f ca="1">IF(DU102="",-1,COUNTIF(INDIRECT(EE102&amp;$DN$10):INDIRECT(EE102&amp;DN102),"Y"))</f>
        <v>-1</v>
      </c>
      <c r="EL102" s="42" t="str" cm="1">
        <f t="array" aca="1" ref="EL102" ca="1">IFERROR(INDEX($DP$102:$DU$102,_xlfn.AGGREGATE(15,6,COLUMN($DP$102:$DU$102)-COLUMN($DO$102)/($EF$102:$EK$102=MAX($EF$102:$EK$102)),COLUMNS($DP$102:DP102))),"")</f>
        <v/>
      </c>
      <c r="EM102" s="65" t="str" cm="1">
        <f t="array" aca="1" ref="EM102" ca="1">IFERROR(INDEX($DP$102:$DU$102,_xlfn.AGGREGATE(15,6,COLUMN($DP$102:$DU$102)-COLUMN($DO$102)/($EF$102:$EK$102=MAX($EF$102:$EK$102)),COLUMNS($DP$102:DQ102))),"")</f>
        <v/>
      </c>
      <c r="EN102" s="65" t="str" cm="1">
        <f t="array" aca="1" ref="EN102" ca="1">IFERROR(INDEX($DP$102:$DU$102,_xlfn.AGGREGATE(15,6,COLUMN($DP$102:$DU$102)-COLUMN($DO$102)/($EF$102:$EK$102=MAX($EF$102:$EK$102)),COLUMNS($DP$102:DR102))),"")</f>
        <v/>
      </c>
      <c r="EO102" s="65" t="str" cm="1">
        <f t="array" aca="1" ref="EO102" ca="1">IFERROR(INDEX($DP$102:$DU$102,_xlfn.AGGREGATE(15,6,COLUMN($DP$102:$DU$102)-COLUMN($DO$102)/($EF$102:$EK$102=MAX($EF$102:$EK$102)),COLUMNS($DP$102:DS102))),"")</f>
        <v/>
      </c>
      <c r="EP102" s="65" t="str" cm="1">
        <f t="array" aca="1" ref="EP102" ca="1">IFERROR(INDEX($DP$102:$DU$102,_xlfn.AGGREGATE(15,6,COLUMN($DP$102:$DU$102)-COLUMN($DO$102)/($EF$102:$EK$102=MAX($EF$102:$EK$102)),COLUMNS($DP$102:DT102))),"")</f>
        <v/>
      </c>
      <c r="EQ102" s="66" t="str" cm="1">
        <f t="array" aca="1" ref="EQ102" ca="1">IFERROR(INDEX($DP$102:$DU$102,_xlfn.AGGREGATE(15,6,COLUMN($DP$102:$DU$102)-COLUMN($DO$102)/($EF$102:$EK$102=MAX($EF$102:$EK$102)),COLUMNS($DP$102:DU102))),"")</f>
        <v/>
      </c>
      <c r="ER102" s="9">
        <f t="shared" ca="1" si="461"/>
        <v>6</v>
      </c>
      <c r="ES102" s="79">
        <f t="shared" ca="1" si="473"/>
        <v>4</v>
      </c>
      <c r="ET102" s="112" t="str" cm="1">
        <f t="array" aca="1" ref="ET102" ca="1">INDEX(EL102:EQ102,1,ES102)</f>
        <v/>
      </c>
      <c r="EU102" s="42" t="str">
        <f t="shared" ca="1" si="326"/>
        <v>T</v>
      </c>
      <c r="EV102" s="65" t="str">
        <f t="shared" si="327"/>
        <v>T</v>
      </c>
      <c r="EW102" s="65" t="str">
        <f t="shared" ca="1" si="328"/>
        <v>B</v>
      </c>
      <c r="EX102" s="65" t="str">
        <f t="shared" si="321"/>
        <v/>
      </c>
      <c r="EY102" s="65" t="str">
        <f t="shared" si="322"/>
        <v/>
      </c>
      <c r="EZ102" s="65" t="str">
        <f t="shared" si="323"/>
        <v/>
      </c>
      <c r="FA102" s="9" t="str">
        <f t="shared" si="387"/>
        <v/>
      </c>
      <c r="FB102" s="9" t="str">
        <f t="shared" si="388"/>
        <v/>
      </c>
      <c r="FC102" s="9" t="str">
        <f t="shared" si="389"/>
        <v/>
      </c>
      <c r="FD102" s="9" t="str">
        <f t="shared" si="390"/>
        <v/>
      </c>
      <c r="FE102" s="9" t="str">
        <f t="shared" si="391"/>
        <v/>
      </c>
      <c r="FF102" s="9" t="str">
        <f t="shared" si="392"/>
        <v/>
      </c>
      <c r="FG102" s="9">
        <f t="shared" si="393"/>
        <v>0</v>
      </c>
      <c r="FH102" s="9">
        <f t="shared" si="394"/>
        <v>0</v>
      </c>
      <c r="FI102" s="42" t="str">
        <f t="shared" si="324"/>
        <v/>
      </c>
      <c r="FJ102" s="65">
        <f>IF(Z102="",0,IFERROR(VLOOKUP(Z97&amp;Z98&amp;Z99&amp;Z100&amp;Z101&amp;Z102,General!I:J,2,FALSE),0))</f>
        <v>0</v>
      </c>
      <c r="FK102" s="65">
        <f>IF(AC102="",0,IFERROR(VLOOKUP(AC97&amp;AC98&amp;AC99&amp;AC100&amp;AC101&amp;AC102,General!I:J,2,FALSE),0))</f>
        <v>0</v>
      </c>
      <c r="FL102" s="65">
        <f>IF(AF102="",0,IFERROR(VLOOKUP(AF97&amp;AF98&amp;AF99&amp;AF100&amp;AF101&amp;AF102,General!I:J,2,FALSE),0))</f>
        <v>0</v>
      </c>
      <c r="FM102" s="65">
        <f>IF(AI102="",0,IFERROR(VLOOKUP(AI97&amp;AI98&amp;AI99&amp;AI100&amp;AI101&amp;AI102,General!I:J,2,FALSE),0))</f>
        <v>0</v>
      </c>
      <c r="FN102" s="65">
        <f>IF(AL102="",0,IFERROR(VLOOKUP(AL97&amp;AL98&amp;AL99&amp;AL100&amp;AL101&amp;AL102,General!I:J,2,FALSE),0))</f>
        <v>0</v>
      </c>
      <c r="FO102" s="65">
        <f>IF(AO102="",0,IFERROR(VLOOKUP(AO97&amp;AO98&amp;AO99&amp;AO100&amp;AO101&amp;AO102,General!I:J,2,FALSE),0))</f>
        <v>0</v>
      </c>
      <c r="FP102" s="65">
        <f>IF(AR102="",0,IFERROR(VLOOKUP(AR97&amp;AR98&amp;AR99&amp;AR100&amp;AR101&amp;AR102,General!I:J,2,FALSE),0))</f>
        <v>0</v>
      </c>
      <c r="FQ102" s="65">
        <f>IF(AU102="",0,IFERROR(VLOOKUP(AU97&amp;AU98&amp;AU99&amp;AU100&amp;AU101&amp;AU102,General!I:J,2,FALSE),0))</f>
        <v>0</v>
      </c>
      <c r="FR102" s="65">
        <f>IF(AX102="",0,IFERROR(VLOOKUP(AX97&amp;AX98&amp;AX99&amp;AX100&amp;AX101&amp;AX102,General!I:J,2,FALSE),0))</f>
        <v>0</v>
      </c>
      <c r="FS102" s="65">
        <f>IF(BA102="",0,IFERROR(VLOOKUP(BA97&amp;BA98&amp;BA99&amp;BA100&amp;BA101&amp;BA102,General!I:J,2,FALSE),0))</f>
        <v>0</v>
      </c>
      <c r="FT102" s="65">
        <f>IF(BD102="",0,IFERROR(VLOOKUP(BD97&amp;BD98&amp;BD99&amp;BD100&amp;BD101&amp;BD102,General!I:J,2,FALSE),0))</f>
        <v>0</v>
      </c>
      <c r="FU102" s="65">
        <f>IF(BG102="",0,IFERROR(VLOOKUP(BG97&amp;BG98&amp;BG99&amp;BG100&amp;BG101&amp;BG102,General!I:J,2,FALSE),0))</f>
        <v>0</v>
      </c>
      <c r="FV102" s="65">
        <f>IF(BJ102="",0,IFERROR(VLOOKUP(BJ97&amp;BJ98&amp;BJ99&amp;BJ100&amp;BJ101&amp;BJ102,General!I:J,2,FALSE),0))</f>
        <v>0</v>
      </c>
      <c r="FW102" s="65">
        <f>IF(BM102="",0,IFERROR(VLOOKUP(BM97&amp;BM98&amp;BM99&amp;BM100&amp;BM101&amp;BM102,General!I:J,2,FALSE),0))</f>
        <v>0</v>
      </c>
      <c r="FX102" s="65">
        <f>IF(BP102="",0,IFERROR(VLOOKUP(BP97&amp;BP98&amp;BP99&amp;BP100&amp;BP101&amp;BP102,General!I:J,2,FALSE),0))</f>
        <v>0</v>
      </c>
      <c r="FY102" s="65">
        <f>IF(BS102="",0,IFERROR(VLOOKUP(BS97&amp;BS98&amp;BS99&amp;BS100&amp;BS101&amp;BS102,General!I:J,2,FALSE),0))</f>
        <v>0</v>
      </c>
      <c r="FZ102" s="66">
        <f>IF(BV102="",0,IFERROR(VLOOKUP(BV97&amp;BV98&amp;BV99&amp;BV100&amp;BV101&amp;BV102,General!I:J,2,FALSE),0))</f>
        <v>0</v>
      </c>
      <c r="GA102" s="66">
        <f>IF(BY102="",0,IFERROR(VLOOKUP(BY97&amp;BY98&amp;BY99&amp;BY100&amp;BY101&amp;BY102,General!I:J,2,FALSE),0))</f>
        <v>0</v>
      </c>
      <c r="GB102" s="66">
        <f>IF(R102="",0,IFERROR(VLOOKUP(R97&amp;R98&amp;R99&amp;R100&amp;R101&amp;R102,General!F:G,2,FALSE),0))</f>
        <v>0</v>
      </c>
      <c r="GC102" s="9" t="str">
        <f t="shared" si="462"/>
        <v/>
      </c>
      <c r="GD102" s="9" t="str">
        <f t="shared" si="395"/>
        <v>N</v>
      </c>
      <c r="GE102" s="9" t="str">
        <f t="shared" si="396"/>
        <v>N</v>
      </c>
      <c r="GF102" s="9" t="str">
        <f t="shared" si="397"/>
        <v>N</v>
      </c>
      <c r="GG102" s="9" t="str">
        <f t="shared" si="398"/>
        <v/>
      </c>
      <c r="GH102" s="10" t="str">
        <f t="shared" ca="1" si="399"/>
        <v/>
      </c>
      <c r="GI102" s="9" t="str">
        <f t="shared" ca="1" si="400"/>
        <v/>
      </c>
      <c r="GJ102" s="9" t="str">
        <f t="shared" ca="1" si="401"/>
        <v/>
      </c>
      <c r="GK102" s="9" t="str">
        <f t="shared" si="402"/>
        <v/>
      </c>
      <c r="GL102" s="9" t="str">
        <f t="shared" si="403"/>
        <v/>
      </c>
      <c r="GM102" s="9" t="str">
        <f t="shared" si="404"/>
        <v/>
      </c>
      <c r="GN102" s="9" t="str">
        <f t="shared" ref="GN102:GN109" si="502">IF(M102="P",IF(GN101="",1,GN101+1),"")</f>
        <v/>
      </c>
      <c r="GO102" s="9" t="str">
        <f t="shared" ref="GO102:GO109" si="503">IF(M102="B",IF(GO101="",1,GO101+1),"")</f>
        <v/>
      </c>
      <c r="GP102" s="9" t="str">
        <f t="shared" si="289"/>
        <v>00000</v>
      </c>
      <c r="GQ102" s="9" t="str">
        <f t="shared" si="290"/>
        <v>00000</v>
      </c>
      <c r="GR102" s="9" t="str">
        <f t="shared" si="291"/>
        <v>000000</v>
      </c>
      <c r="GS102" s="9" t="str">
        <f t="shared" si="292"/>
        <v>000000</v>
      </c>
      <c r="GT102" s="9" t="str">
        <f t="shared" si="293"/>
        <v>B</v>
      </c>
      <c r="GU102" s="9" t="str">
        <f t="shared" si="463"/>
        <v>B</v>
      </c>
      <c r="GV102" s="9" t="str">
        <f t="shared" si="405"/>
        <v/>
      </c>
      <c r="GW102" s="9">
        <f t="shared" ca="1" si="406"/>
        <v>0</v>
      </c>
      <c r="GX102" s="9" t="str">
        <f t="shared" si="407"/>
        <v/>
      </c>
      <c r="GY102" s="9">
        <f t="shared" ca="1" si="408"/>
        <v>0</v>
      </c>
      <c r="GZ102" s="9" t="str">
        <f t="shared" si="409"/>
        <v/>
      </c>
      <c r="HA102" s="9">
        <f t="shared" ca="1" si="410"/>
        <v>0</v>
      </c>
      <c r="HB102" s="9" t="str">
        <f t="shared" ca="1" si="464"/>
        <v>0</v>
      </c>
      <c r="HC102" s="9" t="str">
        <f t="shared" ca="1" si="465"/>
        <v>0</v>
      </c>
      <c r="HD102" s="9" t="str">
        <f t="shared" ca="1" si="466"/>
        <v>0</v>
      </c>
      <c r="HE102" s="9" t="str">
        <f t="shared" si="411"/>
        <v/>
      </c>
      <c r="HG102" s="9">
        <f>General!A100</f>
        <v>0</v>
      </c>
      <c r="HH102" s="9">
        <f>General!B100</f>
        <v>0</v>
      </c>
      <c r="HI102" s="9">
        <f>General!C100</f>
        <v>0</v>
      </c>
      <c r="HJ102" s="9">
        <f>General!D100</f>
        <v>0</v>
      </c>
      <c r="HK102" s="9">
        <v>1</v>
      </c>
      <c r="HL102" s="57">
        <f t="shared" ca="1" si="467"/>
        <v>1</v>
      </c>
      <c r="HM102" s="9" t="str">
        <f>General!F100</f>
        <v>WLLWLW</v>
      </c>
      <c r="HN102" s="9">
        <f>General!G100</f>
        <v>1</v>
      </c>
    </row>
    <row r="103" spans="1:222" ht="13.5" thickBot="1">
      <c r="A103" s="9">
        <v>94</v>
      </c>
      <c r="B103" s="42" t="str">
        <f t="shared" si="330"/>
        <v/>
      </c>
      <c r="C103" s="115" t="str">
        <f t="shared" ca="1" si="412"/>
        <v/>
      </c>
      <c r="D103" s="116" t="str">
        <f t="shared" si="413"/>
        <v/>
      </c>
      <c r="E103" s="117" t="str">
        <f t="shared" si="414"/>
        <v/>
      </c>
      <c r="F103" s="66" t="str">
        <f t="shared" si="331"/>
        <v/>
      </c>
      <c r="G103" s="9">
        <v>94</v>
      </c>
      <c r="H103" s="118"/>
      <c r="I103" s="152" t="str">
        <f t="shared" si="415"/>
        <v/>
      </c>
      <c r="J103" s="115" t="str">
        <f t="shared" si="416"/>
        <v/>
      </c>
      <c r="K103" s="66" t="str">
        <f t="shared" si="468"/>
        <v/>
      </c>
      <c r="L103" s="141"/>
      <c r="M103" s="136"/>
      <c r="N103" s="10"/>
      <c r="O103" s="42" t="str">
        <f>IF(M102="","",VLOOKUP(DX103,General!U:V,2,FALSE))</f>
        <v/>
      </c>
      <c r="P103" s="116" t="str">
        <f t="shared" si="332"/>
        <v/>
      </c>
      <c r="Q103" s="117" t="str">
        <f t="shared" si="333"/>
        <v/>
      </c>
      <c r="R103" s="65" t="str">
        <f t="shared" si="334"/>
        <v/>
      </c>
      <c r="S103" s="65" t="str">
        <f t="shared" si="335"/>
        <v/>
      </c>
      <c r="T103" s="119" t="str">
        <f t="shared" si="417"/>
        <v/>
      </c>
      <c r="U103" s="65" t="str">
        <f>IF(M103="","",IF(T103="",SUM($T$5:$T103)+S103,SUM($T$5:$T103)))</f>
        <v/>
      </c>
      <c r="V103" s="125" t="str">
        <f t="shared" si="499"/>
        <v/>
      </c>
      <c r="W103" s="65" t="str" cm="1">
        <f t="array" aca="1" ref="W103" ca="1">IF(M102="","",INDIRECT(DX103&amp; DN103))</f>
        <v/>
      </c>
      <c r="X103" s="66" t="str">
        <f t="shared" si="336"/>
        <v/>
      </c>
      <c r="Y103" s="42" t="str">
        <f t="shared" si="337"/>
        <v/>
      </c>
      <c r="Z103" s="65" t="str">
        <f t="shared" si="338"/>
        <v/>
      </c>
      <c r="AA103" s="66" t="str">
        <f t="shared" si="339"/>
        <v/>
      </c>
      <c r="AB103" s="42" t="str">
        <f t="shared" si="340"/>
        <v/>
      </c>
      <c r="AC103" s="65" t="str">
        <f t="shared" si="341"/>
        <v/>
      </c>
      <c r="AD103" s="66" t="str">
        <f t="shared" si="342"/>
        <v/>
      </c>
      <c r="AE103" s="42" t="str">
        <f t="shared" si="343"/>
        <v/>
      </c>
      <c r="AF103" s="65" t="str">
        <f t="shared" si="344"/>
        <v/>
      </c>
      <c r="AG103" s="66" t="str">
        <f t="shared" si="345"/>
        <v/>
      </c>
      <c r="AH103" s="42" t="str">
        <f t="shared" si="346"/>
        <v/>
      </c>
      <c r="AI103" s="65" t="str">
        <f t="shared" si="347"/>
        <v/>
      </c>
      <c r="AJ103" s="66" t="str">
        <f t="shared" si="348"/>
        <v/>
      </c>
      <c r="AK103" s="42" t="str">
        <f t="shared" si="418"/>
        <v/>
      </c>
      <c r="AL103" s="65" t="str">
        <f t="shared" si="349"/>
        <v/>
      </c>
      <c r="AM103" s="66" t="str">
        <f t="shared" si="350"/>
        <v/>
      </c>
      <c r="AN103" s="42" t="str">
        <f t="shared" si="351"/>
        <v/>
      </c>
      <c r="AO103" s="65" t="str">
        <f t="shared" si="352"/>
        <v/>
      </c>
      <c r="AP103" s="66" t="str">
        <f t="shared" si="353"/>
        <v/>
      </c>
      <c r="AQ103" s="42" t="str">
        <f t="shared" si="354"/>
        <v/>
      </c>
      <c r="AR103" s="65" t="str">
        <f t="shared" si="355"/>
        <v/>
      </c>
      <c r="AS103" s="66" t="str">
        <f t="shared" si="356"/>
        <v/>
      </c>
      <c r="AT103" s="42" t="str">
        <f t="shared" si="419"/>
        <v/>
      </c>
      <c r="AU103" s="65" t="str">
        <f t="shared" si="357"/>
        <v/>
      </c>
      <c r="AV103" s="79" t="str">
        <f t="shared" si="358"/>
        <v/>
      </c>
      <c r="AW103" s="42" t="str">
        <f t="shared" si="420"/>
        <v/>
      </c>
      <c r="AX103" s="65" t="str">
        <f t="shared" si="359"/>
        <v/>
      </c>
      <c r="AY103" s="66" t="str">
        <f t="shared" si="421"/>
        <v/>
      </c>
      <c r="AZ103" s="42" t="str">
        <f t="shared" si="360"/>
        <v/>
      </c>
      <c r="BA103" s="65" t="str">
        <f t="shared" si="361"/>
        <v/>
      </c>
      <c r="BB103" s="66" t="str">
        <f t="shared" si="362"/>
        <v/>
      </c>
      <c r="BC103" s="42" t="str">
        <f t="shared" si="363"/>
        <v/>
      </c>
      <c r="BD103" s="65" t="str">
        <f t="shared" si="364"/>
        <v/>
      </c>
      <c r="BE103" s="66" t="str">
        <f t="shared" si="365"/>
        <v/>
      </c>
      <c r="BF103" s="42" t="str">
        <f t="shared" si="366"/>
        <v/>
      </c>
      <c r="BG103" s="65" t="str">
        <f t="shared" si="367"/>
        <v/>
      </c>
      <c r="BH103" s="66" t="str">
        <f t="shared" si="368"/>
        <v/>
      </c>
      <c r="BI103" s="42" t="str">
        <f t="shared" si="369"/>
        <v/>
      </c>
      <c r="BJ103" s="65" t="str">
        <f t="shared" si="370"/>
        <v/>
      </c>
      <c r="BK103" s="66" t="str">
        <f t="shared" si="371"/>
        <v/>
      </c>
      <c r="BL103" s="42" t="str">
        <f t="shared" si="372"/>
        <v/>
      </c>
      <c r="BM103" s="65" t="str">
        <f t="shared" si="373"/>
        <v/>
      </c>
      <c r="BN103" s="66" t="str">
        <f t="shared" si="374"/>
        <v/>
      </c>
      <c r="BO103" s="42" t="str">
        <f t="shared" si="375"/>
        <v/>
      </c>
      <c r="BP103" s="65" t="str">
        <f t="shared" si="376"/>
        <v/>
      </c>
      <c r="BQ103" s="66" t="str">
        <f t="shared" si="377"/>
        <v/>
      </c>
      <c r="BR103" s="42" t="str">
        <f t="shared" si="378"/>
        <v/>
      </c>
      <c r="BS103" s="65" t="str">
        <f t="shared" si="379"/>
        <v/>
      </c>
      <c r="BT103" s="66" t="str">
        <f t="shared" si="380"/>
        <v/>
      </c>
      <c r="BU103" s="42" t="str">
        <f t="shared" si="381"/>
        <v/>
      </c>
      <c r="BV103" s="65" t="str">
        <f t="shared" si="382"/>
        <v/>
      </c>
      <c r="BW103" s="66" t="str">
        <f t="shared" si="383"/>
        <v/>
      </c>
      <c r="BX103" s="42" t="str">
        <f t="shared" si="384"/>
        <v/>
      </c>
      <c r="BY103" s="65" t="str">
        <f t="shared" si="422"/>
        <v/>
      </c>
      <c r="BZ103" s="66" t="str">
        <f t="shared" si="385"/>
        <v/>
      </c>
      <c r="CA103" s="106">
        <f t="shared" si="423"/>
        <v>0</v>
      </c>
      <c r="CB103" s="107">
        <f t="shared" si="424"/>
        <v>0</v>
      </c>
      <c r="CC103" s="108" t="str">
        <f t="shared" si="425"/>
        <v/>
      </c>
      <c r="CD103" s="252" t="e">
        <f t="shared" ref="CD103:CE103" si="504">AVERAGE(CV100:CV103)</f>
        <v>#DIV/0!</v>
      </c>
      <c r="CE103" s="252" t="e">
        <f t="shared" si="504"/>
        <v>#DIV/0!</v>
      </c>
      <c r="CF103" s="252" t="e">
        <f t="shared" si="427"/>
        <v>#DIV/0!</v>
      </c>
      <c r="CG103" s="252" t="e">
        <f t="shared" si="428"/>
        <v>#DIV/0!</v>
      </c>
      <c r="CH103" s="252" t="e">
        <f t="shared" si="429"/>
        <v>#DIV/0!</v>
      </c>
      <c r="CI103" s="252" t="e">
        <f t="shared" si="430"/>
        <v>#DIV/0!</v>
      </c>
      <c r="CJ103" s="252" t="e">
        <f t="shared" si="431"/>
        <v>#DIV/0!</v>
      </c>
      <c r="CK103" s="252" t="e">
        <f t="shared" si="432"/>
        <v>#DIV/0!</v>
      </c>
      <c r="CL103" s="252" t="e">
        <f t="shared" si="433"/>
        <v>#DIV/0!</v>
      </c>
      <c r="CM103" s="252" t="e">
        <f t="shared" si="434"/>
        <v>#DIV/0!</v>
      </c>
      <c r="CN103" s="252" t="e">
        <f t="shared" si="435"/>
        <v>#DIV/0!</v>
      </c>
      <c r="CO103" s="252" t="e">
        <f t="shared" si="436"/>
        <v>#DIV/0!</v>
      </c>
      <c r="CP103" s="252" t="e">
        <f t="shared" si="437"/>
        <v>#DIV/0!</v>
      </c>
      <c r="CQ103" s="252" t="e">
        <f t="shared" si="438"/>
        <v>#DIV/0!</v>
      </c>
      <c r="CR103" s="252" t="e">
        <f t="shared" si="439"/>
        <v>#DIV/0!</v>
      </c>
      <c r="CS103" s="252" t="e">
        <f t="shared" si="440"/>
        <v>#DIV/0!</v>
      </c>
      <c r="CT103" s="252" t="e">
        <f t="shared" si="441"/>
        <v>#DIV/0!</v>
      </c>
      <c r="CU103" s="252" t="e">
        <f t="shared" si="442"/>
        <v>#DIV/0!</v>
      </c>
      <c r="CV103" s="156" t="str">
        <f t="shared" si="443"/>
        <v/>
      </c>
      <c r="CW103" s="157" t="str">
        <f t="shared" si="444"/>
        <v/>
      </c>
      <c r="CX103" s="157" t="str">
        <f t="shared" si="445"/>
        <v/>
      </c>
      <c r="CY103" s="157" t="str">
        <f t="shared" si="446"/>
        <v/>
      </c>
      <c r="CZ103" s="157" t="str">
        <f t="shared" si="447"/>
        <v/>
      </c>
      <c r="DA103" s="157" t="str">
        <f t="shared" si="448"/>
        <v/>
      </c>
      <c r="DB103" s="157" t="str">
        <f t="shared" si="449"/>
        <v/>
      </c>
      <c r="DC103" s="157" t="str">
        <f t="shared" si="450"/>
        <v/>
      </c>
      <c r="DD103" s="157" t="str">
        <f t="shared" si="451"/>
        <v/>
      </c>
      <c r="DE103" s="157" t="str">
        <f t="shared" si="452"/>
        <v/>
      </c>
      <c r="DF103" s="157" t="str">
        <f t="shared" si="453"/>
        <v/>
      </c>
      <c r="DG103" s="157" t="str">
        <f t="shared" si="454"/>
        <v/>
      </c>
      <c r="DH103" s="157" t="str">
        <f t="shared" si="455"/>
        <v/>
      </c>
      <c r="DI103" s="157" t="str">
        <f t="shared" si="456"/>
        <v/>
      </c>
      <c r="DJ103" s="157" t="str">
        <f t="shared" si="457"/>
        <v/>
      </c>
      <c r="DK103" s="157" t="str">
        <f t="shared" si="458"/>
        <v/>
      </c>
      <c r="DL103" s="157" t="str">
        <f t="shared" si="459"/>
        <v/>
      </c>
      <c r="DM103" s="158" t="str">
        <f t="shared" si="460"/>
        <v/>
      </c>
      <c r="DN103" s="78">
        <v>103</v>
      </c>
      <c r="DO103" s="79">
        <f t="shared" si="478"/>
        <v>98</v>
      </c>
      <c r="DP103" s="42" t="str" cm="1">
        <f t="array" ref="DP103">IFERROR(INDEX($CD$4:$CU$4,_xlfn.AGGREGATE(15,6,COLUMN($CD$4:$CU$4)-COLUMN($CC$1)/($CD$103:$CU$103=MAX($CD$103:$CU$103)),COLUMNS(CU$4:$CU4))),"")</f>
        <v/>
      </c>
      <c r="DQ103" s="65" t="str" cm="1">
        <f t="array" ref="DQ103">IFERROR(INDEX($CD$4:$CU$4,_xlfn.AGGREGATE(15,6,COLUMN($CD$4:$CU$4)-COLUMN($CC$1)/($CD$103:$CU$103=MAX($CD$103:$CU$103)),COLUMNS($CU$4:DN4))),"")</f>
        <v/>
      </c>
      <c r="DR103" s="65" t="str" cm="1">
        <f t="array" ref="DR103">IFERROR(INDEX($CD$4:$CU$4,_xlfn.AGGREGATE(15,6,COLUMN($CD$4:$CU$4)-COLUMN($CC$1)/($CD$103:$CU$103=MAX($CD$103:$CU$103)),COLUMNS($CU$4:DO4))),"")</f>
        <v/>
      </c>
      <c r="DS103" s="65" t="str" cm="1">
        <f t="array" ref="DS103">IFERROR(INDEX($CD$4:$CU$4,_xlfn.AGGREGATE(15,6,COLUMN($CD$4:$CU$4)-COLUMN($CC$1)/($CD$103:$CU$103=MAX($CD$103:$CU$103)),COLUMNS($CU$4:DP4))),"")</f>
        <v/>
      </c>
      <c r="DT103" s="65" t="str" cm="1">
        <f t="array" ref="DT103">IFERROR(INDEX($CD$4:$CU$4,_xlfn.AGGREGATE(15,6,COLUMN($CD$4:$CU$4)-COLUMN($CC$1)/($CD$103:$CU$103=MAX($CD$103:$CU$103)),COLUMNS($CU$4:DQ4))),"")</f>
        <v/>
      </c>
      <c r="DU103" s="66" t="str" cm="1">
        <f t="array" ref="DU103">IFERROR(INDEX($CD$4:$CU$4,_xlfn.AGGREGATE(15,6,COLUMN($CD$4:$CU$4)-COLUMN($CC$1)/($CD$103:$CU$103=MAX($CD$103:$CU$103)),COLUMNS($CU$4:DR4))),"")</f>
        <v/>
      </c>
      <c r="DV103" s="78" t="str">
        <f t="shared" ca="1" si="470"/>
        <v/>
      </c>
      <c r="DW103" s="65" t="str">
        <f t="shared" ca="1" si="471"/>
        <v>R</v>
      </c>
      <c r="DX103" s="65" t="str" cm="1">
        <f t="array" aca="1" ref="DX103" ca="1">IF(INDIRECT(VLOOKUP(DX102,General!R:T,3,FALSE)&amp;DN102)&gt;0,DX102,DV102)</f>
        <v>BU</v>
      </c>
      <c r="DY103" s="79">
        <f t="shared" ca="1" si="472"/>
        <v>5</v>
      </c>
      <c r="DZ103" s="42" t="str">
        <f>IFERROR(VLOOKUP(DP103,General!R:S,2,FALSE),"")</f>
        <v/>
      </c>
      <c r="EA103" s="65" t="str">
        <f>IFERROR(VLOOKUP(DQ103,General!R:S,2,FALSE),"")</f>
        <v/>
      </c>
      <c r="EB103" s="65" t="str">
        <f>IFERROR(VLOOKUP(DR103,General!R:S,2,FALSE),"")</f>
        <v/>
      </c>
      <c r="EC103" s="65" t="str">
        <f>IFERROR(VLOOKUP(DS103,General!R:S,2,FALSE),"")</f>
        <v/>
      </c>
      <c r="ED103" s="65" t="str">
        <f>IFERROR(VLOOKUP(DT103,General!R:S,2,FALSE),"")</f>
        <v/>
      </c>
      <c r="EE103" s="66" t="str">
        <f>IFERROR(VLOOKUP(DU103,General!R:S,2,FALSE),"")</f>
        <v/>
      </c>
      <c r="EF103" s="113">
        <f ca="1">IF(DP103="",-1,COUNTIF(INDIRECT(DZ103&amp;$DN$10):INDIRECT(DZ103&amp;DN103),"Y"))</f>
        <v>-1</v>
      </c>
      <c r="EG103" s="111">
        <f ca="1">IF(DQ103="",-1,COUNTIF(INDIRECT(EA103&amp;$DN$10):INDIRECT(EA103&amp;DN103),"Y"))</f>
        <v>-1</v>
      </c>
      <c r="EH103" s="111">
        <f ca="1">IF(DR103="",-1,COUNTIF(INDIRECT(EB103&amp;$DN$10):INDIRECT(EB103&amp;DN103),"Y"))</f>
        <v>-1</v>
      </c>
      <c r="EI103" s="110">
        <f ca="1">IF(DS103="",-1,COUNTIF(INDIRECT(EC103&amp;$DN$10):INDIRECT(EC103&amp;DN103),"Y"))</f>
        <v>-1</v>
      </c>
      <c r="EJ103" s="114">
        <f ca="1">IF(DT103="",-1,COUNTIF(INDIRECT(ED103&amp;$DN$10):INDIRECT(ED103&amp;DN103),"Y"))</f>
        <v>-1</v>
      </c>
      <c r="EK103" s="114">
        <f ca="1">IF(DU103="",-1,COUNTIF(INDIRECT(EE103&amp;$DN$10):INDIRECT(EE103&amp;DN103),"Y"))</f>
        <v>-1</v>
      </c>
      <c r="EL103" s="42" t="str" cm="1">
        <f t="array" aca="1" ref="EL103" ca="1">IFERROR(INDEX($DP$103:$DU$103,_xlfn.AGGREGATE(15,6,COLUMN($DP$103:$DU$103)-COLUMN($DO$103)/($EF$103:$EK$103=MAX($EF$103:$EK$103)),COLUMNS($DP$103:DP103))),"")</f>
        <v/>
      </c>
      <c r="EM103" s="65" t="str" cm="1">
        <f t="array" aca="1" ref="EM103" ca="1">IFERROR(INDEX($DP$103:$DU$103,_xlfn.AGGREGATE(15,6,COLUMN($DP$103:$DU$103)-COLUMN($DO$103)/($EF$103:$EK$103=MAX($EF$103:$EK$103)),COLUMNS($DP$103:DQ103))),"")</f>
        <v/>
      </c>
      <c r="EN103" s="65" t="str" cm="1">
        <f t="array" aca="1" ref="EN103" ca="1">IFERROR(INDEX($DP$103:$DU$103,_xlfn.AGGREGATE(15,6,COLUMN($DP$103:$DU$103)-COLUMN($DO$103)/($EF$103:$EK$103=MAX($EF$103:$EK$103)),COLUMNS($DP$103:DR103))),"")</f>
        <v/>
      </c>
      <c r="EO103" s="65" t="str" cm="1">
        <f t="array" aca="1" ref="EO103" ca="1">IFERROR(INDEX($DP$103:$DU$103,_xlfn.AGGREGATE(15,6,COLUMN($DP$103:$DU$103)-COLUMN($DO$103)/($EF$103:$EK$103=MAX($EF$103:$EK$103)),COLUMNS($DP$103:DS103))),"")</f>
        <v/>
      </c>
      <c r="EP103" s="65" t="str" cm="1">
        <f t="array" aca="1" ref="EP103" ca="1">IFERROR(INDEX($DP$103:$DU$103,_xlfn.AGGREGATE(15,6,COLUMN($DP$103:$DU$103)-COLUMN($DO$103)/($EF$103:$EK$103=MAX($EF$103:$EK$103)),COLUMNS($DP$103:DT103))),"")</f>
        <v/>
      </c>
      <c r="EQ103" s="66" t="str" cm="1">
        <f t="array" aca="1" ref="EQ103" ca="1">IFERROR(INDEX($DP$103:$DU$103,_xlfn.AGGREGATE(15,6,COLUMN($DP$103:$DU$103)-COLUMN($DO$103)/($EF$103:$EK$103=MAX($EF$103:$EK$103)),COLUMNS($DP$103:DU103))),"")</f>
        <v/>
      </c>
      <c r="ER103" s="9">
        <f t="shared" ca="1" si="461"/>
        <v>6</v>
      </c>
      <c r="ES103" s="79">
        <f t="shared" ca="1" si="473"/>
        <v>5</v>
      </c>
      <c r="ET103" s="112" t="str" cm="1">
        <f t="array" aca="1" ref="ET103" ca="1">INDEX(EL103:EQ103,1,ES103)</f>
        <v/>
      </c>
      <c r="EU103" s="42" t="str">
        <f t="shared" ca="1" si="326"/>
        <v>T</v>
      </c>
      <c r="EV103" s="65" t="str">
        <f t="shared" si="327"/>
        <v>T</v>
      </c>
      <c r="EW103" s="65" t="str">
        <f t="shared" ca="1" si="328"/>
        <v>B</v>
      </c>
      <c r="EX103" s="65" t="str">
        <f t="shared" ref="EX103:EX110" si="505">F101&amp;F102</f>
        <v/>
      </c>
      <c r="EY103" s="65" t="str">
        <f t="shared" ref="EY103:EY110" si="506">K101&amp;K102</f>
        <v/>
      </c>
      <c r="EZ103" s="65" t="str">
        <f t="shared" ref="EZ103:EZ110" si="507">R101&amp;R102</f>
        <v/>
      </c>
      <c r="FA103" s="9" t="str">
        <f t="shared" si="387"/>
        <v/>
      </c>
      <c r="FB103" s="9" t="str">
        <f t="shared" si="388"/>
        <v/>
      </c>
      <c r="FC103" s="9" t="str">
        <f t="shared" si="389"/>
        <v/>
      </c>
      <c r="FD103" s="9" t="str">
        <f t="shared" si="390"/>
        <v/>
      </c>
      <c r="FE103" s="9" t="str">
        <f t="shared" si="391"/>
        <v/>
      </c>
      <c r="FF103" s="9" t="str">
        <f t="shared" si="392"/>
        <v/>
      </c>
      <c r="FG103" s="9">
        <f t="shared" si="393"/>
        <v>0</v>
      </c>
      <c r="FH103" s="9">
        <f t="shared" si="394"/>
        <v>0</v>
      </c>
      <c r="FI103" s="42" t="str">
        <f t="shared" ref="FI103:FI109" si="508">IF(M103="","",IF(FI102+FJ103&gt;=10,10,IF(FI102+FJ103&lt;=-10,-10,FI102+FJ103)))</f>
        <v/>
      </c>
      <c r="FJ103" s="65">
        <f>IF(Z103="",0,IFERROR(VLOOKUP(Z98&amp;Z99&amp;Z100&amp;Z101&amp;Z102&amp;Z103,General!I:J,2,FALSE),0))</f>
        <v>0</v>
      </c>
      <c r="FK103" s="65">
        <f>IF(AC103="",0,IFERROR(VLOOKUP(AC98&amp;AC99&amp;AC100&amp;AC101&amp;AC102&amp;AC103,General!I:J,2,FALSE),0))</f>
        <v>0</v>
      </c>
      <c r="FL103" s="65">
        <f>IF(AF103="",0,IFERROR(VLOOKUP(AF98&amp;AF99&amp;AF100&amp;AF101&amp;AF102&amp;AF103,General!I:J,2,FALSE),0))</f>
        <v>0</v>
      </c>
      <c r="FM103" s="65">
        <f>IF(AI103="",0,IFERROR(VLOOKUP(AI98&amp;AI99&amp;AI100&amp;AI101&amp;AI102&amp;AI103,General!I:J,2,FALSE),0))</f>
        <v>0</v>
      </c>
      <c r="FN103" s="65">
        <f>IF(AL103="",0,IFERROR(VLOOKUP(AL98&amp;AL99&amp;AL100&amp;AL101&amp;AL102&amp;AL103,General!I:J,2,FALSE),0))</f>
        <v>0</v>
      </c>
      <c r="FO103" s="65">
        <f>IF(AO103="",0,IFERROR(VLOOKUP(AO98&amp;AO99&amp;AO100&amp;AO101&amp;AO102&amp;AO103,General!I:J,2,FALSE),0))</f>
        <v>0</v>
      </c>
      <c r="FP103" s="65">
        <f>IF(AR103="",0,IFERROR(VLOOKUP(AR98&amp;AR99&amp;AR100&amp;AR101&amp;AR102&amp;AR103,General!I:J,2,FALSE),0))</f>
        <v>0</v>
      </c>
      <c r="FQ103" s="65">
        <f>IF(AU103="",0,IFERROR(VLOOKUP(AU98&amp;AU99&amp;AU100&amp;AU101&amp;AU102&amp;AU103,General!I:J,2,FALSE),0))</f>
        <v>0</v>
      </c>
      <c r="FR103" s="65">
        <f>IF(AX103="",0,IFERROR(VLOOKUP(AX98&amp;AX99&amp;AX100&amp;AX101&amp;AX102&amp;AX103,General!I:J,2,FALSE),0))</f>
        <v>0</v>
      </c>
      <c r="FS103" s="65">
        <f>IF(BA103="",0,IFERROR(VLOOKUP(BA98&amp;BA99&amp;BA100&amp;BA101&amp;BA102&amp;BA103,General!I:J,2,FALSE),0))</f>
        <v>0</v>
      </c>
      <c r="FT103" s="65">
        <f>IF(BD103="",0,IFERROR(VLOOKUP(BD98&amp;BD99&amp;BD100&amp;BD101&amp;BD102&amp;BD103,General!I:J,2,FALSE),0))</f>
        <v>0</v>
      </c>
      <c r="FU103" s="65">
        <f>IF(BG103="",0,IFERROR(VLOOKUP(BG98&amp;BG99&amp;BG100&amp;BG101&amp;BG102&amp;BG103,General!I:J,2,FALSE),0))</f>
        <v>0</v>
      </c>
      <c r="FV103" s="65">
        <f>IF(BJ103="",0,IFERROR(VLOOKUP(BJ98&amp;BJ99&amp;BJ100&amp;BJ101&amp;BJ102&amp;BJ103,General!I:J,2,FALSE),0))</f>
        <v>0</v>
      </c>
      <c r="FW103" s="65">
        <f>IF(BM103="",0,IFERROR(VLOOKUP(BM98&amp;BM99&amp;BM100&amp;BM101&amp;BM102&amp;BM103,General!I:J,2,FALSE),0))</f>
        <v>0</v>
      </c>
      <c r="FX103" s="65">
        <f>IF(BP103="",0,IFERROR(VLOOKUP(BP98&amp;BP99&amp;BP100&amp;BP101&amp;BP102&amp;BP103,General!I:J,2,FALSE),0))</f>
        <v>0</v>
      </c>
      <c r="FY103" s="65">
        <f>IF(BS103="",0,IFERROR(VLOOKUP(BS98&amp;BS99&amp;BS100&amp;BS101&amp;BS102&amp;BS103,General!I:J,2,FALSE),0))</f>
        <v>0</v>
      </c>
      <c r="FZ103" s="66">
        <f>IF(BV103="",0,IFERROR(VLOOKUP(BV98&amp;BV99&amp;BV100&amp;BV101&amp;BV102&amp;BV103,General!I:J,2,FALSE),0))</f>
        <v>0</v>
      </c>
      <c r="GA103" s="66">
        <f>IF(BY103="",0,IFERROR(VLOOKUP(BY98&amp;BY99&amp;BY100&amp;BY101&amp;BY102&amp;BY103,General!I:J,2,FALSE),0))</f>
        <v>0</v>
      </c>
      <c r="GB103" s="66">
        <f>IF(R103="",0,IFERROR(VLOOKUP(R98&amp;R99&amp;R100&amp;R101&amp;R102&amp;R103,General!F:G,2,FALSE),0))</f>
        <v>0</v>
      </c>
      <c r="GC103" s="9" t="str">
        <f t="shared" si="462"/>
        <v/>
      </c>
      <c r="GD103" s="9" t="str">
        <f t="shared" si="395"/>
        <v>N</v>
      </c>
      <c r="GE103" s="9" t="str">
        <f t="shared" si="396"/>
        <v>N</v>
      </c>
      <c r="GF103" s="9" t="str">
        <f t="shared" si="397"/>
        <v>N</v>
      </c>
      <c r="GG103" s="9" t="str">
        <f t="shared" si="398"/>
        <v/>
      </c>
      <c r="GH103" s="10" t="str">
        <f t="shared" ca="1" si="399"/>
        <v/>
      </c>
      <c r="GI103" s="9" t="str">
        <f t="shared" ca="1" si="400"/>
        <v/>
      </c>
      <c r="GJ103" s="9" t="str">
        <f t="shared" ca="1" si="401"/>
        <v/>
      </c>
      <c r="GK103" s="9" t="str">
        <f t="shared" si="402"/>
        <v/>
      </c>
      <c r="GL103" s="9" t="str">
        <f t="shared" si="403"/>
        <v/>
      </c>
      <c r="GM103" s="9" t="str">
        <f t="shared" si="404"/>
        <v/>
      </c>
      <c r="GN103" s="9" t="str">
        <f t="shared" si="502"/>
        <v/>
      </c>
      <c r="GO103" s="9" t="str">
        <f t="shared" si="503"/>
        <v/>
      </c>
      <c r="GP103" s="9" t="str">
        <f t="shared" si="289"/>
        <v>00000</v>
      </c>
      <c r="GQ103" s="9" t="str">
        <f t="shared" si="290"/>
        <v>00000</v>
      </c>
      <c r="GR103" s="9" t="str">
        <f t="shared" si="291"/>
        <v>000000</v>
      </c>
      <c r="GS103" s="9" t="str">
        <f t="shared" si="292"/>
        <v>000000</v>
      </c>
      <c r="GT103" s="9" t="str">
        <f t="shared" si="293"/>
        <v>B</v>
      </c>
      <c r="GU103" s="9" t="str">
        <f t="shared" si="463"/>
        <v>B</v>
      </c>
      <c r="GV103" s="9" t="str">
        <f t="shared" si="405"/>
        <v/>
      </c>
      <c r="GW103" s="9">
        <f t="shared" ca="1" si="406"/>
        <v>0</v>
      </c>
      <c r="GX103" s="9" t="str">
        <f t="shared" si="407"/>
        <v/>
      </c>
      <c r="GY103" s="9">
        <f t="shared" ca="1" si="408"/>
        <v>0</v>
      </c>
      <c r="GZ103" s="9" t="str">
        <f t="shared" si="409"/>
        <v/>
      </c>
      <c r="HA103" s="9">
        <f t="shared" ca="1" si="410"/>
        <v>0</v>
      </c>
      <c r="HB103" s="9" t="str">
        <f t="shared" ca="1" si="464"/>
        <v>0</v>
      </c>
      <c r="HC103" s="9" t="str">
        <f t="shared" ca="1" si="465"/>
        <v>0</v>
      </c>
      <c r="HD103" s="9" t="str">
        <f t="shared" ca="1" si="466"/>
        <v>0</v>
      </c>
      <c r="HE103" s="9" t="str">
        <f t="shared" si="411"/>
        <v/>
      </c>
      <c r="HG103" s="9">
        <f>General!A101</f>
        <v>0</v>
      </c>
      <c r="HH103" s="9">
        <f>General!B101</f>
        <v>0</v>
      </c>
      <c r="HI103" s="9">
        <f>General!C101</f>
        <v>0</v>
      </c>
      <c r="HJ103" s="9">
        <f>General!D101</f>
        <v>0</v>
      </c>
      <c r="HK103" s="9">
        <v>1</v>
      </c>
      <c r="HL103" s="57">
        <f t="shared" ca="1" si="467"/>
        <v>2</v>
      </c>
      <c r="HM103" s="9" t="str">
        <f>General!F101</f>
        <v>WLLWWL</v>
      </c>
      <c r="HN103" s="9">
        <f>General!G101</f>
        <v>-1</v>
      </c>
    </row>
    <row r="104" spans="1:222" ht="13.5" thickBot="1">
      <c r="A104" s="9">
        <v>95</v>
      </c>
      <c r="B104" s="91" t="str">
        <f t="shared" si="330"/>
        <v/>
      </c>
      <c r="C104" s="120" t="str">
        <f t="shared" ca="1" si="412"/>
        <v/>
      </c>
      <c r="D104" s="121" t="str">
        <f t="shared" si="413"/>
        <v/>
      </c>
      <c r="E104" s="122" t="str">
        <f t="shared" si="414"/>
        <v/>
      </c>
      <c r="F104" s="92" t="str">
        <f t="shared" si="331"/>
        <v/>
      </c>
      <c r="G104" s="9">
        <v>95</v>
      </c>
      <c r="H104" s="123"/>
      <c r="I104" s="153" t="str">
        <f t="shared" si="415"/>
        <v/>
      </c>
      <c r="J104" s="120" t="str">
        <f t="shared" si="416"/>
        <v/>
      </c>
      <c r="K104" s="92" t="str">
        <f t="shared" si="468"/>
        <v/>
      </c>
      <c r="L104" s="141"/>
      <c r="M104" s="137"/>
      <c r="N104" s="10"/>
      <c r="O104" s="91" t="str">
        <f>IF(M103="","",VLOOKUP(DX104,General!U:V,2,FALSE))</f>
        <v/>
      </c>
      <c r="P104" s="121" t="str">
        <f t="shared" si="332"/>
        <v/>
      </c>
      <c r="Q104" s="122" t="str">
        <f t="shared" si="333"/>
        <v/>
      </c>
      <c r="R104" s="93" t="str">
        <f t="shared" si="334"/>
        <v/>
      </c>
      <c r="S104" s="93" t="str">
        <f t="shared" si="335"/>
        <v/>
      </c>
      <c r="T104" s="124" t="str">
        <f t="shared" si="417"/>
        <v/>
      </c>
      <c r="U104" s="93" t="str">
        <f>IF(M104="","",IF(T104="",SUM($T$5:$T104)+S104,SUM($T$5:$T104)))</f>
        <v/>
      </c>
      <c r="V104" s="127" t="str">
        <f t="shared" si="499"/>
        <v/>
      </c>
      <c r="W104" s="93" t="str" cm="1">
        <f t="array" aca="1" ref="W104" ca="1">IF(M103="","",INDIRECT(DX104&amp; DN104))</f>
        <v/>
      </c>
      <c r="X104" s="92" t="str">
        <f t="shared" si="336"/>
        <v/>
      </c>
      <c r="Y104" s="91" t="str">
        <f t="shared" si="337"/>
        <v/>
      </c>
      <c r="Z104" s="93" t="str">
        <f t="shared" si="338"/>
        <v/>
      </c>
      <c r="AA104" s="92" t="str">
        <f t="shared" si="339"/>
        <v/>
      </c>
      <c r="AB104" s="91" t="str">
        <f t="shared" si="340"/>
        <v/>
      </c>
      <c r="AC104" s="93" t="str">
        <f t="shared" si="341"/>
        <v/>
      </c>
      <c r="AD104" s="92" t="str">
        <f t="shared" si="342"/>
        <v/>
      </c>
      <c r="AE104" s="91" t="str">
        <f t="shared" si="343"/>
        <v/>
      </c>
      <c r="AF104" s="93" t="str">
        <f t="shared" si="344"/>
        <v/>
      </c>
      <c r="AG104" s="92" t="str">
        <f t="shared" si="345"/>
        <v/>
      </c>
      <c r="AH104" s="91" t="str">
        <f t="shared" si="346"/>
        <v/>
      </c>
      <c r="AI104" s="93" t="str">
        <f t="shared" si="347"/>
        <v/>
      </c>
      <c r="AJ104" s="92" t="str">
        <f t="shared" si="348"/>
        <v/>
      </c>
      <c r="AK104" s="91" t="str">
        <f t="shared" si="418"/>
        <v/>
      </c>
      <c r="AL104" s="93" t="str">
        <f t="shared" si="349"/>
        <v/>
      </c>
      <c r="AM104" s="92" t="str">
        <f t="shared" si="350"/>
        <v/>
      </c>
      <c r="AN104" s="91" t="str">
        <f t="shared" si="351"/>
        <v/>
      </c>
      <c r="AO104" s="93" t="str">
        <f t="shared" si="352"/>
        <v/>
      </c>
      <c r="AP104" s="92" t="str">
        <f t="shared" si="353"/>
        <v/>
      </c>
      <c r="AQ104" s="91" t="str">
        <f t="shared" si="354"/>
        <v/>
      </c>
      <c r="AR104" s="93" t="str">
        <f t="shared" si="355"/>
        <v/>
      </c>
      <c r="AS104" s="92" t="str">
        <f t="shared" si="356"/>
        <v/>
      </c>
      <c r="AT104" s="91" t="str">
        <f t="shared" si="419"/>
        <v/>
      </c>
      <c r="AU104" s="93" t="str">
        <f t="shared" si="357"/>
        <v/>
      </c>
      <c r="AV104" s="95" t="str">
        <f t="shared" si="358"/>
        <v/>
      </c>
      <c r="AW104" s="91" t="str">
        <f t="shared" si="420"/>
        <v/>
      </c>
      <c r="AX104" s="93" t="str">
        <f t="shared" si="359"/>
        <v/>
      </c>
      <c r="AY104" s="92" t="str">
        <f t="shared" si="421"/>
        <v/>
      </c>
      <c r="AZ104" s="91" t="str">
        <f t="shared" si="360"/>
        <v/>
      </c>
      <c r="BA104" s="93" t="str">
        <f t="shared" si="361"/>
        <v/>
      </c>
      <c r="BB104" s="92" t="str">
        <f t="shared" si="362"/>
        <v/>
      </c>
      <c r="BC104" s="91" t="str">
        <f t="shared" si="363"/>
        <v/>
      </c>
      <c r="BD104" s="93" t="str">
        <f t="shared" si="364"/>
        <v/>
      </c>
      <c r="BE104" s="92" t="str">
        <f t="shared" si="365"/>
        <v/>
      </c>
      <c r="BF104" s="91" t="str">
        <f t="shared" si="366"/>
        <v/>
      </c>
      <c r="BG104" s="93" t="str">
        <f t="shared" si="367"/>
        <v/>
      </c>
      <c r="BH104" s="92" t="str">
        <f t="shared" si="368"/>
        <v/>
      </c>
      <c r="BI104" s="91" t="str">
        <f t="shared" si="369"/>
        <v/>
      </c>
      <c r="BJ104" s="93" t="str">
        <f t="shared" si="370"/>
        <v/>
      </c>
      <c r="BK104" s="92" t="str">
        <f t="shared" si="371"/>
        <v/>
      </c>
      <c r="BL104" s="91" t="str">
        <f t="shared" si="372"/>
        <v/>
      </c>
      <c r="BM104" s="93" t="str">
        <f t="shared" si="373"/>
        <v/>
      </c>
      <c r="BN104" s="92" t="str">
        <f t="shared" si="374"/>
        <v/>
      </c>
      <c r="BO104" s="91" t="str">
        <f t="shared" si="375"/>
        <v/>
      </c>
      <c r="BP104" s="93" t="str">
        <f t="shared" si="376"/>
        <v/>
      </c>
      <c r="BQ104" s="92" t="str">
        <f t="shared" si="377"/>
        <v/>
      </c>
      <c r="BR104" s="91" t="str">
        <f t="shared" si="378"/>
        <v/>
      </c>
      <c r="BS104" s="93" t="str">
        <f t="shared" si="379"/>
        <v/>
      </c>
      <c r="BT104" s="92" t="str">
        <f t="shared" si="380"/>
        <v/>
      </c>
      <c r="BU104" s="91" t="str">
        <f t="shared" si="381"/>
        <v/>
      </c>
      <c r="BV104" s="93" t="str">
        <f t="shared" si="382"/>
        <v/>
      </c>
      <c r="BW104" s="92" t="str">
        <f t="shared" si="383"/>
        <v/>
      </c>
      <c r="BX104" s="91" t="str">
        <f t="shared" si="384"/>
        <v/>
      </c>
      <c r="BY104" s="93" t="str">
        <f t="shared" si="422"/>
        <v/>
      </c>
      <c r="BZ104" s="92" t="str">
        <f t="shared" si="385"/>
        <v/>
      </c>
      <c r="CA104" s="106">
        <f t="shared" si="423"/>
        <v>0</v>
      </c>
      <c r="CB104" s="107">
        <f t="shared" si="424"/>
        <v>0</v>
      </c>
      <c r="CC104" s="108" t="str">
        <f t="shared" si="425"/>
        <v/>
      </c>
      <c r="CD104" s="252" t="e">
        <f t="shared" ref="CD104:CE104" si="509">AVERAGE(CV101:CV104)</f>
        <v>#DIV/0!</v>
      </c>
      <c r="CE104" s="252" t="e">
        <f t="shared" si="509"/>
        <v>#DIV/0!</v>
      </c>
      <c r="CF104" s="252" t="e">
        <f t="shared" si="427"/>
        <v>#DIV/0!</v>
      </c>
      <c r="CG104" s="252" t="e">
        <f t="shared" si="428"/>
        <v>#DIV/0!</v>
      </c>
      <c r="CH104" s="252" t="e">
        <f t="shared" si="429"/>
        <v>#DIV/0!</v>
      </c>
      <c r="CI104" s="252" t="e">
        <f t="shared" si="430"/>
        <v>#DIV/0!</v>
      </c>
      <c r="CJ104" s="252" t="e">
        <f t="shared" si="431"/>
        <v>#DIV/0!</v>
      </c>
      <c r="CK104" s="252" t="e">
        <f t="shared" si="432"/>
        <v>#DIV/0!</v>
      </c>
      <c r="CL104" s="252" t="e">
        <f t="shared" si="433"/>
        <v>#DIV/0!</v>
      </c>
      <c r="CM104" s="252" t="e">
        <f t="shared" si="434"/>
        <v>#DIV/0!</v>
      </c>
      <c r="CN104" s="252" t="e">
        <f t="shared" si="435"/>
        <v>#DIV/0!</v>
      </c>
      <c r="CO104" s="252" t="e">
        <f t="shared" si="436"/>
        <v>#DIV/0!</v>
      </c>
      <c r="CP104" s="252" t="e">
        <f t="shared" si="437"/>
        <v>#DIV/0!</v>
      </c>
      <c r="CQ104" s="252" t="e">
        <f t="shared" si="438"/>
        <v>#DIV/0!</v>
      </c>
      <c r="CR104" s="252" t="e">
        <f t="shared" si="439"/>
        <v>#DIV/0!</v>
      </c>
      <c r="CS104" s="252" t="e">
        <f t="shared" si="440"/>
        <v>#DIV/0!</v>
      </c>
      <c r="CT104" s="252" t="e">
        <f t="shared" si="441"/>
        <v>#DIV/0!</v>
      </c>
      <c r="CU104" s="252" t="e">
        <f t="shared" si="442"/>
        <v>#DIV/0!</v>
      </c>
      <c r="CV104" s="156" t="str">
        <f t="shared" si="443"/>
        <v/>
      </c>
      <c r="CW104" s="157" t="str">
        <f t="shared" si="444"/>
        <v/>
      </c>
      <c r="CX104" s="157" t="str">
        <f t="shared" si="445"/>
        <v/>
      </c>
      <c r="CY104" s="157" t="str">
        <f t="shared" si="446"/>
        <v/>
      </c>
      <c r="CZ104" s="157" t="str">
        <f t="shared" si="447"/>
        <v/>
      </c>
      <c r="DA104" s="157" t="str">
        <f t="shared" si="448"/>
        <v/>
      </c>
      <c r="DB104" s="157" t="str">
        <f t="shared" si="449"/>
        <v/>
      </c>
      <c r="DC104" s="157" t="str">
        <f t="shared" si="450"/>
        <v/>
      </c>
      <c r="DD104" s="157" t="str">
        <f t="shared" si="451"/>
        <v/>
      </c>
      <c r="DE104" s="157" t="str">
        <f t="shared" si="452"/>
        <v/>
      </c>
      <c r="DF104" s="157" t="str">
        <f t="shared" si="453"/>
        <v/>
      </c>
      <c r="DG104" s="157" t="str">
        <f t="shared" si="454"/>
        <v/>
      </c>
      <c r="DH104" s="157" t="str">
        <f t="shared" si="455"/>
        <v/>
      </c>
      <c r="DI104" s="157" t="str">
        <f t="shared" si="456"/>
        <v/>
      </c>
      <c r="DJ104" s="157" t="str">
        <f t="shared" si="457"/>
        <v/>
      </c>
      <c r="DK104" s="157" t="str">
        <f t="shared" si="458"/>
        <v/>
      </c>
      <c r="DL104" s="157" t="str">
        <f t="shared" si="459"/>
        <v/>
      </c>
      <c r="DM104" s="158" t="str">
        <f t="shared" si="460"/>
        <v/>
      </c>
      <c r="DN104" s="78">
        <v>104</v>
      </c>
      <c r="DO104" s="79">
        <f t="shared" si="478"/>
        <v>99</v>
      </c>
      <c r="DP104" s="42" t="str" cm="1">
        <f t="array" ref="DP104">IFERROR(INDEX($CD$4:$CU$4,_xlfn.AGGREGATE(15,6,COLUMN($CD$4:$CU$4)-COLUMN($CC$1)/($CD$104:$CU$104=MAX($CD$104:$CU$104)),COLUMNS(CU$4:$CU4))),"")</f>
        <v/>
      </c>
      <c r="DQ104" s="65" t="str" cm="1">
        <f t="array" ref="DQ104">IFERROR(INDEX($CD$4:$CU$4,_xlfn.AGGREGATE(15,6,COLUMN($CD$4:$CU$4)-COLUMN($CC$1)/($CD$104:$CU$104=MAX($CD$104:$CU$104)),COLUMNS($CU$4:DN4))),"")</f>
        <v/>
      </c>
      <c r="DR104" s="65" t="str" cm="1">
        <f t="array" ref="DR104">IFERROR(INDEX($CD$4:$CU$4,_xlfn.AGGREGATE(15,6,COLUMN($CD$4:$CU$4)-COLUMN($CC$1)/($CD$104:$CU$104=MAX($CD$104:$CU$104)),COLUMNS($CU$4:DO4))),"")</f>
        <v/>
      </c>
      <c r="DS104" s="65" t="str" cm="1">
        <f t="array" ref="DS104">IFERROR(INDEX($CD$4:$CU$4,_xlfn.AGGREGATE(15,6,COLUMN($CD$4:$CU$4)-COLUMN($CC$1)/($CD$104:$CU$104=MAX($CD$104:$CU$104)),COLUMNS($CU$4:DP4))),"")</f>
        <v/>
      </c>
      <c r="DT104" s="65" t="str" cm="1">
        <f t="array" ref="DT104">IFERROR(INDEX($CD$4:$CU$4,_xlfn.AGGREGATE(15,6,COLUMN($CD$4:$CU$4)-COLUMN($CC$1)/($CD$104:$CU$104=MAX($CD$104:$CU$104)),COLUMNS($CU$4:DQ4))),"")</f>
        <v/>
      </c>
      <c r="DU104" s="66" t="str" cm="1">
        <f t="array" ref="DU104">IFERROR(INDEX($CD$4:$CU$4,_xlfn.AGGREGATE(15,6,COLUMN($CD$4:$CU$4)-COLUMN($CC$1)/($CD$104:$CU$104=MAX($CD$104:$CU$104)),COLUMNS($CU$4:DR4))),"")</f>
        <v/>
      </c>
      <c r="DV104" s="78" t="str">
        <f t="shared" ca="1" si="470"/>
        <v/>
      </c>
      <c r="DW104" s="65" t="str">
        <f t="shared" ca="1" si="471"/>
        <v>R</v>
      </c>
      <c r="DX104" s="65" t="str" cm="1">
        <f t="array" aca="1" ref="DX104" ca="1">IF(INDIRECT(VLOOKUP(DX103,General!R:T,3,FALSE)&amp;DN103)&gt;0,DX103,DV103)</f>
        <v>BU</v>
      </c>
      <c r="DY104" s="79">
        <f t="shared" ca="1" si="472"/>
        <v>6</v>
      </c>
      <c r="DZ104" s="42" t="str">
        <f>IFERROR(VLOOKUP(DP104,General!R:S,2,FALSE),"")</f>
        <v/>
      </c>
      <c r="EA104" s="65" t="str">
        <f>IFERROR(VLOOKUP(DQ104,General!R:S,2,FALSE),"")</f>
        <v/>
      </c>
      <c r="EB104" s="65" t="str">
        <f>IFERROR(VLOOKUP(DR104,General!R:S,2,FALSE),"")</f>
        <v/>
      </c>
      <c r="EC104" s="65" t="str">
        <f>IFERROR(VLOOKUP(DS104,General!R:S,2,FALSE),"")</f>
        <v/>
      </c>
      <c r="ED104" s="65" t="str">
        <f>IFERROR(VLOOKUP(DT104,General!R:S,2,FALSE),"")</f>
        <v/>
      </c>
      <c r="EE104" s="66" t="str">
        <f>IFERROR(VLOOKUP(DU104,General!R:S,2,FALSE),"")</f>
        <v/>
      </c>
      <c r="EF104" s="113">
        <f ca="1">IF(DP104="",-1,COUNTIF(INDIRECT(DZ104&amp;$DN$10):INDIRECT(DZ104&amp;DN104),"Y"))</f>
        <v>-1</v>
      </c>
      <c r="EG104" s="111">
        <f ca="1">IF(DQ104="",-1,COUNTIF(INDIRECT(EA104&amp;$DN$10):INDIRECT(EA104&amp;DN104),"Y"))</f>
        <v>-1</v>
      </c>
      <c r="EH104" s="111">
        <f ca="1">IF(DR104="",-1,COUNTIF(INDIRECT(EB104&amp;$DN$10):INDIRECT(EB104&amp;DN104),"Y"))</f>
        <v>-1</v>
      </c>
      <c r="EI104" s="110">
        <f ca="1">IF(DS104="",-1,COUNTIF(INDIRECT(EC104&amp;$DN$10):INDIRECT(EC104&amp;DN104),"Y"))</f>
        <v>-1</v>
      </c>
      <c r="EJ104" s="114">
        <f ca="1">IF(DT104="",-1,COUNTIF(INDIRECT(ED104&amp;$DN$10):INDIRECT(ED104&amp;DN104),"Y"))</f>
        <v>-1</v>
      </c>
      <c r="EK104" s="114">
        <f ca="1">IF(DU104="",-1,COUNTIF(INDIRECT(EE104&amp;$DN$10):INDIRECT(EE104&amp;DN104),"Y"))</f>
        <v>-1</v>
      </c>
      <c r="EL104" s="42" t="str" cm="1">
        <f t="array" aca="1" ref="EL104" ca="1">IFERROR(INDEX($DP$104:$DU$104,_xlfn.AGGREGATE(15,6,COLUMN($DP$104:$DU$104)-COLUMN($DO$104)/($EF$104:$EK$104=MAX($EF$104:$EK$104)),COLUMNS($DP$104:DP104))),"")</f>
        <v/>
      </c>
      <c r="EM104" s="65" t="str" cm="1">
        <f t="array" aca="1" ref="EM104" ca="1">IFERROR(INDEX($DP$104:$DU$104,_xlfn.AGGREGATE(15,6,COLUMN($DP$104:$DU$104)-COLUMN($DO$104)/($EF$104:$EK$104=MAX($EF$104:$EK$104)),COLUMNS($DP$104:DQ104))),"")</f>
        <v/>
      </c>
      <c r="EN104" s="65" t="str" cm="1">
        <f t="array" aca="1" ref="EN104" ca="1">IFERROR(INDEX($DP$104:$DU$104,_xlfn.AGGREGATE(15,6,COLUMN($DP$104:$DU$104)-COLUMN($DO$104)/($EF$104:$EK$104=MAX($EF$104:$EK$104)),COLUMNS($DP$104:DR104))),"")</f>
        <v/>
      </c>
      <c r="EO104" s="65" t="str" cm="1">
        <f t="array" aca="1" ref="EO104" ca="1">IFERROR(INDEX($DP$104:$DU$104,_xlfn.AGGREGATE(15,6,COLUMN($DP$104:$DU$104)-COLUMN($DO$104)/($EF$104:$EK$104=MAX($EF$104:$EK$104)),COLUMNS($DP$104:DS104))),"")</f>
        <v/>
      </c>
      <c r="EP104" s="65" t="str" cm="1">
        <f t="array" aca="1" ref="EP104" ca="1">IFERROR(INDEX($DP$104:$DU$104,_xlfn.AGGREGATE(15,6,COLUMN($DP$104:$DU$104)-COLUMN($DO$104)/($EF$104:$EK$104=MAX($EF$104:$EK$104)),COLUMNS($DP$104:DT104))),"")</f>
        <v/>
      </c>
      <c r="EQ104" s="66" t="str" cm="1">
        <f t="array" aca="1" ref="EQ104" ca="1">IFERROR(INDEX($DP$104:$DU$104,_xlfn.AGGREGATE(15,6,COLUMN($DP$104:$DU$104)-COLUMN($DO$104)/($EF$104:$EK$104=MAX($EF$104:$EK$104)),COLUMNS($DP$104:DU104))),"")</f>
        <v/>
      </c>
      <c r="ER104" s="9">
        <f t="shared" ca="1" si="461"/>
        <v>6</v>
      </c>
      <c r="ES104" s="79">
        <f t="shared" ca="1" si="473"/>
        <v>6</v>
      </c>
      <c r="ET104" s="112" t="str" cm="1">
        <f t="array" aca="1" ref="ET104" ca="1">INDEX(EL104:EQ104,1,ES104)</f>
        <v/>
      </c>
      <c r="EU104" s="42" t="str">
        <f t="shared" ca="1" si="326"/>
        <v>T</v>
      </c>
      <c r="EV104" s="65" t="str">
        <f t="shared" si="327"/>
        <v>T</v>
      </c>
      <c r="EW104" s="65" t="str">
        <f t="shared" ca="1" si="328"/>
        <v>B</v>
      </c>
      <c r="EX104" s="65" t="str">
        <f t="shared" si="505"/>
        <v/>
      </c>
      <c r="EY104" s="65" t="str">
        <f t="shared" si="506"/>
        <v/>
      </c>
      <c r="EZ104" s="65" t="str">
        <f t="shared" si="507"/>
        <v/>
      </c>
      <c r="FA104" s="9" t="str">
        <f t="shared" si="387"/>
        <v/>
      </c>
      <c r="FB104" s="9" t="str">
        <f t="shared" si="388"/>
        <v/>
      </c>
      <c r="FC104" s="9" t="str">
        <f t="shared" si="389"/>
        <v/>
      </c>
      <c r="FD104" s="9" t="str">
        <f t="shared" si="390"/>
        <v/>
      </c>
      <c r="FE104" s="9" t="str">
        <f t="shared" si="391"/>
        <v/>
      </c>
      <c r="FF104" s="9" t="str">
        <f t="shared" si="392"/>
        <v/>
      </c>
      <c r="FG104" s="9">
        <f t="shared" si="393"/>
        <v>0</v>
      </c>
      <c r="FH104" s="9">
        <f t="shared" si="394"/>
        <v>0</v>
      </c>
      <c r="FI104" s="42" t="str">
        <f t="shared" si="508"/>
        <v/>
      </c>
      <c r="FJ104" s="65">
        <f>IF(Z104="",0,IFERROR(VLOOKUP(Z99&amp;Z100&amp;Z101&amp;Z102&amp;Z103&amp;Z104,General!I:J,2,FALSE),0))</f>
        <v>0</v>
      </c>
      <c r="FK104" s="65">
        <f>IF(AC104="",0,IFERROR(VLOOKUP(AC99&amp;AC100&amp;AC101&amp;AC102&amp;AC103&amp;AC104,General!I:J,2,FALSE),0))</f>
        <v>0</v>
      </c>
      <c r="FL104" s="65">
        <f>IF(AF104="",0,IFERROR(VLOOKUP(AF99&amp;AF100&amp;AF101&amp;AF102&amp;AF103&amp;AF104,General!I:J,2,FALSE),0))</f>
        <v>0</v>
      </c>
      <c r="FM104" s="65">
        <f>IF(AI104="",0,IFERROR(VLOOKUP(AI99&amp;AI100&amp;AI101&amp;AI102&amp;AI103&amp;AI104,General!I:J,2,FALSE),0))</f>
        <v>0</v>
      </c>
      <c r="FN104" s="65">
        <f>IF(AL104="",0,IFERROR(VLOOKUP(AL99&amp;AL100&amp;AL101&amp;AL102&amp;AL103&amp;AL104,General!I:J,2,FALSE),0))</f>
        <v>0</v>
      </c>
      <c r="FO104" s="65">
        <f>IF(AO104="",0,IFERROR(VLOOKUP(AO99&amp;AO100&amp;AO101&amp;AO102&amp;AO103&amp;AO104,General!I:J,2,FALSE),0))</f>
        <v>0</v>
      </c>
      <c r="FP104" s="65">
        <f>IF(AR104="",0,IFERROR(VLOOKUP(AR99&amp;AR100&amp;AR101&amp;AR102&amp;AR103&amp;AR104,General!I:J,2,FALSE),0))</f>
        <v>0</v>
      </c>
      <c r="FQ104" s="65">
        <f>IF(AU104="",0,IFERROR(VLOOKUP(AU99&amp;AU100&amp;AU101&amp;AU102&amp;AU103&amp;AU104,General!I:J,2,FALSE),0))</f>
        <v>0</v>
      </c>
      <c r="FR104" s="65">
        <f>IF(AX104="",0,IFERROR(VLOOKUP(AX99&amp;AX100&amp;AX101&amp;AX102&amp;AX103&amp;AX104,General!I:J,2,FALSE),0))</f>
        <v>0</v>
      </c>
      <c r="FS104" s="65">
        <f>IF(BA104="",0,IFERROR(VLOOKUP(BA99&amp;BA100&amp;BA101&amp;BA102&amp;BA103&amp;BA104,General!I:J,2,FALSE),0))</f>
        <v>0</v>
      </c>
      <c r="FT104" s="65">
        <f>IF(BD104="",0,IFERROR(VLOOKUP(BD99&amp;BD100&amp;BD101&amp;BD102&amp;BD103&amp;BD104,General!I:J,2,FALSE),0))</f>
        <v>0</v>
      </c>
      <c r="FU104" s="65">
        <f>IF(BG104="",0,IFERROR(VLOOKUP(BG99&amp;BG100&amp;BG101&amp;BG102&amp;BG103&amp;BG104,General!I:J,2,FALSE),0))</f>
        <v>0</v>
      </c>
      <c r="FV104" s="65">
        <f>IF(BJ104="",0,IFERROR(VLOOKUP(BJ99&amp;BJ100&amp;BJ101&amp;BJ102&amp;BJ103&amp;BJ104,General!I:J,2,FALSE),0))</f>
        <v>0</v>
      </c>
      <c r="FW104" s="65">
        <f>IF(BM104="",0,IFERROR(VLOOKUP(BM99&amp;BM100&amp;BM101&amp;BM102&amp;BM103&amp;BM104,General!I:J,2,FALSE),0))</f>
        <v>0</v>
      </c>
      <c r="FX104" s="65">
        <f>IF(BP104="",0,IFERROR(VLOOKUP(BP99&amp;BP100&amp;BP101&amp;BP102&amp;BP103&amp;BP104,General!I:J,2,FALSE),0))</f>
        <v>0</v>
      </c>
      <c r="FY104" s="65">
        <f>IF(BS104="",0,IFERROR(VLOOKUP(BS99&amp;BS100&amp;BS101&amp;BS102&amp;BS103&amp;BS104,General!I:J,2,FALSE),0))</f>
        <v>0</v>
      </c>
      <c r="FZ104" s="66">
        <f>IF(BV104="",0,IFERROR(VLOOKUP(BV99&amp;BV100&amp;BV101&amp;BV102&amp;BV103&amp;BV104,General!I:J,2,FALSE),0))</f>
        <v>0</v>
      </c>
      <c r="GA104" s="66">
        <f>IF(BY104="",0,IFERROR(VLOOKUP(BY99&amp;BY100&amp;BY101&amp;BY102&amp;BY103&amp;BY104,General!I:J,2,FALSE),0))</f>
        <v>0</v>
      </c>
      <c r="GB104" s="66">
        <f>IF(R104="",0,IFERROR(VLOOKUP(R99&amp;R100&amp;R101&amp;R102&amp;R103&amp;R104,General!F:G,2,FALSE),0))</f>
        <v>0</v>
      </c>
      <c r="GC104" s="9" t="str">
        <f t="shared" si="462"/>
        <v/>
      </c>
      <c r="GD104" s="9" t="str">
        <f t="shared" si="395"/>
        <v>N</v>
      </c>
      <c r="GE104" s="9" t="str">
        <f t="shared" si="396"/>
        <v>N</v>
      </c>
      <c r="GF104" s="9" t="str">
        <f t="shared" si="397"/>
        <v>N</v>
      </c>
      <c r="GG104" s="9" t="str">
        <f t="shared" si="398"/>
        <v/>
      </c>
      <c r="GH104" s="10" t="str">
        <f t="shared" ca="1" si="399"/>
        <v/>
      </c>
      <c r="GI104" s="9" t="str">
        <f t="shared" ca="1" si="400"/>
        <v/>
      </c>
      <c r="GJ104" s="9" t="str">
        <f t="shared" ca="1" si="401"/>
        <v/>
      </c>
      <c r="GK104" s="9" t="str">
        <f t="shared" si="402"/>
        <v/>
      </c>
      <c r="GL104" s="9" t="str">
        <f t="shared" si="403"/>
        <v/>
      </c>
      <c r="GM104" s="9" t="str">
        <f t="shared" si="404"/>
        <v/>
      </c>
      <c r="GN104" s="9" t="str">
        <f t="shared" si="502"/>
        <v/>
      </c>
      <c r="GO104" s="9" t="str">
        <f t="shared" si="503"/>
        <v/>
      </c>
      <c r="GP104" s="9" t="str">
        <f t="shared" si="289"/>
        <v>00000</v>
      </c>
      <c r="GQ104" s="9" t="str">
        <f t="shared" si="290"/>
        <v>00000</v>
      </c>
      <c r="GR104" s="9" t="str">
        <f t="shared" si="291"/>
        <v>000000</v>
      </c>
      <c r="GS104" s="9" t="str">
        <f t="shared" si="292"/>
        <v>000000</v>
      </c>
      <c r="GT104" s="9" t="str">
        <f t="shared" si="293"/>
        <v>B</v>
      </c>
      <c r="GU104" s="9" t="str">
        <f t="shared" si="463"/>
        <v>B</v>
      </c>
      <c r="GV104" s="9" t="str">
        <f t="shared" si="405"/>
        <v/>
      </c>
      <c r="GW104" s="9">
        <f t="shared" ca="1" si="406"/>
        <v>0</v>
      </c>
      <c r="GX104" s="9" t="str">
        <f t="shared" si="407"/>
        <v/>
      </c>
      <c r="GY104" s="9">
        <f t="shared" ca="1" si="408"/>
        <v>0</v>
      </c>
      <c r="GZ104" s="9" t="str">
        <f t="shared" si="409"/>
        <v/>
      </c>
      <c r="HA104" s="9">
        <f t="shared" ca="1" si="410"/>
        <v>0</v>
      </c>
      <c r="HB104" s="9" t="str">
        <f t="shared" ca="1" si="464"/>
        <v>0</v>
      </c>
      <c r="HC104" s="9" t="str">
        <f t="shared" ca="1" si="465"/>
        <v>0</v>
      </c>
      <c r="HD104" s="9" t="str">
        <f t="shared" ca="1" si="466"/>
        <v>0</v>
      </c>
      <c r="HE104" s="9" t="str">
        <f t="shared" si="411"/>
        <v/>
      </c>
      <c r="HG104" s="9">
        <f>General!A102</f>
        <v>0</v>
      </c>
      <c r="HH104" s="9">
        <f>General!B102</f>
        <v>0</v>
      </c>
      <c r="HI104" s="9">
        <f>General!C102</f>
        <v>0</v>
      </c>
      <c r="HJ104" s="9">
        <f>General!D102</f>
        <v>0</v>
      </c>
      <c r="HK104" s="9">
        <v>2</v>
      </c>
      <c r="HL104" s="57">
        <f t="shared" ca="1" si="467"/>
        <v>2</v>
      </c>
      <c r="HM104" s="9" t="str">
        <f>General!F102</f>
        <v>WLLWWW</v>
      </c>
      <c r="HN104" s="9">
        <f>General!G102</f>
        <v>6</v>
      </c>
    </row>
    <row r="105" spans="1:222" ht="13.5" thickBot="1">
      <c r="A105" s="9">
        <v>96</v>
      </c>
      <c r="B105" s="57" t="str">
        <f t="shared" si="330"/>
        <v/>
      </c>
      <c r="C105" s="101" t="str">
        <f t="shared" ca="1" si="412"/>
        <v/>
      </c>
      <c r="D105" s="102" t="str">
        <f t="shared" si="413"/>
        <v/>
      </c>
      <c r="E105" s="103" t="str">
        <f t="shared" si="414"/>
        <v/>
      </c>
      <c r="F105" s="58" t="str">
        <f t="shared" si="331"/>
        <v/>
      </c>
      <c r="G105" s="9">
        <v>96</v>
      </c>
      <c r="H105" s="104"/>
      <c r="I105" s="151" t="str">
        <f t="shared" si="415"/>
        <v/>
      </c>
      <c r="J105" s="101" t="str">
        <f t="shared" si="416"/>
        <v/>
      </c>
      <c r="K105" s="58" t="str">
        <f t="shared" si="468"/>
        <v/>
      </c>
      <c r="L105" s="141"/>
      <c r="M105" s="135"/>
      <c r="N105" s="10"/>
      <c r="O105" s="57" t="str">
        <f>IF(M104="","",VLOOKUP(DX105,General!U:V,2,FALSE))</f>
        <v/>
      </c>
      <c r="P105" s="102" t="str">
        <f t="shared" si="332"/>
        <v/>
      </c>
      <c r="Q105" s="103" t="str">
        <f t="shared" si="333"/>
        <v/>
      </c>
      <c r="R105" s="59" t="str">
        <f t="shared" si="334"/>
        <v/>
      </c>
      <c r="S105" s="59" t="str">
        <f t="shared" si="335"/>
        <v/>
      </c>
      <c r="T105" s="105" t="str">
        <f t="shared" si="417"/>
        <v/>
      </c>
      <c r="U105" s="59" t="str">
        <f>IF(M105="","",IF(T105="",SUM($T$5:$T105)+S105,SUM($T$5:$T105)))</f>
        <v/>
      </c>
      <c r="V105" s="126" t="str">
        <f t="shared" si="499"/>
        <v/>
      </c>
      <c r="W105" s="59" t="str" cm="1">
        <f t="array" aca="1" ref="W105" ca="1">IF(M104="","",INDIRECT(DX105&amp; DN105))</f>
        <v/>
      </c>
      <c r="X105" s="58" t="str">
        <f t="shared" si="336"/>
        <v/>
      </c>
      <c r="Y105" s="57" t="str">
        <f t="shared" si="337"/>
        <v/>
      </c>
      <c r="Z105" s="59" t="str">
        <f t="shared" si="338"/>
        <v/>
      </c>
      <c r="AA105" s="58" t="str">
        <f t="shared" si="339"/>
        <v/>
      </c>
      <c r="AB105" s="57" t="str">
        <f t="shared" si="340"/>
        <v/>
      </c>
      <c r="AC105" s="59" t="str">
        <f t="shared" si="341"/>
        <v/>
      </c>
      <c r="AD105" s="58" t="str">
        <f t="shared" si="342"/>
        <v/>
      </c>
      <c r="AE105" s="57" t="str">
        <f t="shared" si="343"/>
        <v/>
      </c>
      <c r="AF105" s="59" t="str">
        <f t="shared" si="344"/>
        <v/>
      </c>
      <c r="AG105" s="58" t="str">
        <f t="shared" si="345"/>
        <v/>
      </c>
      <c r="AH105" s="57" t="str">
        <f t="shared" si="346"/>
        <v/>
      </c>
      <c r="AI105" s="59" t="str">
        <f t="shared" si="347"/>
        <v/>
      </c>
      <c r="AJ105" s="58" t="str">
        <f t="shared" si="348"/>
        <v/>
      </c>
      <c r="AK105" s="57" t="str">
        <f t="shared" si="418"/>
        <v/>
      </c>
      <c r="AL105" s="59" t="str">
        <f t="shared" si="349"/>
        <v/>
      </c>
      <c r="AM105" s="58" t="str">
        <f t="shared" si="350"/>
        <v/>
      </c>
      <c r="AN105" s="57" t="str">
        <f t="shared" si="351"/>
        <v/>
      </c>
      <c r="AO105" s="59" t="str">
        <f t="shared" si="352"/>
        <v/>
      </c>
      <c r="AP105" s="58" t="str">
        <f t="shared" si="353"/>
        <v/>
      </c>
      <c r="AQ105" s="57" t="str">
        <f t="shared" si="354"/>
        <v/>
      </c>
      <c r="AR105" s="59" t="str">
        <f t="shared" si="355"/>
        <v/>
      </c>
      <c r="AS105" s="58" t="str">
        <f t="shared" si="356"/>
        <v/>
      </c>
      <c r="AT105" s="57" t="str">
        <f t="shared" si="419"/>
        <v/>
      </c>
      <c r="AU105" s="59" t="str">
        <f t="shared" si="357"/>
        <v/>
      </c>
      <c r="AV105" s="61" t="str">
        <f t="shared" si="358"/>
        <v/>
      </c>
      <c r="AW105" s="57" t="str">
        <f t="shared" si="420"/>
        <v/>
      </c>
      <c r="AX105" s="59" t="str">
        <f t="shared" si="359"/>
        <v/>
      </c>
      <c r="AY105" s="58" t="str">
        <f t="shared" si="421"/>
        <v/>
      </c>
      <c r="AZ105" s="57" t="str">
        <f t="shared" si="360"/>
        <v/>
      </c>
      <c r="BA105" s="59" t="str">
        <f t="shared" si="361"/>
        <v/>
      </c>
      <c r="BB105" s="58" t="str">
        <f t="shared" si="362"/>
        <v/>
      </c>
      <c r="BC105" s="57" t="str">
        <f t="shared" si="363"/>
        <v/>
      </c>
      <c r="BD105" s="59" t="str">
        <f t="shared" si="364"/>
        <v/>
      </c>
      <c r="BE105" s="58" t="str">
        <f t="shared" si="365"/>
        <v/>
      </c>
      <c r="BF105" s="57" t="str">
        <f t="shared" si="366"/>
        <v/>
      </c>
      <c r="BG105" s="59" t="str">
        <f t="shared" si="367"/>
        <v/>
      </c>
      <c r="BH105" s="58" t="str">
        <f t="shared" si="368"/>
        <v/>
      </c>
      <c r="BI105" s="57" t="str">
        <f t="shared" si="369"/>
        <v/>
      </c>
      <c r="BJ105" s="59" t="str">
        <f t="shared" si="370"/>
        <v/>
      </c>
      <c r="BK105" s="58" t="str">
        <f t="shared" si="371"/>
        <v/>
      </c>
      <c r="BL105" s="57" t="str">
        <f t="shared" si="372"/>
        <v/>
      </c>
      <c r="BM105" s="59" t="str">
        <f t="shared" si="373"/>
        <v/>
      </c>
      <c r="BN105" s="58" t="str">
        <f t="shared" si="374"/>
        <v/>
      </c>
      <c r="BO105" s="57" t="str">
        <f t="shared" si="375"/>
        <v/>
      </c>
      <c r="BP105" s="59" t="str">
        <f t="shared" si="376"/>
        <v/>
      </c>
      <c r="BQ105" s="58" t="str">
        <f t="shared" si="377"/>
        <v/>
      </c>
      <c r="BR105" s="57" t="str">
        <f t="shared" si="378"/>
        <v/>
      </c>
      <c r="BS105" s="59" t="str">
        <f t="shared" si="379"/>
        <v/>
      </c>
      <c r="BT105" s="58" t="str">
        <f t="shared" si="380"/>
        <v/>
      </c>
      <c r="BU105" s="57" t="str">
        <f t="shared" si="381"/>
        <v/>
      </c>
      <c r="BV105" s="59" t="str">
        <f t="shared" si="382"/>
        <v/>
      </c>
      <c r="BW105" s="58" t="str">
        <f t="shared" si="383"/>
        <v/>
      </c>
      <c r="BX105" s="57" t="str">
        <f t="shared" si="384"/>
        <v/>
      </c>
      <c r="BY105" s="59" t="str">
        <f t="shared" si="422"/>
        <v/>
      </c>
      <c r="BZ105" s="58" t="str">
        <f t="shared" si="385"/>
        <v/>
      </c>
      <c r="CA105" s="106">
        <f t="shared" si="423"/>
        <v>0</v>
      </c>
      <c r="CB105" s="107">
        <f t="shared" si="424"/>
        <v>0</v>
      </c>
      <c r="CC105" s="108" t="str">
        <f t="shared" si="425"/>
        <v/>
      </c>
      <c r="CD105" s="252" t="e">
        <f t="shared" ref="CD105:CE105" si="510">AVERAGE(CV102:CV105)</f>
        <v>#DIV/0!</v>
      </c>
      <c r="CE105" s="252" t="e">
        <f t="shared" si="510"/>
        <v>#DIV/0!</v>
      </c>
      <c r="CF105" s="252" t="e">
        <f t="shared" si="427"/>
        <v>#DIV/0!</v>
      </c>
      <c r="CG105" s="252" t="e">
        <f t="shared" si="428"/>
        <v>#DIV/0!</v>
      </c>
      <c r="CH105" s="252" t="e">
        <f t="shared" si="429"/>
        <v>#DIV/0!</v>
      </c>
      <c r="CI105" s="252" t="e">
        <f t="shared" si="430"/>
        <v>#DIV/0!</v>
      </c>
      <c r="CJ105" s="252" t="e">
        <f t="shared" si="431"/>
        <v>#DIV/0!</v>
      </c>
      <c r="CK105" s="252" t="e">
        <f t="shared" si="432"/>
        <v>#DIV/0!</v>
      </c>
      <c r="CL105" s="252" t="e">
        <f t="shared" si="433"/>
        <v>#DIV/0!</v>
      </c>
      <c r="CM105" s="252" t="e">
        <f t="shared" si="434"/>
        <v>#DIV/0!</v>
      </c>
      <c r="CN105" s="252" t="e">
        <f t="shared" si="435"/>
        <v>#DIV/0!</v>
      </c>
      <c r="CO105" s="252" t="e">
        <f t="shared" si="436"/>
        <v>#DIV/0!</v>
      </c>
      <c r="CP105" s="252" t="e">
        <f t="shared" si="437"/>
        <v>#DIV/0!</v>
      </c>
      <c r="CQ105" s="252" t="e">
        <f t="shared" si="438"/>
        <v>#DIV/0!</v>
      </c>
      <c r="CR105" s="252" t="e">
        <f t="shared" si="439"/>
        <v>#DIV/0!</v>
      </c>
      <c r="CS105" s="252" t="e">
        <f t="shared" si="440"/>
        <v>#DIV/0!</v>
      </c>
      <c r="CT105" s="252" t="e">
        <f t="shared" si="441"/>
        <v>#DIV/0!</v>
      </c>
      <c r="CU105" s="252" t="e">
        <f t="shared" si="442"/>
        <v>#DIV/0!</v>
      </c>
      <c r="CV105" s="156" t="str">
        <f t="shared" si="443"/>
        <v/>
      </c>
      <c r="CW105" s="157" t="str">
        <f t="shared" si="444"/>
        <v/>
      </c>
      <c r="CX105" s="157" t="str">
        <f t="shared" si="445"/>
        <v/>
      </c>
      <c r="CY105" s="157" t="str">
        <f t="shared" si="446"/>
        <v/>
      </c>
      <c r="CZ105" s="157" t="str">
        <f t="shared" si="447"/>
        <v/>
      </c>
      <c r="DA105" s="157" t="str">
        <f t="shared" si="448"/>
        <v/>
      </c>
      <c r="DB105" s="157" t="str">
        <f t="shared" si="449"/>
        <v/>
      </c>
      <c r="DC105" s="157" t="str">
        <f t="shared" si="450"/>
        <v/>
      </c>
      <c r="DD105" s="157" t="str">
        <f t="shared" si="451"/>
        <v/>
      </c>
      <c r="DE105" s="157" t="str">
        <f t="shared" si="452"/>
        <v/>
      </c>
      <c r="DF105" s="157" t="str">
        <f t="shared" si="453"/>
        <v/>
      </c>
      <c r="DG105" s="157" t="str">
        <f t="shared" si="454"/>
        <v/>
      </c>
      <c r="DH105" s="157" t="str">
        <f t="shared" si="455"/>
        <v/>
      </c>
      <c r="DI105" s="157" t="str">
        <f t="shared" si="456"/>
        <v/>
      </c>
      <c r="DJ105" s="157" t="str">
        <f t="shared" si="457"/>
        <v/>
      </c>
      <c r="DK105" s="157" t="str">
        <f t="shared" si="458"/>
        <v/>
      </c>
      <c r="DL105" s="157" t="str">
        <f t="shared" si="459"/>
        <v/>
      </c>
      <c r="DM105" s="158" t="str">
        <f t="shared" si="460"/>
        <v/>
      </c>
      <c r="DN105" s="78">
        <v>105</v>
      </c>
      <c r="DO105" s="79">
        <f t="shared" si="478"/>
        <v>100</v>
      </c>
      <c r="DP105" s="42" t="str" cm="1">
        <f t="array" ref="DP105">IFERROR(INDEX($CD$4:$CU$4,_xlfn.AGGREGATE(15,6,COLUMN($CD$4:$CU$4)-COLUMN($CC$1)/($CD$105:$CU$105=MAX($CD$105:$CU$105)),COLUMNS(CU$4:$CU4))),"")</f>
        <v/>
      </c>
      <c r="DQ105" s="65" t="str" cm="1">
        <f t="array" ref="DQ105">IFERROR(INDEX($CD$4:$CU$4,_xlfn.AGGREGATE(15,6,COLUMN($CD$4:$CU$4)-COLUMN($CC$1)/($CD$105:$CU$105=MAX($CD$105:$CU$105)),COLUMNS($CU$4:DN4))),"")</f>
        <v/>
      </c>
      <c r="DR105" s="65" t="str" cm="1">
        <f t="array" ref="DR105">IFERROR(INDEX($CD$4:$CU$4,_xlfn.AGGREGATE(15,6,COLUMN($CD$4:$CU$4)-COLUMN($CC$1)/($CD$105:$CU$105=MAX($CD$105:$CU$105)),COLUMNS($CU$4:DO4))),"")</f>
        <v/>
      </c>
      <c r="DS105" s="65" t="str" cm="1">
        <f t="array" ref="DS105">IFERROR(INDEX($CD$4:$CU$4,_xlfn.AGGREGATE(15,6,COLUMN($CD$4:$CU$4)-COLUMN($CC$1)/($CD$105:$CU$105=MAX($CD$105:$CU$105)),COLUMNS($CU$4:DP4))),"")</f>
        <v/>
      </c>
      <c r="DT105" s="65" t="str" cm="1">
        <f t="array" ref="DT105">IFERROR(INDEX($CD$4:$CU$4,_xlfn.AGGREGATE(15,6,COLUMN($CD$4:$CU$4)-COLUMN($CC$1)/($CD$105:$CU$105=MAX($CD$105:$CU$105)),COLUMNS($CU$4:DQ4))),"")</f>
        <v/>
      </c>
      <c r="DU105" s="66" t="str" cm="1">
        <f t="array" ref="DU105">IFERROR(INDEX($CD$4:$CU$4,_xlfn.AGGREGATE(15,6,COLUMN($CD$4:$CU$4)-COLUMN($CC$1)/($CD$105:$CU$105=MAX($CD$105:$CU$105)),COLUMNS($CU$4:DR4))),"")</f>
        <v/>
      </c>
      <c r="DV105" s="78" t="str">
        <f t="shared" ca="1" si="470"/>
        <v/>
      </c>
      <c r="DW105" s="65" t="str">
        <f t="shared" ca="1" si="471"/>
        <v>R</v>
      </c>
      <c r="DX105" s="65" t="str" cm="1">
        <f t="array" aca="1" ref="DX105" ca="1">IF(INDIRECT(VLOOKUP(DX104,General!R:T,3,FALSE)&amp;DN104)&gt;0,DX104,DV104)</f>
        <v>BU</v>
      </c>
      <c r="DY105" s="79">
        <f t="shared" ca="1" si="472"/>
        <v>1</v>
      </c>
      <c r="DZ105" s="42" t="str">
        <f>IFERROR(VLOOKUP(DP105,General!R:S,2,FALSE),"")</f>
        <v/>
      </c>
      <c r="EA105" s="65" t="str">
        <f>IFERROR(VLOOKUP(DQ105,General!R:S,2,FALSE),"")</f>
        <v/>
      </c>
      <c r="EB105" s="65" t="str">
        <f>IFERROR(VLOOKUP(DR105,General!R:S,2,FALSE),"")</f>
        <v/>
      </c>
      <c r="EC105" s="65" t="str">
        <f>IFERROR(VLOOKUP(DS105,General!R:S,2,FALSE),"")</f>
        <v/>
      </c>
      <c r="ED105" s="65" t="str">
        <f>IFERROR(VLOOKUP(DT105,General!R:S,2,FALSE),"")</f>
        <v/>
      </c>
      <c r="EE105" s="66" t="str">
        <f>IFERROR(VLOOKUP(DU105,General!R:S,2,FALSE),"")</f>
        <v/>
      </c>
      <c r="EF105" s="113">
        <f ca="1">IF(DP105="",-1,COUNTIF(INDIRECT(DZ105&amp;$DN$10):INDIRECT(DZ105&amp;DN105),"Y"))</f>
        <v>-1</v>
      </c>
      <c r="EG105" s="111">
        <f ca="1">IF(DQ105="",-1,COUNTIF(INDIRECT(EA105&amp;$DN$10):INDIRECT(EA105&amp;DN105),"Y"))</f>
        <v>-1</v>
      </c>
      <c r="EH105" s="111">
        <f ca="1">IF(DR105="",-1,COUNTIF(INDIRECT(EB105&amp;$DN$10):INDIRECT(EB105&amp;DN105),"Y"))</f>
        <v>-1</v>
      </c>
      <c r="EI105" s="110">
        <f ca="1">IF(DS105="",-1,COUNTIF(INDIRECT(EC105&amp;$DN$10):INDIRECT(EC105&amp;DN105),"Y"))</f>
        <v>-1</v>
      </c>
      <c r="EJ105" s="114">
        <f ca="1">IF(DT105="",-1,COUNTIF(INDIRECT(ED105&amp;$DN$10):INDIRECT(ED105&amp;DN105),"Y"))</f>
        <v>-1</v>
      </c>
      <c r="EK105" s="114">
        <f ca="1">IF(DU105="",-1,COUNTIF(INDIRECT(EE105&amp;$DN$10):INDIRECT(EE105&amp;DN105),"Y"))</f>
        <v>-1</v>
      </c>
      <c r="EL105" s="42" t="str" cm="1">
        <f t="array" aca="1" ref="EL105" ca="1">IFERROR(INDEX($DP$105:$DU$105,_xlfn.AGGREGATE(15,6,COLUMN($DP$105:$DU$105)-COLUMN($DO$105)/($EF$105:$EK$105=MAX($EF$105:$EK$105)),COLUMNS($DP$105:DP105))),"")</f>
        <v/>
      </c>
      <c r="EM105" s="65" t="str" cm="1">
        <f t="array" aca="1" ref="EM105" ca="1">IFERROR(INDEX($DP$105:$DU$105,_xlfn.AGGREGATE(15,6,COLUMN($DP$105:$DU$105)-COLUMN($DO$105)/($EF$105:$EK$105=MAX($EF$105:$EK$105)),COLUMNS($DP$105:DQ105))),"")</f>
        <v/>
      </c>
      <c r="EN105" s="65" t="str" cm="1">
        <f t="array" aca="1" ref="EN105" ca="1">IFERROR(INDEX($DP$105:$DU$105,_xlfn.AGGREGATE(15,6,COLUMN($DP$105:$DU$105)-COLUMN($DO$105)/($EF$105:$EK$105=MAX($EF$105:$EK$105)),COLUMNS($DP$105:DR105))),"")</f>
        <v/>
      </c>
      <c r="EO105" s="65" t="str" cm="1">
        <f t="array" aca="1" ref="EO105" ca="1">IFERROR(INDEX($DP$105:$DU$105,_xlfn.AGGREGATE(15,6,COLUMN($DP$105:$DU$105)-COLUMN($DO$105)/($EF$105:$EK$105=MAX($EF$105:$EK$105)),COLUMNS($DP$105:DS105))),"")</f>
        <v/>
      </c>
      <c r="EP105" s="65" t="str" cm="1">
        <f t="array" aca="1" ref="EP105" ca="1">IFERROR(INDEX($DP$105:$DU$105,_xlfn.AGGREGATE(15,6,COLUMN($DP$105:$DU$105)-COLUMN($DO$105)/($EF$105:$EK$105=MAX($EF$105:$EK$105)),COLUMNS($DP$105:DT105))),"")</f>
        <v/>
      </c>
      <c r="EQ105" s="66" t="str" cm="1">
        <f t="array" aca="1" ref="EQ105" ca="1">IFERROR(INDEX($DP$105:$DU$105,_xlfn.AGGREGATE(15,6,COLUMN($DP$105:$DU$105)-COLUMN($DO$105)/($EF$105:$EK$105=MAX($EF$105:$EK$105)),COLUMNS($DP$105:DU105))),"")</f>
        <v/>
      </c>
      <c r="ER105" s="9">
        <f t="shared" ca="1" si="461"/>
        <v>6</v>
      </c>
      <c r="ES105" s="79">
        <f t="shared" ca="1" si="473"/>
        <v>1</v>
      </c>
      <c r="ET105" s="112" t="str" cm="1">
        <f t="array" aca="1" ref="ET105" ca="1">INDEX(EL105:EQ105,1,ES105)</f>
        <v/>
      </c>
      <c r="EU105" s="42" t="str">
        <f t="shared" ca="1" si="326"/>
        <v>T</v>
      </c>
      <c r="EV105" s="65" t="str">
        <f t="shared" si="327"/>
        <v>T</v>
      </c>
      <c r="EW105" s="65" t="str">
        <f t="shared" ca="1" si="328"/>
        <v>B</v>
      </c>
      <c r="EX105" s="65" t="str">
        <f t="shared" si="505"/>
        <v/>
      </c>
      <c r="EY105" s="65" t="str">
        <f t="shared" si="506"/>
        <v/>
      </c>
      <c r="EZ105" s="65" t="str">
        <f t="shared" si="507"/>
        <v/>
      </c>
      <c r="FA105" s="9" t="str">
        <f t="shared" si="387"/>
        <v/>
      </c>
      <c r="FB105" s="9" t="str">
        <f t="shared" si="388"/>
        <v/>
      </c>
      <c r="FC105" s="9" t="str">
        <f t="shared" si="389"/>
        <v/>
      </c>
      <c r="FD105" s="9" t="str">
        <f t="shared" si="390"/>
        <v/>
      </c>
      <c r="FE105" s="9" t="str">
        <f t="shared" si="391"/>
        <v/>
      </c>
      <c r="FF105" s="9" t="str">
        <f t="shared" si="392"/>
        <v/>
      </c>
      <c r="FG105" s="9">
        <f t="shared" si="393"/>
        <v>0</v>
      </c>
      <c r="FH105" s="9">
        <f t="shared" si="394"/>
        <v>0</v>
      </c>
      <c r="FI105" s="42" t="str">
        <f t="shared" si="508"/>
        <v/>
      </c>
      <c r="FJ105" s="65">
        <f>IF(Z105="",0,IFERROR(VLOOKUP(Z100&amp;Z101&amp;Z102&amp;Z103&amp;Z104&amp;Z105,General!I:J,2,FALSE),0))</f>
        <v>0</v>
      </c>
      <c r="FK105" s="65">
        <f>IF(AC105="",0,IFERROR(VLOOKUP(AC100&amp;AC101&amp;AC102&amp;AC103&amp;AC104&amp;AC105,General!I:J,2,FALSE),0))</f>
        <v>0</v>
      </c>
      <c r="FL105" s="65">
        <f>IF(AF105="",0,IFERROR(VLOOKUP(AF100&amp;AF101&amp;AF102&amp;AF103&amp;AF104&amp;AF105,General!I:J,2,FALSE),0))</f>
        <v>0</v>
      </c>
      <c r="FM105" s="65">
        <f>IF(AI105="",0,IFERROR(VLOOKUP(AI100&amp;AI101&amp;AI102&amp;AI103&amp;AI104&amp;AI105,General!I:J,2,FALSE),0))</f>
        <v>0</v>
      </c>
      <c r="FN105" s="65">
        <f>IF(AL105="",0,IFERROR(VLOOKUP(AL100&amp;AL101&amp;AL102&amp;AL103&amp;AL104&amp;AL105,General!I:J,2,FALSE),0))</f>
        <v>0</v>
      </c>
      <c r="FO105" s="65">
        <f>IF(AO105="",0,IFERROR(VLOOKUP(AO100&amp;AO101&amp;AO102&amp;AO103&amp;AO104&amp;AO105,General!I:J,2,FALSE),0))</f>
        <v>0</v>
      </c>
      <c r="FP105" s="65">
        <f>IF(AR105="",0,IFERROR(VLOOKUP(AR100&amp;AR101&amp;AR102&amp;AR103&amp;AR104&amp;AR105,General!I:J,2,FALSE),0))</f>
        <v>0</v>
      </c>
      <c r="FQ105" s="65">
        <f>IF(AU105="",0,IFERROR(VLOOKUP(AU100&amp;AU101&amp;AU102&amp;AU103&amp;AU104&amp;AU105,General!I:J,2,FALSE),0))</f>
        <v>0</v>
      </c>
      <c r="FR105" s="65">
        <f>IF(AX105="",0,IFERROR(VLOOKUP(AX100&amp;AX101&amp;AX102&amp;AX103&amp;AX104&amp;AX105,General!I:J,2,FALSE),0))</f>
        <v>0</v>
      </c>
      <c r="FS105" s="65">
        <f>IF(BA105="",0,IFERROR(VLOOKUP(BA100&amp;BA101&amp;BA102&amp;BA103&amp;BA104&amp;BA105,General!I:J,2,FALSE),0))</f>
        <v>0</v>
      </c>
      <c r="FT105" s="65">
        <f>IF(BD105="",0,IFERROR(VLOOKUP(BD100&amp;BD101&amp;BD102&amp;BD103&amp;BD104&amp;BD105,General!I:J,2,FALSE),0))</f>
        <v>0</v>
      </c>
      <c r="FU105" s="65">
        <f>IF(BG105="",0,IFERROR(VLOOKUP(BG100&amp;BG101&amp;BG102&amp;BG103&amp;BG104&amp;BG105,General!I:J,2,FALSE),0))</f>
        <v>0</v>
      </c>
      <c r="FV105" s="65">
        <f>IF(BJ105="",0,IFERROR(VLOOKUP(BJ100&amp;BJ101&amp;BJ102&amp;BJ103&amp;BJ104&amp;BJ105,General!I:J,2,FALSE),0))</f>
        <v>0</v>
      </c>
      <c r="FW105" s="65">
        <f>IF(BM105="",0,IFERROR(VLOOKUP(BM100&amp;BM101&amp;BM102&amp;BM103&amp;BM104&amp;BM105,General!I:J,2,FALSE),0))</f>
        <v>0</v>
      </c>
      <c r="FX105" s="65">
        <f>IF(BP105="",0,IFERROR(VLOOKUP(BP100&amp;BP101&amp;BP102&amp;BP103&amp;BP104&amp;BP105,General!I:J,2,FALSE),0))</f>
        <v>0</v>
      </c>
      <c r="FY105" s="65">
        <f>IF(BS105="",0,IFERROR(VLOOKUP(BS100&amp;BS101&amp;BS102&amp;BS103&amp;BS104&amp;BS105,General!I:J,2,FALSE),0))</f>
        <v>0</v>
      </c>
      <c r="FZ105" s="66">
        <f>IF(BV105="",0,IFERROR(VLOOKUP(BV100&amp;BV101&amp;BV102&amp;BV103&amp;BV104&amp;BV105,General!I:J,2,FALSE),0))</f>
        <v>0</v>
      </c>
      <c r="GA105" s="66">
        <f>IF(BY105="",0,IFERROR(VLOOKUP(BY100&amp;BY101&amp;BY102&amp;BY103&amp;BY104&amp;BY105,General!I:J,2,FALSE),0))</f>
        <v>0</v>
      </c>
      <c r="GB105" s="66">
        <f>IF(R105="",0,IFERROR(VLOOKUP(R100&amp;R101&amp;R102&amp;R103&amp;R104&amp;R105,General!F:G,2,FALSE),0))</f>
        <v>0</v>
      </c>
      <c r="GC105" s="9" t="str">
        <f t="shared" si="462"/>
        <v/>
      </c>
      <c r="GD105" s="9" t="str">
        <f t="shared" si="395"/>
        <v>N</v>
      </c>
      <c r="GE105" s="9" t="str">
        <f t="shared" si="396"/>
        <v>N</v>
      </c>
      <c r="GF105" s="9" t="str">
        <f t="shared" si="397"/>
        <v>N</v>
      </c>
      <c r="GG105" s="9" t="str">
        <f t="shared" si="398"/>
        <v/>
      </c>
      <c r="GH105" s="10" t="str">
        <f t="shared" ca="1" si="399"/>
        <v/>
      </c>
      <c r="GI105" s="9" t="str">
        <f t="shared" ca="1" si="400"/>
        <v/>
      </c>
      <c r="GJ105" s="9" t="str">
        <f t="shared" ca="1" si="401"/>
        <v/>
      </c>
      <c r="GK105" s="9" t="str">
        <f t="shared" si="402"/>
        <v/>
      </c>
      <c r="GL105" s="9" t="str">
        <f t="shared" si="403"/>
        <v/>
      </c>
      <c r="GM105" s="9" t="str">
        <f t="shared" si="404"/>
        <v/>
      </c>
      <c r="GN105" s="9" t="str">
        <f t="shared" si="502"/>
        <v/>
      </c>
      <c r="GO105" s="9" t="str">
        <f t="shared" si="503"/>
        <v/>
      </c>
      <c r="GP105" s="9" t="str">
        <f t="shared" si="289"/>
        <v>00000</v>
      </c>
      <c r="GQ105" s="9" t="str">
        <f t="shared" si="290"/>
        <v>00000</v>
      </c>
      <c r="GR105" s="9" t="str">
        <f t="shared" si="291"/>
        <v>000000</v>
      </c>
      <c r="GS105" s="9" t="str">
        <f t="shared" si="292"/>
        <v>000000</v>
      </c>
      <c r="GT105" s="9" t="str">
        <f t="shared" si="293"/>
        <v>B</v>
      </c>
      <c r="GU105" s="9" t="str">
        <f t="shared" si="463"/>
        <v>B</v>
      </c>
      <c r="GV105" s="9" t="str">
        <f t="shared" si="405"/>
        <v/>
      </c>
      <c r="GW105" s="9">
        <f t="shared" ca="1" si="406"/>
        <v>0</v>
      </c>
      <c r="GX105" s="9" t="str">
        <f t="shared" si="407"/>
        <v/>
      </c>
      <c r="GY105" s="9">
        <f t="shared" ca="1" si="408"/>
        <v>0</v>
      </c>
      <c r="GZ105" s="9" t="str">
        <f t="shared" si="409"/>
        <v/>
      </c>
      <c r="HA105" s="9">
        <f t="shared" ca="1" si="410"/>
        <v>0</v>
      </c>
      <c r="HB105" s="9" t="str">
        <f t="shared" ca="1" si="464"/>
        <v>0</v>
      </c>
      <c r="HC105" s="9" t="str">
        <f t="shared" ca="1" si="465"/>
        <v>0</v>
      </c>
      <c r="HD105" s="9" t="str">
        <f t="shared" ca="1" si="466"/>
        <v>0</v>
      </c>
      <c r="HE105" s="9" t="str">
        <f t="shared" si="411"/>
        <v/>
      </c>
      <c r="HG105" s="9">
        <f>General!A103</f>
        <v>0</v>
      </c>
      <c r="HH105" s="9">
        <f>General!B103</f>
        <v>0</v>
      </c>
      <c r="HI105" s="9">
        <f>General!C103</f>
        <v>0</v>
      </c>
      <c r="HJ105" s="9">
        <f>General!D103</f>
        <v>0</v>
      </c>
      <c r="HK105" s="9">
        <v>1</v>
      </c>
      <c r="HL105" s="57">
        <f t="shared" ca="1" si="467"/>
        <v>1</v>
      </c>
      <c r="HM105" s="9" t="str">
        <f>General!F103</f>
        <v>WLWLLL</v>
      </c>
      <c r="HN105" s="9">
        <f>General!G103</f>
        <v>-6</v>
      </c>
    </row>
    <row r="106" spans="1:222" ht="13.5" thickBot="1">
      <c r="A106" s="9">
        <v>97</v>
      </c>
      <c r="B106" s="42" t="str">
        <f t="shared" si="330"/>
        <v/>
      </c>
      <c r="C106" s="115" t="str">
        <f t="shared" ca="1" si="412"/>
        <v/>
      </c>
      <c r="D106" s="116" t="str">
        <f t="shared" si="413"/>
        <v/>
      </c>
      <c r="E106" s="117" t="str">
        <f t="shared" si="414"/>
        <v/>
      </c>
      <c r="F106" s="66" t="str">
        <f>IF(M106="","",IF(M106="P",IF(D106="","L","W"),IF(E106="","L","W")))</f>
        <v/>
      </c>
      <c r="G106" s="9">
        <v>97</v>
      </c>
      <c r="H106" s="118"/>
      <c r="I106" s="152" t="str">
        <f t="shared" si="415"/>
        <v/>
      </c>
      <c r="J106" s="115" t="str">
        <f t="shared" si="416"/>
        <v/>
      </c>
      <c r="K106" s="66" t="str">
        <f t="shared" si="468"/>
        <v/>
      </c>
      <c r="L106" s="141"/>
      <c r="M106" s="136"/>
      <c r="N106" s="10"/>
      <c r="O106" s="42" t="str">
        <f>IF(M105="","",VLOOKUP(DX106,General!U:V,2,FALSE))</f>
        <v/>
      </c>
      <c r="P106" s="116" t="str">
        <f t="shared" si="332"/>
        <v/>
      </c>
      <c r="Q106" s="117" t="str">
        <f t="shared" si="333"/>
        <v/>
      </c>
      <c r="R106" s="65" t="str">
        <f t="shared" si="334"/>
        <v/>
      </c>
      <c r="S106" s="65" t="str">
        <f t="shared" ref="S106:S109" si="511">IF(M106="","",IF(R106="",IF(GC106="S",0,S105),IF(R106="W",IF(GC106="S",0,S105)+IF(OR(J106="B",J106="XB"),1,INT(RIGHT(J106))),IF(GC106="S",0,S105)-IF(OR(J106="B",J106="XB"),1,INT(RIGHT(J106))))))</f>
        <v/>
      </c>
      <c r="T106" s="119" t="str">
        <f t="shared" si="417"/>
        <v/>
      </c>
      <c r="U106" s="65" t="str">
        <f>IF(M106="","",IF(T106="",SUM($T$5:$T106)+S106,SUM($T$5:$T106)))</f>
        <v/>
      </c>
      <c r="V106" s="125" t="str">
        <f t="shared" si="499"/>
        <v/>
      </c>
      <c r="W106" s="65" t="str" cm="1">
        <f t="array" aca="1" ref="W106" ca="1">IF(M105="","",INDIRECT(DX106&amp; DN106))</f>
        <v/>
      </c>
      <c r="X106" s="66" t="str">
        <f t="shared" si="336"/>
        <v/>
      </c>
      <c r="Y106" s="42" t="str">
        <f t="shared" si="337"/>
        <v/>
      </c>
      <c r="Z106" s="65" t="str">
        <f t="shared" ref="Z106:Z109" si="512">IF(M106="","",IF(M106=Y106,"Y","N"))</f>
        <v/>
      </c>
      <c r="AA106" s="66" t="str">
        <f t="shared" si="339"/>
        <v/>
      </c>
      <c r="AB106" s="42" t="str">
        <f t="shared" si="340"/>
        <v/>
      </c>
      <c r="AC106" s="65" t="str">
        <f t="shared" ref="AC106:AC109" si="513">IF(M106="","",IF(M106=AB106,"Y","N"))</f>
        <v/>
      </c>
      <c r="AD106" s="66" t="str">
        <f t="shared" si="342"/>
        <v/>
      </c>
      <c r="AE106" s="42" t="str">
        <f t="shared" si="343"/>
        <v/>
      </c>
      <c r="AF106" s="65" t="str">
        <f t="shared" ref="AF106:AF109" si="514">IF(M106="","",IF(M106=AE106,"Y","N"))</f>
        <v/>
      </c>
      <c r="AG106" s="66" t="str">
        <f t="shared" si="345"/>
        <v/>
      </c>
      <c r="AH106" s="42" t="str">
        <f t="shared" si="346"/>
        <v/>
      </c>
      <c r="AI106" s="65" t="str">
        <f t="shared" ref="AI106:AI109" si="515">IF(M106="","",IF(M106=AH106,"Y","N"))</f>
        <v/>
      </c>
      <c r="AJ106" s="66" t="str">
        <f t="shared" si="348"/>
        <v/>
      </c>
      <c r="AK106" s="42" t="str">
        <f t="shared" si="418"/>
        <v/>
      </c>
      <c r="AL106" s="65" t="str">
        <f t="shared" ref="AL106:AL109" si="516">IF(M106="","",IF(M106=AK106,"Y","N"))</f>
        <v/>
      </c>
      <c r="AM106" s="66" t="str">
        <f t="shared" si="350"/>
        <v/>
      </c>
      <c r="AN106" s="42" t="str">
        <f t="shared" ref="AN106:AN109" si="517">IF(M105="","",IF(M104="P","P","B"))</f>
        <v/>
      </c>
      <c r="AO106" s="65" t="str">
        <f t="shared" ref="AO106:AO109" si="518">IF(M106="","",IF(M106=AN106,"Y","N"))</f>
        <v/>
      </c>
      <c r="AP106" s="66" t="str">
        <f t="shared" si="353"/>
        <v/>
      </c>
      <c r="AQ106" s="42" t="str">
        <f t="shared" ref="AQ106:AQ109" si="519">IF(M105="","",IF(M104="P","B","P"))</f>
        <v/>
      </c>
      <c r="AR106" s="65" t="str">
        <f t="shared" ref="AR106:AR109" si="520">IF(M106="","",IF(M106=AQ106,"Y","N"))</f>
        <v/>
      </c>
      <c r="AS106" s="66" t="str">
        <f t="shared" si="356"/>
        <v/>
      </c>
      <c r="AT106" s="42" t="str">
        <f t="shared" si="419"/>
        <v/>
      </c>
      <c r="AU106" s="65" t="str">
        <f t="shared" ref="AU106:AU109" si="521">IF(M106="","",IF(M106=AT106,"Y","N"))</f>
        <v/>
      </c>
      <c r="AV106" s="79" t="str">
        <f t="shared" si="358"/>
        <v/>
      </c>
      <c r="AW106" s="42" t="str">
        <f t="shared" si="420"/>
        <v/>
      </c>
      <c r="AX106" s="65" t="str">
        <f t="shared" si="359"/>
        <v/>
      </c>
      <c r="AY106" s="66" t="str">
        <f t="shared" si="421"/>
        <v/>
      </c>
      <c r="AZ106" s="42" t="str">
        <f t="shared" si="360"/>
        <v/>
      </c>
      <c r="BA106" s="65" t="str">
        <f t="shared" ref="BA106:BA109" si="522">IF(M106="","",IF(M106=AZ106,"Y","N"))</f>
        <v/>
      </c>
      <c r="BB106" s="66" t="str">
        <f t="shared" si="362"/>
        <v/>
      </c>
      <c r="BC106" s="42" t="str">
        <f t="shared" si="363"/>
        <v/>
      </c>
      <c r="BD106" s="65" t="str">
        <f t="shared" ref="BD106:BD109" si="523">IF(M106="","",IF(BC106=M106,"Y","N"))</f>
        <v/>
      </c>
      <c r="BE106" s="66" t="str">
        <f t="shared" si="365"/>
        <v/>
      </c>
      <c r="BF106" s="42" t="str">
        <f t="shared" ref="BF106:BF109" si="524">IF(M105="","",M103)</f>
        <v/>
      </c>
      <c r="BG106" s="65" t="str">
        <f t="shared" ref="BG106:BG109" si="525">IF(M106="","",IF(M106=BF106,"Y","N"))</f>
        <v/>
      </c>
      <c r="BH106" s="66" t="str">
        <f t="shared" si="368"/>
        <v/>
      </c>
      <c r="BI106" s="42" t="str">
        <f t="shared" ref="BI106:BI109" si="526">IF(M105="","",IF(M103="P","B","P"))</f>
        <v/>
      </c>
      <c r="BJ106" s="65" t="str">
        <f t="shared" ref="BJ106:BJ109" si="527">IF(M106="","",IF(M106=BI106,"Y","N"))</f>
        <v/>
      </c>
      <c r="BK106" s="66" t="str">
        <f t="shared" si="371"/>
        <v/>
      </c>
      <c r="BL106" s="42" t="str">
        <f t="shared" ref="BL106:BL109" si="528">IF(M105="","",M102)</f>
        <v/>
      </c>
      <c r="BM106" s="65" t="str">
        <f t="shared" ref="BM106:BM109" si="529">IF(M106="","",IF(M106=BL106,"Y","N"))</f>
        <v/>
      </c>
      <c r="BN106" s="66" t="str">
        <f t="shared" si="374"/>
        <v/>
      </c>
      <c r="BO106" s="42" t="str">
        <f t="shared" ref="BO106:BO109" si="530">IF(M105="","",IF(M102="P","B","P"))</f>
        <v/>
      </c>
      <c r="BP106" s="65" t="str">
        <f t="shared" ref="BP106:BP109" si="531">IF(M106="","",IF(M106=BO106,"Y","N"))</f>
        <v/>
      </c>
      <c r="BQ106" s="66" t="str">
        <f t="shared" si="377"/>
        <v/>
      </c>
      <c r="BR106" s="42" t="str">
        <f t="shared" ref="BR106:BR109" si="532">IF(M105="","",M101)</f>
        <v/>
      </c>
      <c r="BS106" s="65" t="str">
        <f t="shared" ref="BS106:BS109" si="533">IF(M106="","",IF(M106=BR106,"Y","N"))</f>
        <v/>
      </c>
      <c r="BT106" s="66" t="str">
        <f t="shared" si="380"/>
        <v/>
      </c>
      <c r="BU106" s="42" t="str">
        <f t="shared" ref="BU106:BU109" si="534">IF(M105="","",IF(M101="P","B","P"))</f>
        <v/>
      </c>
      <c r="BV106" s="65" t="str">
        <f t="shared" ref="BV106:BV109" si="535">IF(M106="","",IF(M106=BU106,"Y","N"))</f>
        <v/>
      </c>
      <c r="BW106" s="66" t="str">
        <f t="shared" si="383"/>
        <v/>
      </c>
      <c r="BX106" s="42" t="str">
        <f t="shared" si="384"/>
        <v/>
      </c>
      <c r="BY106" s="65" t="str">
        <f t="shared" si="422"/>
        <v/>
      </c>
      <c r="BZ106" s="66" t="str">
        <f t="shared" si="385"/>
        <v/>
      </c>
      <c r="CA106" s="106">
        <f t="shared" si="423"/>
        <v>0</v>
      </c>
      <c r="CB106" s="107">
        <f t="shared" si="424"/>
        <v>0</v>
      </c>
      <c r="CC106" s="108" t="str">
        <f t="shared" si="425"/>
        <v/>
      </c>
      <c r="CD106" s="252" t="e">
        <f t="shared" ref="CD106:CE106" si="536">AVERAGE(CV103:CV106)</f>
        <v>#DIV/0!</v>
      </c>
      <c r="CE106" s="252" t="e">
        <f t="shared" si="536"/>
        <v>#DIV/0!</v>
      </c>
      <c r="CF106" s="252" t="e">
        <f t="shared" si="427"/>
        <v>#DIV/0!</v>
      </c>
      <c r="CG106" s="252" t="e">
        <f t="shared" si="428"/>
        <v>#DIV/0!</v>
      </c>
      <c r="CH106" s="252" t="e">
        <f t="shared" si="429"/>
        <v>#DIV/0!</v>
      </c>
      <c r="CI106" s="252" t="e">
        <f t="shared" si="430"/>
        <v>#DIV/0!</v>
      </c>
      <c r="CJ106" s="252" t="e">
        <f t="shared" si="431"/>
        <v>#DIV/0!</v>
      </c>
      <c r="CK106" s="252" t="e">
        <f t="shared" si="432"/>
        <v>#DIV/0!</v>
      </c>
      <c r="CL106" s="252" t="e">
        <f t="shared" si="433"/>
        <v>#DIV/0!</v>
      </c>
      <c r="CM106" s="252" t="e">
        <f t="shared" si="434"/>
        <v>#DIV/0!</v>
      </c>
      <c r="CN106" s="252" t="e">
        <f t="shared" si="435"/>
        <v>#DIV/0!</v>
      </c>
      <c r="CO106" s="252" t="e">
        <f t="shared" si="436"/>
        <v>#DIV/0!</v>
      </c>
      <c r="CP106" s="252" t="e">
        <f t="shared" si="437"/>
        <v>#DIV/0!</v>
      </c>
      <c r="CQ106" s="252" t="e">
        <f t="shared" si="438"/>
        <v>#DIV/0!</v>
      </c>
      <c r="CR106" s="252" t="e">
        <f t="shared" si="439"/>
        <v>#DIV/0!</v>
      </c>
      <c r="CS106" s="252" t="e">
        <f t="shared" si="440"/>
        <v>#DIV/0!</v>
      </c>
      <c r="CT106" s="252" t="e">
        <f t="shared" si="441"/>
        <v>#DIV/0!</v>
      </c>
      <c r="CU106" s="252" t="e">
        <f t="shared" si="442"/>
        <v>#DIV/0!</v>
      </c>
      <c r="CV106" s="156" t="str">
        <f t="shared" si="443"/>
        <v/>
      </c>
      <c r="CW106" s="157" t="str">
        <f t="shared" si="444"/>
        <v/>
      </c>
      <c r="CX106" s="157" t="str">
        <f t="shared" si="445"/>
        <v/>
      </c>
      <c r="CY106" s="157" t="str">
        <f t="shared" si="446"/>
        <v/>
      </c>
      <c r="CZ106" s="157" t="str">
        <f t="shared" si="447"/>
        <v/>
      </c>
      <c r="DA106" s="157" t="str">
        <f t="shared" si="448"/>
        <v/>
      </c>
      <c r="DB106" s="157" t="str">
        <f t="shared" si="449"/>
        <v/>
      </c>
      <c r="DC106" s="157" t="str">
        <f t="shared" si="450"/>
        <v/>
      </c>
      <c r="DD106" s="157" t="str">
        <f t="shared" si="451"/>
        <v/>
      </c>
      <c r="DE106" s="157" t="str">
        <f t="shared" si="452"/>
        <v/>
      </c>
      <c r="DF106" s="157" t="str">
        <f t="shared" si="453"/>
        <v/>
      </c>
      <c r="DG106" s="157" t="str">
        <f t="shared" si="454"/>
        <v/>
      </c>
      <c r="DH106" s="157" t="str">
        <f t="shared" si="455"/>
        <v/>
      </c>
      <c r="DI106" s="157" t="str">
        <f t="shared" si="456"/>
        <v/>
      </c>
      <c r="DJ106" s="157" t="str">
        <f t="shared" si="457"/>
        <v/>
      </c>
      <c r="DK106" s="157" t="str">
        <f t="shared" si="458"/>
        <v/>
      </c>
      <c r="DL106" s="157" t="str">
        <f t="shared" si="459"/>
        <v/>
      </c>
      <c r="DM106" s="158" t="str">
        <f t="shared" si="460"/>
        <v/>
      </c>
      <c r="DN106" s="78">
        <v>106</v>
      </c>
      <c r="DO106" s="79">
        <f t="shared" si="478"/>
        <v>101</v>
      </c>
      <c r="DP106" s="42" t="str" cm="1">
        <f t="array" ref="DP106">IFERROR(INDEX($CD$4:$CU$4,_xlfn.AGGREGATE(15,6,COLUMN($CD$4:$CU$4)-COLUMN($CC$1)/($CD$106:$CU$106=MAX($CD$106:$CU$106)),COLUMNS(CU$4:$CU4))),"")</f>
        <v/>
      </c>
      <c r="DQ106" s="65" t="str" cm="1">
        <f t="array" ref="DQ106">IFERROR(INDEX($CD$4:$CU$4,_xlfn.AGGREGATE(15,6,COLUMN($CD$4:$CU$4)-COLUMN($CC$1)/($CD$106:$CU$106=MAX($CD$106:$CU$106)),COLUMNS($CU$4:DN4))),"")</f>
        <v/>
      </c>
      <c r="DR106" s="65" t="str" cm="1">
        <f t="array" ref="DR106">IFERROR(INDEX($CD$4:$CU$4,_xlfn.AGGREGATE(15,6,COLUMN($CD$4:$CU$4)-COLUMN($CC$1)/($CD$106:$CU$106=MAX($CD$106:$CU$106)),COLUMNS($CU$4:DO4))),"")</f>
        <v/>
      </c>
      <c r="DS106" s="65" t="str" cm="1">
        <f t="array" ref="DS106">IFERROR(INDEX($CD$4:$CU$4,_xlfn.AGGREGATE(15,6,COLUMN($CD$4:$CU$4)-COLUMN($CC$1)/($CD$106:$CU$106=MAX($CD$106:$CU$106)),COLUMNS($CU$4:DP4))),"")</f>
        <v/>
      </c>
      <c r="DT106" s="65" t="str" cm="1">
        <f t="array" ref="DT106">IFERROR(INDEX($CD$4:$CU$4,_xlfn.AGGREGATE(15,6,COLUMN($CD$4:$CU$4)-COLUMN($CC$1)/($CD$106:$CU$106=MAX($CD$106:$CU$106)),COLUMNS($CU$4:DQ4))),"")</f>
        <v/>
      </c>
      <c r="DU106" s="66" t="str" cm="1">
        <f t="array" ref="DU106">IFERROR(INDEX($CD$4:$CU$4,_xlfn.AGGREGATE(15,6,COLUMN($CD$4:$CU$4)-COLUMN($CC$1)/($CD$106:$CU$106=MAX($CD$106:$CU$106)),COLUMNS($CU$4:DR4))),"")</f>
        <v/>
      </c>
      <c r="DV106" s="78" t="str">
        <f t="shared" ca="1" si="470"/>
        <v/>
      </c>
      <c r="DW106" s="65" t="str">
        <f t="shared" ca="1" si="471"/>
        <v>R</v>
      </c>
      <c r="DX106" s="65" t="str" cm="1">
        <f t="array" aca="1" ref="DX106" ca="1">IF(INDIRECT(VLOOKUP(DX105,General!R:T,3,FALSE)&amp;DN105)&gt;0,DX105,DV105)</f>
        <v>BU</v>
      </c>
      <c r="DY106" s="79">
        <f t="shared" ca="1" si="472"/>
        <v>2</v>
      </c>
      <c r="DZ106" s="42" t="str">
        <f>IFERROR(VLOOKUP(DP106,General!R:S,2,FALSE),"")</f>
        <v/>
      </c>
      <c r="EA106" s="65" t="str">
        <f>IFERROR(VLOOKUP(DQ106,General!R:S,2,FALSE),"")</f>
        <v/>
      </c>
      <c r="EB106" s="65" t="str">
        <f>IFERROR(VLOOKUP(DR106,General!R:S,2,FALSE),"")</f>
        <v/>
      </c>
      <c r="EC106" s="65" t="str">
        <f>IFERROR(VLOOKUP(DS106,General!R:S,2,FALSE),"")</f>
        <v/>
      </c>
      <c r="ED106" s="65" t="str">
        <f>IFERROR(VLOOKUP(DT106,General!R:S,2,FALSE),"")</f>
        <v/>
      </c>
      <c r="EE106" s="66" t="str">
        <f>IFERROR(VLOOKUP(DU106,General!R:S,2,FALSE),"")</f>
        <v/>
      </c>
      <c r="EF106" s="113">
        <f ca="1">IF(DP106="",-1,COUNTIF(INDIRECT(DZ106&amp;$DN$10):INDIRECT(DZ106&amp;DN106),"Y"))</f>
        <v>-1</v>
      </c>
      <c r="EG106" s="111">
        <f ca="1">IF(DQ106="",-1,COUNTIF(INDIRECT(EA106&amp;$DN$10):INDIRECT(EA106&amp;DN106),"Y"))</f>
        <v>-1</v>
      </c>
      <c r="EH106" s="111">
        <f ca="1">IF(DR106="",-1,COUNTIF(INDIRECT(EB106&amp;$DN$10):INDIRECT(EB106&amp;DN106),"Y"))</f>
        <v>-1</v>
      </c>
      <c r="EI106" s="110">
        <f ca="1">IF(DS106="",-1,COUNTIF(INDIRECT(EC106&amp;$DN$10):INDIRECT(EC106&amp;DN106),"Y"))</f>
        <v>-1</v>
      </c>
      <c r="EJ106" s="114">
        <f ca="1">IF(DT106="",-1,COUNTIF(INDIRECT(ED106&amp;$DN$10):INDIRECT(ED106&amp;DN106),"Y"))</f>
        <v>-1</v>
      </c>
      <c r="EK106" s="114">
        <f ca="1">IF(DU106="",-1,COUNTIF(INDIRECT(EE106&amp;$DN$10):INDIRECT(EE106&amp;DN106),"Y"))</f>
        <v>-1</v>
      </c>
      <c r="EL106" s="42" t="str" cm="1">
        <f t="array" aca="1" ref="EL106" ca="1">IFERROR(INDEX($DP$106:$DU$106,_xlfn.AGGREGATE(15,6,COLUMN($DP$106:$DU$106)-COLUMN($DO$106)/($EF$106:$EK$106=MAX($EF$106:$EK$106)),COLUMNS($DP$106:DP106))),"")</f>
        <v/>
      </c>
      <c r="EM106" s="65" t="str" cm="1">
        <f t="array" aca="1" ref="EM106" ca="1">IFERROR(INDEX($DP$106:$DU$106,_xlfn.AGGREGATE(15,6,COLUMN($DP$106:$DU$106)-COLUMN($DO$106)/($EF$106:$EK$106=MAX($EF$106:$EK$106)),COLUMNS($DP$106:DQ106))),"")</f>
        <v/>
      </c>
      <c r="EN106" s="65" t="str" cm="1">
        <f t="array" aca="1" ref="EN106" ca="1">IFERROR(INDEX($DP$106:$DU$106,_xlfn.AGGREGATE(15,6,COLUMN($DP$106:$DU$106)-COLUMN($DO$106)/($EF$106:$EK$106=MAX($EF$106:$EK$106)),COLUMNS($DP$106:DR106))),"")</f>
        <v/>
      </c>
      <c r="EO106" s="65" t="str" cm="1">
        <f t="array" aca="1" ref="EO106" ca="1">IFERROR(INDEX($DP$106:$DU$106,_xlfn.AGGREGATE(15,6,COLUMN($DP$106:$DU$106)-COLUMN($DO$106)/($EF$106:$EK$106=MAX($EF$106:$EK$106)),COLUMNS($DP$106:DS106))),"")</f>
        <v/>
      </c>
      <c r="EP106" s="65" t="str" cm="1">
        <f t="array" aca="1" ref="EP106" ca="1">IFERROR(INDEX($DP$106:$DU$106,_xlfn.AGGREGATE(15,6,COLUMN($DP$106:$DU$106)-COLUMN($DO$106)/($EF$106:$EK$106=MAX($EF$106:$EK$106)),COLUMNS($DP$106:DT106))),"")</f>
        <v/>
      </c>
      <c r="EQ106" s="66" t="str" cm="1">
        <f t="array" aca="1" ref="EQ106" ca="1">IFERROR(INDEX($DP$106:$DU$106,_xlfn.AGGREGATE(15,6,COLUMN($DP$106:$DU$106)-COLUMN($DO$106)/($EF$106:$EK$106=MAX($EF$106:$EK$106)),COLUMNS($DP$106:DU106))),"")</f>
        <v/>
      </c>
      <c r="ER106" s="9">
        <f t="shared" ca="1" si="461"/>
        <v>6</v>
      </c>
      <c r="ES106" s="79">
        <f t="shared" ca="1" si="473"/>
        <v>2</v>
      </c>
      <c r="ET106" s="112" t="str" cm="1">
        <f t="array" aca="1" ref="ET106" ca="1">INDEX(EL106:EQ106,1,ES106)</f>
        <v/>
      </c>
      <c r="EU106" s="42" t="str">
        <f t="shared" ca="1" si="326"/>
        <v>T</v>
      </c>
      <c r="EV106" s="65" t="str">
        <f t="shared" si="327"/>
        <v>T</v>
      </c>
      <c r="EW106" s="65" t="str">
        <f t="shared" ca="1" si="328"/>
        <v>B</v>
      </c>
      <c r="EX106" s="65" t="str">
        <f t="shared" si="505"/>
        <v/>
      </c>
      <c r="EY106" s="65" t="str">
        <f t="shared" si="506"/>
        <v/>
      </c>
      <c r="EZ106" s="65" t="str">
        <f t="shared" si="507"/>
        <v/>
      </c>
      <c r="FA106" s="9" t="str">
        <f t="shared" ref="FA106:FA110" si="537">IF(M105="","",IF(EU106="B",IF(M105="P",GW106,""),IF(M104="B",GW106,"")))</f>
        <v/>
      </c>
      <c r="FB106" s="9" t="str">
        <f t="shared" ref="FB106:FB110" si="538">IF(M105="","",IF(EU106="B",IF(M105="B",GW106,""),IF(M104="P",GW106,"")))</f>
        <v/>
      </c>
      <c r="FC106" s="9" t="str">
        <f t="shared" ref="FC106:FC110" si="539">IF(M105="","",IF(EV106="C",IF(M105="B",GY106,""),IF(M104="B",GY106,"")))</f>
        <v/>
      </c>
      <c r="FD106" s="9" t="str">
        <f t="shared" ref="FD106:FD110" si="540">IF(M105="","",IF(EV106="C",IF(M105="P",GY106,""),IF(M104="P",GY106,"")))</f>
        <v/>
      </c>
      <c r="FE106" s="9" t="str">
        <f t="shared" ref="FE106:FE110" si="541">IF(M105="","",IF(AND(FA106="L5",FD106="L5",GM106=""),"L0",GL106))</f>
        <v/>
      </c>
      <c r="FF106" s="9" t="str">
        <f t="shared" si="392"/>
        <v/>
      </c>
      <c r="FG106" s="9">
        <f t="shared" si="393"/>
        <v>0</v>
      </c>
      <c r="FH106" s="9">
        <f t="shared" si="394"/>
        <v>0</v>
      </c>
      <c r="FI106" s="42" t="str">
        <f t="shared" si="508"/>
        <v/>
      </c>
      <c r="FJ106" s="65">
        <f>IF(Z106="",0,IFERROR(VLOOKUP(Z101&amp;Z102&amp;Z103&amp;Z104&amp;Z105&amp;Z106,General!I:J,2,FALSE),0))</f>
        <v>0</v>
      </c>
      <c r="FK106" s="65">
        <f>IF(AC106="",0,IFERROR(VLOOKUP(AC101&amp;AC102&amp;AC103&amp;AC104&amp;AC105&amp;AC106,General!I:J,2,FALSE),0))</f>
        <v>0</v>
      </c>
      <c r="FL106" s="65">
        <f>IF(AF106="",0,IFERROR(VLOOKUP(AF101&amp;AF102&amp;AF103&amp;AF104&amp;AF105&amp;AF106,General!I:J,2,FALSE),0))</f>
        <v>0</v>
      </c>
      <c r="FM106" s="65">
        <f>IF(AI106="",0,IFERROR(VLOOKUP(AI101&amp;AI102&amp;AI103&amp;AI104&amp;AI105&amp;AI106,General!I:J,2,FALSE),0))</f>
        <v>0</v>
      </c>
      <c r="FN106" s="65">
        <f>IF(AL106="",0,IFERROR(VLOOKUP(AL101&amp;AL102&amp;AL103&amp;AL104&amp;AL105&amp;AL106,General!I:J,2,FALSE),0))</f>
        <v>0</v>
      </c>
      <c r="FO106" s="65">
        <f>IF(AO106="",0,IFERROR(VLOOKUP(AO101&amp;AO102&amp;AO103&amp;AO104&amp;AO105&amp;AO106,General!I:J,2,FALSE),0))</f>
        <v>0</v>
      </c>
      <c r="FP106" s="65">
        <f>IF(AR106="",0,IFERROR(VLOOKUP(AR101&amp;AR102&amp;AR103&amp;AR104&amp;AR105&amp;AR106,General!I:J,2,FALSE),0))</f>
        <v>0</v>
      </c>
      <c r="FQ106" s="65">
        <f>IF(AU106="",0,IFERROR(VLOOKUP(AU101&amp;AU102&amp;AU103&amp;AU104&amp;AU105&amp;AU106,General!I:J,2,FALSE),0))</f>
        <v>0</v>
      </c>
      <c r="FR106" s="65">
        <f>IF(AX106="",0,IFERROR(VLOOKUP(AX101&amp;AX102&amp;AX103&amp;AX104&amp;AX105&amp;AX106,General!I:J,2,FALSE),0))</f>
        <v>0</v>
      </c>
      <c r="FS106" s="65">
        <f>IF(BA106="",0,IFERROR(VLOOKUP(BA101&amp;BA102&amp;BA103&amp;BA104&amp;BA105&amp;BA106,General!I:J,2,FALSE),0))</f>
        <v>0</v>
      </c>
      <c r="FT106" s="65">
        <f>IF(BD106="",0,IFERROR(VLOOKUP(BD101&amp;BD102&amp;BD103&amp;BD104&amp;BD105&amp;BD106,General!I:J,2,FALSE),0))</f>
        <v>0</v>
      </c>
      <c r="FU106" s="65">
        <f>IF(BG106="",0,IFERROR(VLOOKUP(BG101&amp;BG102&amp;BG103&amp;BG104&amp;BG105&amp;BG106,General!I:J,2,FALSE),0))</f>
        <v>0</v>
      </c>
      <c r="FV106" s="65">
        <f>IF(BJ106="",0,IFERROR(VLOOKUP(BJ101&amp;BJ102&amp;BJ103&amp;BJ104&amp;BJ105&amp;BJ106,General!I:J,2,FALSE),0))</f>
        <v>0</v>
      </c>
      <c r="FW106" s="65">
        <f>IF(BM106="",0,IFERROR(VLOOKUP(BM101&amp;BM102&amp;BM103&amp;BM104&amp;BM105&amp;BM106,General!I:J,2,FALSE),0))</f>
        <v>0</v>
      </c>
      <c r="FX106" s="65">
        <f>IF(BP106="",0,IFERROR(VLOOKUP(BP101&amp;BP102&amp;BP103&amp;BP104&amp;BP105&amp;BP106,General!I:J,2,FALSE),0))</f>
        <v>0</v>
      </c>
      <c r="FY106" s="65">
        <f>IF(BS106="",0,IFERROR(VLOOKUP(BS101&amp;BS102&amp;BS103&amp;BS104&amp;BS105&amp;BS106,General!I:J,2,FALSE),0))</f>
        <v>0</v>
      </c>
      <c r="FZ106" s="66">
        <f>IF(BV106="",0,IFERROR(VLOOKUP(BV101&amp;BV102&amp;BV103&amp;BV104&amp;BV105&amp;BV106,General!I:J,2,FALSE),0))</f>
        <v>0</v>
      </c>
      <c r="GA106" s="66">
        <f>IF(BY106="",0,IFERROR(VLOOKUP(BY101&amp;BY102&amp;BY103&amp;BY104&amp;BY105&amp;BY106,General!I:J,2,FALSE),0))</f>
        <v>0</v>
      </c>
      <c r="GB106" s="66">
        <f>IF(R106="",0,IFERROR(VLOOKUP(R101&amp;R102&amp;R103&amp;R104&amp;R105&amp;R106,General!F:G,2,FALSE),0))</f>
        <v>0</v>
      </c>
      <c r="GC106" s="9" t="str">
        <f t="shared" si="462"/>
        <v/>
      </c>
      <c r="GD106" s="9" t="str">
        <f t="shared" ref="GD106:GD110" si="542">IF(OR(F102&amp;F103&amp;F104="WLW",F103&amp;F104="WW"),"Y","N")</f>
        <v>N</v>
      </c>
      <c r="GE106" s="9" t="str">
        <f t="shared" ref="GE106:GE110" si="543">IF(OR(K102&amp;K103&amp;K104="WLW",K103&amp;K104="WW"),"Y","N")</f>
        <v>N</v>
      </c>
      <c r="GF106" s="9" t="str">
        <f t="shared" ref="GF106:GF110" si="544">IF(OR(R102&amp;R103&amp;R104="WLW",R103&amp;R104="WW"),"Y","N")</f>
        <v>N</v>
      </c>
      <c r="GG106" s="9" t="str">
        <f t="shared" si="398"/>
        <v/>
      </c>
      <c r="GH106" s="10" t="str">
        <f t="shared" ref="GH106:GH110" ca="1" si="545">IF(GH105="Y","N",IF(M105="","",(IF(AND(F105&amp;F106="WW",OR(GC105&amp;GC106="SC",GC105&amp;GC106="CC")),"Y",IF(AND(F104&amp;F105&amp;F106="WLW",GW106&lt;&gt;"B",OR(GC104&amp;GC105&amp;GC106="SCC",GC104&amp;GC105&amp;GC106="CCC")),"Y","N")))))</f>
        <v/>
      </c>
      <c r="GI106" s="9" t="str">
        <f t="shared" ref="GI106:GI110" ca="1" si="546">IF(GI105="Y","N",IF(M105="","",IF(AND(K105&amp;K106="WW",OR(GC105&amp;GC106="SC",GC105&amp;GC106="CC")),"Y",IF(AND(K104&amp;K105&amp;K106="WLW",GY106&lt;&gt;"B",OR(GC104&amp;GC105&amp;GC106="SCC",GC104&amp;GC105&amp;GC106="CCC")),"Y","N"))))</f>
        <v/>
      </c>
      <c r="GJ106" s="9" t="str">
        <f t="shared" ref="GJ106:GJ110" ca="1" si="547">IF(GJ105="Y","N",IF(M105="","",IF(AND(R105&amp;R106="WW",OR(GC105&amp;GC106="SC",GC105&amp;GC106="CC")),"Y",IF(AND(R104&amp;R105&amp;R106="WLW",HA106&lt;&gt;"B",OR(GC104&amp;GC105&amp;GC106="SCC",GC104&amp;GC105&amp;GC106="CCC")),"Y","N"))))</f>
        <v/>
      </c>
      <c r="GK106" s="9" t="str">
        <f t="shared" si="402"/>
        <v/>
      </c>
      <c r="GL106" s="9" t="str">
        <f t="shared" si="403"/>
        <v/>
      </c>
      <c r="GM106" s="9" t="str">
        <f t="shared" si="404"/>
        <v/>
      </c>
      <c r="GN106" s="9" t="str">
        <f t="shared" si="502"/>
        <v/>
      </c>
      <c r="GO106" s="9" t="str">
        <f t="shared" si="503"/>
        <v/>
      </c>
      <c r="GP106" s="9" t="str">
        <f t="shared" si="289"/>
        <v>00000</v>
      </c>
      <c r="GQ106" s="9" t="str">
        <f t="shared" si="290"/>
        <v>00000</v>
      </c>
      <c r="GR106" s="9" t="str">
        <f t="shared" si="291"/>
        <v>000000</v>
      </c>
      <c r="GS106" s="9" t="str">
        <f t="shared" si="292"/>
        <v>000000</v>
      </c>
      <c r="GT106" s="9" t="str">
        <f t="shared" si="293"/>
        <v>B</v>
      </c>
      <c r="GU106" s="9" t="str">
        <f t="shared" si="463"/>
        <v>B</v>
      </c>
      <c r="GV106" s="9" t="str">
        <f t="shared" si="405"/>
        <v/>
      </c>
      <c r="GW106" s="9">
        <f t="shared" ref="GW106:GW109" ca="1" si="548">IF(OR(GC106="S",AND(GH105="Y",GD106="N",GW105&lt;&gt;"B")),"B",IFERROR(VLOOKUP(GV106,HI:HJ,2,FALSE),""))</f>
        <v>0</v>
      </c>
      <c r="GX106" s="9" t="str">
        <f t="shared" si="407"/>
        <v/>
      </c>
      <c r="GY106" s="9">
        <f t="shared" ref="GY106:GY109" ca="1" si="549">IF(OR(GC106="S",AND(GI105="Y",GE106="N",GY105&lt;&gt;"B")),"B",IFERROR(VLOOKUP(GX106,HI:HJ,2,FALSE),""))</f>
        <v>0</v>
      </c>
      <c r="GZ106" s="9" t="str">
        <f t="shared" si="409"/>
        <v/>
      </c>
      <c r="HA106" s="9">
        <f t="shared" ref="HA106:HA109" ca="1" si="550">IF(OR(GC106="S",AND(GJ105="Y",GF106="N",HA105&lt;&gt;"B")),"B",IFERROR(VLOOKUP(GZ106,HI:HJ,2,FALSE),""))</f>
        <v>0</v>
      </c>
      <c r="HB106" s="9" t="str">
        <f t="shared" ca="1" si="464"/>
        <v>0</v>
      </c>
      <c r="HC106" s="9" t="str">
        <f t="shared" ca="1" si="465"/>
        <v>0</v>
      </c>
      <c r="HD106" s="9" t="str">
        <f t="shared" ca="1" si="466"/>
        <v>0</v>
      </c>
      <c r="HE106" s="9" t="str">
        <f t="shared" si="411"/>
        <v/>
      </c>
      <c r="HG106" s="9">
        <f>General!A104</f>
        <v>0</v>
      </c>
      <c r="HH106" s="9">
        <f>General!B104</f>
        <v>0</v>
      </c>
      <c r="HI106" s="9">
        <f>General!C104</f>
        <v>0</v>
      </c>
      <c r="HJ106" s="9">
        <f>General!D104</f>
        <v>0</v>
      </c>
      <c r="HK106" s="9">
        <v>2</v>
      </c>
      <c r="HL106" s="57">
        <f t="shared" ca="1" si="467"/>
        <v>2</v>
      </c>
      <c r="HM106" s="9" t="str">
        <f>General!F104</f>
        <v>WLWLLW</v>
      </c>
      <c r="HN106" s="9">
        <f>General!G104</f>
        <v>1</v>
      </c>
    </row>
    <row r="107" spans="1:222" ht="13.5" thickBot="1">
      <c r="A107" s="9">
        <v>98</v>
      </c>
      <c r="B107" s="42" t="str">
        <f t="shared" si="330"/>
        <v/>
      </c>
      <c r="C107" s="115" t="str">
        <f t="shared" ca="1" si="412"/>
        <v/>
      </c>
      <c r="D107" s="116" t="str">
        <f t="shared" si="413"/>
        <v/>
      </c>
      <c r="E107" s="117" t="str">
        <f t="shared" si="414"/>
        <v/>
      </c>
      <c r="F107" s="66" t="str">
        <f>IF(M107="","",IF(M107="P",IF(D107="","L","W"),IF(E107="","L","W")))</f>
        <v/>
      </c>
      <c r="G107" s="9">
        <v>98</v>
      </c>
      <c r="H107" s="118"/>
      <c r="I107" s="152" t="str">
        <f t="shared" si="415"/>
        <v/>
      </c>
      <c r="J107" s="115" t="str">
        <f t="shared" si="416"/>
        <v/>
      </c>
      <c r="K107" s="66" t="str">
        <f t="shared" si="468"/>
        <v/>
      </c>
      <c r="L107" s="141"/>
      <c r="M107" s="136"/>
      <c r="N107" s="10"/>
      <c r="O107" s="42" t="str">
        <f>IF(M106="","",VLOOKUP(DX107,General!U:V,2,FALSE))</f>
        <v/>
      </c>
      <c r="P107" s="116" t="str">
        <f t="shared" si="332"/>
        <v/>
      </c>
      <c r="Q107" s="117" t="str">
        <f t="shared" si="333"/>
        <v/>
      </c>
      <c r="R107" s="65" t="str">
        <f t="shared" si="334"/>
        <v/>
      </c>
      <c r="S107" s="65" t="str">
        <f t="shared" si="511"/>
        <v/>
      </c>
      <c r="T107" s="119" t="str">
        <f t="shared" ref="T107:T109" si="551">IF(M106="","",IF(GC107="S","",IF(OR(AND(S107&gt;=0,HE107="F"),AND(HE107="L",HE106="L",R107="L")),S107,IF(GK107="R",S107,""))))</f>
        <v/>
      </c>
      <c r="U107" s="65" t="str">
        <f>IF(M107="","",IF(T107="",SUM($T$5:$T107)+S107,SUM($T$5:$T107)))</f>
        <v/>
      </c>
      <c r="V107" s="125" t="str">
        <f t="shared" si="499"/>
        <v/>
      </c>
      <c r="W107" s="65" t="str" cm="1">
        <f t="array" aca="1" ref="W107" ca="1">IF(M106="","",INDIRECT(DX107&amp; DN107))</f>
        <v/>
      </c>
      <c r="X107" s="66" t="str">
        <f t="shared" si="336"/>
        <v/>
      </c>
      <c r="Y107" s="42" t="str">
        <f t="shared" si="337"/>
        <v/>
      </c>
      <c r="Z107" s="65" t="str">
        <f t="shared" si="512"/>
        <v/>
      </c>
      <c r="AA107" s="66" t="str">
        <f t="shared" si="339"/>
        <v/>
      </c>
      <c r="AB107" s="42" t="str">
        <f t="shared" si="340"/>
        <v/>
      </c>
      <c r="AC107" s="65" t="str">
        <f t="shared" si="513"/>
        <v/>
      </c>
      <c r="AD107" s="66" t="str">
        <f t="shared" si="342"/>
        <v/>
      </c>
      <c r="AE107" s="42" t="str">
        <f t="shared" si="343"/>
        <v/>
      </c>
      <c r="AF107" s="65" t="str">
        <f t="shared" si="514"/>
        <v/>
      </c>
      <c r="AG107" s="66" t="str">
        <f t="shared" si="345"/>
        <v/>
      </c>
      <c r="AH107" s="42" t="str">
        <f t="shared" si="346"/>
        <v/>
      </c>
      <c r="AI107" s="65" t="str">
        <f t="shared" si="515"/>
        <v/>
      </c>
      <c r="AJ107" s="66" t="str">
        <f t="shared" si="348"/>
        <v/>
      </c>
      <c r="AK107" s="42" t="str">
        <f t="shared" si="418"/>
        <v/>
      </c>
      <c r="AL107" s="65" t="str">
        <f t="shared" si="516"/>
        <v/>
      </c>
      <c r="AM107" s="66" t="str">
        <f t="shared" si="350"/>
        <v/>
      </c>
      <c r="AN107" s="42" t="str">
        <f t="shared" si="517"/>
        <v/>
      </c>
      <c r="AO107" s="65" t="str">
        <f t="shared" si="518"/>
        <v/>
      </c>
      <c r="AP107" s="66" t="str">
        <f t="shared" si="353"/>
        <v/>
      </c>
      <c r="AQ107" s="42" t="str">
        <f t="shared" si="519"/>
        <v/>
      </c>
      <c r="AR107" s="65" t="str">
        <f t="shared" si="520"/>
        <v/>
      </c>
      <c r="AS107" s="66" t="str">
        <f t="shared" si="356"/>
        <v/>
      </c>
      <c r="AT107" s="42" t="str">
        <f t="shared" si="419"/>
        <v/>
      </c>
      <c r="AU107" s="65" t="str">
        <f t="shared" si="521"/>
        <v/>
      </c>
      <c r="AV107" s="79" t="str">
        <f t="shared" si="358"/>
        <v/>
      </c>
      <c r="AW107" s="42" t="str">
        <f t="shared" si="420"/>
        <v/>
      </c>
      <c r="AX107" s="65" t="str">
        <f t="shared" si="359"/>
        <v/>
      </c>
      <c r="AY107" s="66" t="str">
        <f t="shared" si="421"/>
        <v/>
      </c>
      <c r="AZ107" s="42" t="str">
        <f t="shared" si="360"/>
        <v/>
      </c>
      <c r="BA107" s="65" t="str">
        <f t="shared" si="522"/>
        <v/>
      </c>
      <c r="BB107" s="66" t="str">
        <f t="shared" si="362"/>
        <v/>
      </c>
      <c r="BC107" s="42" t="str">
        <f t="shared" si="363"/>
        <v/>
      </c>
      <c r="BD107" s="65" t="str">
        <f t="shared" si="523"/>
        <v/>
      </c>
      <c r="BE107" s="66" t="str">
        <f t="shared" si="365"/>
        <v/>
      </c>
      <c r="BF107" s="42" t="str">
        <f t="shared" si="524"/>
        <v/>
      </c>
      <c r="BG107" s="65" t="str">
        <f t="shared" si="525"/>
        <v/>
      </c>
      <c r="BH107" s="66" t="str">
        <f t="shared" si="368"/>
        <v/>
      </c>
      <c r="BI107" s="42" t="str">
        <f t="shared" si="526"/>
        <v/>
      </c>
      <c r="BJ107" s="65" t="str">
        <f t="shared" si="527"/>
        <v/>
      </c>
      <c r="BK107" s="66" t="str">
        <f t="shared" si="371"/>
        <v/>
      </c>
      <c r="BL107" s="42" t="str">
        <f t="shared" si="528"/>
        <v/>
      </c>
      <c r="BM107" s="65" t="str">
        <f t="shared" si="529"/>
        <v/>
      </c>
      <c r="BN107" s="66" t="str">
        <f t="shared" si="374"/>
        <v/>
      </c>
      <c r="BO107" s="42" t="str">
        <f t="shared" si="530"/>
        <v/>
      </c>
      <c r="BP107" s="65" t="str">
        <f t="shared" si="531"/>
        <v/>
      </c>
      <c r="BQ107" s="66" t="str">
        <f t="shared" si="377"/>
        <v/>
      </c>
      <c r="BR107" s="42" t="str">
        <f t="shared" si="532"/>
        <v/>
      </c>
      <c r="BS107" s="65" t="str">
        <f t="shared" si="533"/>
        <v/>
      </c>
      <c r="BT107" s="66" t="str">
        <f t="shared" si="380"/>
        <v/>
      </c>
      <c r="BU107" s="42" t="str">
        <f t="shared" si="534"/>
        <v/>
      </c>
      <c r="BV107" s="65" t="str">
        <f t="shared" si="535"/>
        <v/>
      </c>
      <c r="BW107" s="66" t="str">
        <f t="shared" si="383"/>
        <v/>
      </c>
      <c r="BX107" s="42" t="str">
        <f t="shared" si="384"/>
        <v/>
      </c>
      <c r="BY107" s="65" t="str">
        <f t="shared" si="422"/>
        <v/>
      </c>
      <c r="BZ107" s="66" t="str">
        <f t="shared" si="385"/>
        <v/>
      </c>
      <c r="CA107" s="106">
        <f t="shared" si="423"/>
        <v>0</v>
      </c>
      <c r="CB107" s="107">
        <f t="shared" si="424"/>
        <v>0</v>
      </c>
      <c r="CC107" s="108" t="str">
        <f t="shared" si="425"/>
        <v/>
      </c>
      <c r="CD107" s="252" t="e">
        <f t="shared" ref="CD107:CE107" si="552">AVERAGE(CV104:CV107)</f>
        <v>#DIV/0!</v>
      </c>
      <c r="CE107" s="252" t="e">
        <f t="shared" si="552"/>
        <v>#DIV/0!</v>
      </c>
      <c r="CF107" s="252" t="e">
        <f t="shared" si="427"/>
        <v>#DIV/0!</v>
      </c>
      <c r="CG107" s="252" t="e">
        <f t="shared" si="428"/>
        <v>#DIV/0!</v>
      </c>
      <c r="CH107" s="252" t="e">
        <f t="shared" si="429"/>
        <v>#DIV/0!</v>
      </c>
      <c r="CI107" s="252" t="e">
        <f t="shared" si="430"/>
        <v>#DIV/0!</v>
      </c>
      <c r="CJ107" s="252" t="e">
        <f t="shared" si="431"/>
        <v>#DIV/0!</v>
      </c>
      <c r="CK107" s="252" t="e">
        <f t="shared" si="432"/>
        <v>#DIV/0!</v>
      </c>
      <c r="CL107" s="252" t="e">
        <f t="shared" si="433"/>
        <v>#DIV/0!</v>
      </c>
      <c r="CM107" s="252" t="e">
        <f t="shared" si="434"/>
        <v>#DIV/0!</v>
      </c>
      <c r="CN107" s="252" t="e">
        <f t="shared" si="435"/>
        <v>#DIV/0!</v>
      </c>
      <c r="CO107" s="252" t="e">
        <f t="shared" si="436"/>
        <v>#DIV/0!</v>
      </c>
      <c r="CP107" s="252" t="e">
        <f t="shared" si="437"/>
        <v>#DIV/0!</v>
      </c>
      <c r="CQ107" s="252" t="e">
        <f t="shared" si="438"/>
        <v>#DIV/0!</v>
      </c>
      <c r="CR107" s="252" t="e">
        <f t="shared" si="439"/>
        <v>#DIV/0!</v>
      </c>
      <c r="CS107" s="252" t="e">
        <f t="shared" si="440"/>
        <v>#DIV/0!</v>
      </c>
      <c r="CT107" s="252" t="e">
        <f t="shared" si="441"/>
        <v>#DIV/0!</v>
      </c>
      <c r="CU107" s="252" t="e">
        <f t="shared" si="442"/>
        <v>#DIV/0!</v>
      </c>
      <c r="CV107" s="156" t="str">
        <f t="shared" si="443"/>
        <v/>
      </c>
      <c r="CW107" s="157" t="str">
        <f t="shared" si="444"/>
        <v/>
      </c>
      <c r="CX107" s="157" t="str">
        <f t="shared" si="445"/>
        <v/>
      </c>
      <c r="CY107" s="157" t="str">
        <f t="shared" si="446"/>
        <v/>
      </c>
      <c r="CZ107" s="157" t="str">
        <f t="shared" si="447"/>
        <v/>
      </c>
      <c r="DA107" s="157" t="str">
        <f t="shared" si="448"/>
        <v/>
      </c>
      <c r="DB107" s="157" t="str">
        <f t="shared" si="449"/>
        <v/>
      </c>
      <c r="DC107" s="157" t="str">
        <f t="shared" si="450"/>
        <v/>
      </c>
      <c r="DD107" s="157" t="str">
        <f t="shared" si="451"/>
        <v/>
      </c>
      <c r="DE107" s="157" t="str">
        <f t="shared" si="452"/>
        <v/>
      </c>
      <c r="DF107" s="157" t="str">
        <f t="shared" si="453"/>
        <v/>
      </c>
      <c r="DG107" s="157" t="str">
        <f t="shared" si="454"/>
        <v/>
      </c>
      <c r="DH107" s="157" t="str">
        <f t="shared" si="455"/>
        <v/>
      </c>
      <c r="DI107" s="157" t="str">
        <f t="shared" si="456"/>
        <v/>
      </c>
      <c r="DJ107" s="157" t="str">
        <f t="shared" si="457"/>
        <v/>
      </c>
      <c r="DK107" s="157" t="str">
        <f t="shared" si="458"/>
        <v/>
      </c>
      <c r="DL107" s="157" t="str">
        <f t="shared" si="459"/>
        <v/>
      </c>
      <c r="DM107" s="158" t="str">
        <f t="shared" si="460"/>
        <v/>
      </c>
      <c r="DN107" s="78">
        <v>107</v>
      </c>
      <c r="DO107" s="79">
        <f t="shared" si="478"/>
        <v>102</v>
      </c>
      <c r="DP107" s="42" t="str" cm="1">
        <f t="array" ref="DP107">IFERROR(INDEX($CD$4:$CU$4,_xlfn.AGGREGATE(15,6,COLUMN($CD$4:$CU$4)-COLUMN($CC$1)/($CD$107:$CU$107=MAX($CD$107:$CU$107)),COLUMNS(CU$4:$CU4))),"")</f>
        <v/>
      </c>
      <c r="DQ107" s="65" t="str" cm="1">
        <f t="array" ref="DQ107">IFERROR(INDEX($CD$4:$CU$4,_xlfn.AGGREGATE(15,6,COLUMN($CD$4:$CU$4)-COLUMN($CC$1)/($CD$107:$CU$107=MAX($CD$107:$CU$107)),COLUMNS($CU$4:DN4))),"")</f>
        <v/>
      </c>
      <c r="DR107" s="65" t="str" cm="1">
        <f t="array" ref="DR107">IFERROR(INDEX($CD$4:$CU$4,_xlfn.AGGREGATE(15,6,COLUMN($CD$4:$CU$4)-COLUMN($CC$1)/($CD$107:$CU$107=MAX($CD$107:$CU$107)),COLUMNS($CU$4:DO4))),"")</f>
        <v/>
      </c>
      <c r="DS107" s="65" t="str" cm="1">
        <f t="array" ref="DS107">IFERROR(INDEX($CD$4:$CU$4,_xlfn.AGGREGATE(15,6,COLUMN($CD$4:$CU$4)-COLUMN($CC$1)/($CD$107:$CU$107=MAX($CD$107:$CU$107)),COLUMNS($CU$4:DP4))),"")</f>
        <v/>
      </c>
      <c r="DT107" s="65" t="str" cm="1">
        <f t="array" ref="DT107">IFERROR(INDEX($CD$4:$CU$4,_xlfn.AGGREGATE(15,6,COLUMN($CD$4:$CU$4)-COLUMN($CC$1)/($CD$107:$CU$107=MAX($CD$107:$CU$107)),COLUMNS($CU$4:DQ4))),"")</f>
        <v/>
      </c>
      <c r="DU107" s="66" t="str" cm="1">
        <f t="array" ref="DU107">IFERROR(INDEX($CD$4:$CU$4,_xlfn.AGGREGATE(15,6,COLUMN($CD$4:$CU$4)-COLUMN($CC$1)/($CD$107:$CU$107=MAX($CD$107:$CU$107)),COLUMNS($CU$4:DR4))),"")</f>
        <v/>
      </c>
      <c r="DV107" s="78" t="str">
        <f t="shared" ca="1" si="470"/>
        <v/>
      </c>
      <c r="DW107" s="65" t="str">
        <f t="shared" ca="1" si="471"/>
        <v>R</v>
      </c>
      <c r="DX107" s="65" t="str" cm="1">
        <f t="array" aca="1" ref="DX107" ca="1">IF(INDIRECT(VLOOKUP(DX106,General!R:T,3,FALSE)&amp;DN106)&gt;0,DX106,DV106)</f>
        <v>BU</v>
      </c>
      <c r="DY107" s="79">
        <f t="shared" ca="1" si="472"/>
        <v>3</v>
      </c>
      <c r="DZ107" s="42" t="str">
        <f>IFERROR(VLOOKUP(DP107,General!R:S,2,FALSE),"")</f>
        <v/>
      </c>
      <c r="EA107" s="65" t="str">
        <f>IFERROR(VLOOKUP(DQ107,General!R:S,2,FALSE),"")</f>
        <v/>
      </c>
      <c r="EB107" s="65" t="str">
        <f>IFERROR(VLOOKUP(DR107,General!R:S,2,FALSE),"")</f>
        <v/>
      </c>
      <c r="EC107" s="65" t="str">
        <f>IFERROR(VLOOKUP(DS107,General!R:S,2,FALSE),"")</f>
        <v/>
      </c>
      <c r="ED107" s="65" t="str">
        <f>IFERROR(VLOOKUP(DT107,General!R:S,2,FALSE),"")</f>
        <v/>
      </c>
      <c r="EE107" s="66" t="str">
        <f>IFERROR(VLOOKUP(DU107,General!R:S,2,FALSE),"")</f>
        <v/>
      </c>
      <c r="EF107" s="113">
        <f ca="1">IF(DP107="",-1,COUNTIF(INDIRECT(DZ107&amp;$DN$10):INDIRECT(DZ107&amp;DN107),"Y"))</f>
        <v>-1</v>
      </c>
      <c r="EG107" s="111">
        <f ca="1">IF(DQ107="",-1,COUNTIF(INDIRECT(EA107&amp;$DN$10):INDIRECT(EA107&amp;DN107),"Y"))</f>
        <v>-1</v>
      </c>
      <c r="EH107" s="111">
        <f ca="1">IF(DR107="",-1,COUNTIF(INDIRECT(EB107&amp;$DN$10):INDIRECT(EB107&amp;DN107),"Y"))</f>
        <v>-1</v>
      </c>
      <c r="EI107" s="110">
        <f ca="1">IF(DS107="",-1,COUNTIF(INDIRECT(EC107&amp;$DN$10):INDIRECT(EC107&amp;DN107),"Y"))</f>
        <v>-1</v>
      </c>
      <c r="EJ107" s="114">
        <f ca="1">IF(DT107="",-1,COUNTIF(INDIRECT(ED107&amp;$DN$10):INDIRECT(ED107&amp;DN107),"Y"))</f>
        <v>-1</v>
      </c>
      <c r="EK107" s="114">
        <f ca="1">IF(DU107="",-1,COUNTIF(INDIRECT(EE107&amp;$DN$10):INDIRECT(EE107&amp;DN107),"Y"))</f>
        <v>-1</v>
      </c>
      <c r="EL107" s="42" t="str" cm="1">
        <f t="array" aca="1" ref="EL107" ca="1">IFERROR(INDEX($DP$107:$DU$107,_xlfn.AGGREGATE(15,6,COLUMN($DP$107:$DU$107)-COLUMN($DO$107)/($EF$107:$EK$107=MAX($EF$107:$EK$107)),COLUMNS($DP$107:DP107))),"")</f>
        <v/>
      </c>
      <c r="EM107" s="65" t="str" cm="1">
        <f t="array" aca="1" ref="EM107" ca="1">IFERROR(INDEX($DP$107:$DU$107,_xlfn.AGGREGATE(15,6,COLUMN($DP$107:$DU$107)-COLUMN($DO$107)/($EF$107:$EK$107=MAX($EF$107:$EK$107)),COLUMNS($DP$107:DQ107))),"")</f>
        <v/>
      </c>
      <c r="EN107" s="65" t="str" cm="1">
        <f t="array" aca="1" ref="EN107" ca="1">IFERROR(INDEX($DP$107:$DU$107,_xlfn.AGGREGATE(15,6,COLUMN($DP$107:$DU$107)-COLUMN($DO$107)/($EF$107:$EK$107=MAX($EF$107:$EK$107)),COLUMNS($DP$107:DR107))),"")</f>
        <v/>
      </c>
      <c r="EO107" s="65" t="str" cm="1">
        <f t="array" aca="1" ref="EO107" ca="1">IFERROR(INDEX($DP$107:$DU$107,_xlfn.AGGREGATE(15,6,COLUMN($DP$107:$DU$107)-COLUMN($DO$107)/($EF$107:$EK$107=MAX($EF$107:$EK$107)),COLUMNS($DP$107:DS107))),"")</f>
        <v/>
      </c>
      <c r="EP107" s="65" t="str" cm="1">
        <f t="array" aca="1" ref="EP107" ca="1">IFERROR(INDEX($DP$107:$DU$107,_xlfn.AGGREGATE(15,6,COLUMN($DP$107:$DU$107)-COLUMN($DO$107)/($EF$107:$EK$107=MAX($EF$107:$EK$107)),COLUMNS($DP$107:DT107))),"")</f>
        <v/>
      </c>
      <c r="EQ107" s="66" t="str" cm="1">
        <f t="array" aca="1" ref="EQ107" ca="1">IFERROR(INDEX($DP$107:$DU$107,_xlfn.AGGREGATE(15,6,COLUMN($DP$107:$DU$107)-COLUMN($DO$107)/($EF$107:$EK$107=MAX($EF$107:$EK$107)),COLUMNS($DP$107:DU107))),"")</f>
        <v/>
      </c>
      <c r="ER107" s="9">
        <f t="shared" ca="1" si="461"/>
        <v>6</v>
      </c>
      <c r="ES107" s="79">
        <f t="shared" ca="1" si="473"/>
        <v>3</v>
      </c>
      <c r="ET107" s="112" t="str" cm="1">
        <f t="array" aca="1" ref="ET107" ca="1">INDEX(EL107:EQ107,1,ES107)</f>
        <v/>
      </c>
      <c r="EU107" s="42" t="str">
        <f t="shared" ca="1" si="326"/>
        <v>T</v>
      </c>
      <c r="EV107" s="65" t="str">
        <f t="shared" si="327"/>
        <v>T</v>
      </c>
      <c r="EW107" s="65" t="str">
        <f t="shared" ca="1" si="328"/>
        <v>B</v>
      </c>
      <c r="EX107" s="65" t="str">
        <f t="shared" si="505"/>
        <v/>
      </c>
      <c r="EY107" s="65" t="str">
        <f t="shared" si="506"/>
        <v/>
      </c>
      <c r="EZ107" s="65" t="str">
        <f t="shared" si="507"/>
        <v/>
      </c>
      <c r="FA107" s="9" t="str">
        <f t="shared" si="537"/>
        <v/>
      </c>
      <c r="FB107" s="9" t="str">
        <f t="shared" si="538"/>
        <v/>
      </c>
      <c r="FC107" s="9" t="str">
        <f t="shared" si="539"/>
        <v/>
      </c>
      <c r="FD107" s="9" t="str">
        <f t="shared" si="540"/>
        <v/>
      </c>
      <c r="FE107" s="9" t="str">
        <f t="shared" si="541"/>
        <v/>
      </c>
      <c r="FF107" s="9" t="str">
        <f t="shared" si="392"/>
        <v/>
      </c>
      <c r="FG107" s="9">
        <f t="shared" si="393"/>
        <v>0</v>
      </c>
      <c r="FH107" s="9">
        <f t="shared" si="394"/>
        <v>0</v>
      </c>
      <c r="FI107" s="42" t="str">
        <f t="shared" si="508"/>
        <v/>
      </c>
      <c r="FJ107" s="65">
        <f>IF(Z107="",0,IFERROR(VLOOKUP(Z102&amp;Z103&amp;Z104&amp;Z105&amp;Z106&amp;Z107,General!I:J,2,FALSE),0))</f>
        <v>0</v>
      </c>
      <c r="FK107" s="65">
        <f>IF(AC107="",0,IFERROR(VLOOKUP(AC102&amp;AC103&amp;AC104&amp;AC105&amp;AC106&amp;AC107,General!I:J,2,FALSE),0))</f>
        <v>0</v>
      </c>
      <c r="FL107" s="65">
        <f>IF(AF107="",0,IFERROR(VLOOKUP(AF102&amp;AF103&amp;AF104&amp;AF105&amp;AF106&amp;AF107,General!I:J,2,FALSE),0))</f>
        <v>0</v>
      </c>
      <c r="FM107" s="65">
        <f>IF(AI107="",0,IFERROR(VLOOKUP(AI102&amp;AI103&amp;AI104&amp;AI105&amp;AI106&amp;AI107,General!I:J,2,FALSE),0))</f>
        <v>0</v>
      </c>
      <c r="FN107" s="65">
        <f>IF(AL107="",0,IFERROR(VLOOKUP(AL102&amp;AL103&amp;AL104&amp;AL105&amp;AL106&amp;AL107,General!I:J,2,FALSE),0))</f>
        <v>0</v>
      </c>
      <c r="FO107" s="65">
        <f>IF(AO107="",0,IFERROR(VLOOKUP(AO102&amp;AO103&amp;AO104&amp;AO105&amp;AO106&amp;AO107,General!I:J,2,FALSE),0))</f>
        <v>0</v>
      </c>
      <c r="FP107" s="65">
        <f>IF(AR107="",0,IFERROR(VLOOKUP(AR102&amp;AR103&amp;AR104&amp;AR105&amp;AR106&amp;AR107,General!I:J,2,FALSE),0))</f>
        <v>0</v>
      </c>
      <c r="FQ107" s="65">
        <f>IF(AU107="",0,IFERROR(VLOOKUP(AU102&amp;AU103&amp;AU104&amp;AU105&amp;AU106&amp;AU107,General!I:J,2,FALSE),0))</f>
        <v>0</v>
      </c>
      <c r="FR107" s="65">
        <f>IF(AX107="",0,IFERROR(VLOOKUP(AX102&amp;AX103&amp;AX104&amp;AX105&amp;AX106&amp;AX107,General!I:J,2,FALSE),0))</f>
        <v>0</v>
      </c>
      <c r="FS107" s="65">
        <f>IF(BA107="",0,IFERROR(VLOOKUP(BA102&amp;BA103&amp;BA104&amp;BA105&amp;BA106&amp;BA107,General!I:J,2,FALSE),0))</f>
        <v>0</v>
      </c>
      <c r="FT107" s="65">
        <f>IF(BD107="",0,IFERROR(VLOOKUP(BD102&amp;BD103&amp;BD104&amp;BD105&amp;BD106&amp;BD107,General!I:J,2,FALSE),0))</f>
        <v>0</v>
      </c>
      <c r="FU107" s="65">
        <f>IF(BG107="",0,IFERROR(VLOOKUP(BG102&amp;BG103&amp;BG104&amp;BG105&amp;BG106&amp;BG107,General!I:J,2,FALSE),0))</f>
        <v>0</v>
      </c>
      <c r="FV107" s="65">
        <f>IF(BJ107="",0,IFERROR(VLOOKUP(BJ102&amp;BJ103&amp;BJ104&amp;BJ105&amp;BJ106&amp;BJ107,General!I:J,2,FALSE),0))</f>
        <v>0</v>
      </c>
      <c r="FW107" s="65">
        <f>IF(BM107="",0,IFERROR(VLOOKUP(BM102&amp;BM103&amp;BM104&amp;BM105&amp;BM106&amp;BM107,General!I:J,2,FALSE),0))</f>
        <v>0</v>
      </c>
      <c r="FX107" s="65">
        <f>IF(BP107="",0,IFERROR(VLOOKUP(BP102&amp;BP103&amp;BP104&amp;BP105&amp;BP106&amp;BP107,General!I:J,2,FALSE),0))</f>
        <v>0</v>
      </c>
      <c r="FY107" s="65">
        <f>IF(BS107="",0,IFERROR(VLOOKUP(BS102&amp;BS103&amp;BS104&amp;BS105&amp;BS106&amp;BS107,General!I:J,2,FALSE),0))</f>
        <v>0</v>
      </c>
      <c r="FZ107" s="66">
        <f>IF(BV107="",0,IFERROR(VLOOKUP(BV102&amp;BV103&amp;BV104&amp;BV105&amp;BV106&amp;BV107,General!I:J,2,FALSE),0))</f>
        <v>0</v>
      </c>
      <c r="GA107" s="66">
        <f>IF(BY107="",0,IFERROR(VLOOKUP(BY102&amp;BY103&amp;BY104&amp;BY105&amp;BY106&amp;BY107,General!I:J,2,FALSE),0))</f>
        <v>0</v>
      </c>
      <c r="GB107" s="66">
        <f>IF(R107="",0,IFERROR(VLOOKUP(R102&amp;R103&amp;R104&amp;R105&amp;R106&amp;R107,General!F:G,2,FALSE),0))</f>
        <v>0</v>
      </c>
      <c r="GC107" s="9" t="str">
        <f t="shared" ref="GC107:GC109" si="553">IF(M106="","",IF(GK106="R","S",IF(GC106="S","C",IF(OR(AND(S106&gt;=0,HE106="F"),AND(HE106="L",HE105="L",R106="L")),"S","C"))))</f>
        <v/>
      </c>
      <c r="GD107" s="9" t="str">
        <f t="shared" si="542"/>
        <v>N</v>
      </c>
      <c r="GE107" s="9" t="str">
        <f t="shared" si="543"/>
        <v>N</v>
      </c>
      <c r="GF107" s="9" t="str">
        <f t="shared" si="544"/>
        <v>N</v>
      </c>
      <c r="GG107" s="9" t="str">
        <f t="shared" si="398"/>
        <v/>
      </c>
      <c r="GH107" s="10" t="str">
        <f t="shared" ca="1" si="545"/>
        <v/>
      </c>
      <c r="GI107" s="9" t="str">
        <f t="shared" ca="1" si="546"/>
        <v/>
      </c>
      <c r="GJ107" s="9" t="str">
        <f t="shared" ca="1" si="547"/>
        <v/>
      </c>
      <c r="GK107" s="9" t="str">
        <f t="shared" si="402"/>
        <v/>
      </c>
      <c r="GL107" s="9" t="str">
        <f t="shared" si="403"/>
        <v/>
      </c>
      <c r="GM107" s="9" t="str">
        <f t="shared" si="404"/>
        <v/>
      </c>
      <c r="GN107" s="9" t="str">
        <f t="shared" si="502"/>
        <v/>
      </c>
      <c r="GO107" s="9" t="str">
        <f t="shared" si="503"/>
        <v/>
      </c>
      <c r="GP107" s="9" t="str">
        <f t="shared" si="289"/>
        <v>00000</v>
      </c>
      <c r="GQ107" s="9" t="str">
        <f t="shared" si="290"/>
        <v>00000</v>
      </c>
      <c r="GR107" s="9" t="str">
        <f t="shared" si="291"/>
        <v>000000</v>
      </c>
      <c r="GS107" s="9" t="str">
        <f t="shared" si="292"/>
        <v>000000</v>
      </c>
      <c r="GT107" s="9" t="str">
        <f t="shared" si="293"/>
        <v>B</v>
      </c>
      <c r="GU107" s="9" t="str">
        <f t="shared" si="463"/>
        <v>B</v>
      </c>
      <c r="GV107" s="9" t="str">
        <f t="shared" si="405"/>
        <v/>
      </c>
      <c r="GW107" s="9">
        <f t="shared" ca="1" si="548"/>
        <v>0</v>
      </c>
      <c r="GX107" s="9" t="str">
        <f t="shared" si="407"/>
        <v/>
      </c>
      <c r="GY107" s="9">
        <f t="shared" ca="1" si="549"/>
        <v>0</v>
      </c>
      <c r="GZ107" s="9" t="str">
        <f t="shared" si="409"/>
        <v/>
      </c>
      <c r="HA107" s="9">
        <f t="shared" ca="1" si="550"/>
        <v>0</v>
      </c>
      <c r="HB107" s="9" t="str">
        <f t="shared" ca="1" si="464"/>
        <v>0</v>
      </c>
      <c r="HC107" s="9" t="str">
        <f t="shared" ca="1" si="465"/>
        <v>0</v>
      </c>
      <c r="HD107" s="9" t="str">
        <f t="shared" ca="1" si="466"/>
        <v>0</v>
      </c>
      <c r="HE107" s="9" t="str">
        <f t="shared" si="411"/>
        <v/>
      </c>
      <c r="HG107" s="9">
        <f>General!A105</f>
        <v>0</v>
      </c>
      <c r="HH107" s="9">
        <f>General!B105</f>
        <v>0</v>
      </c>
      <c r="HI107" s="9">
        <f>General!C105</f>
        <v>0</v>
      </c>
      <c r="HJ107" s="9">
        <f>General!D105</f>
        <v>0</v>
      </c>
      <c r="HK107" s="9">
        <v>2</v>
      </c>
      <c r="HL107" s="57">
        <f t="shared" ca="1" si="467"/>
        <v>2</v>
      </c>
      <c r="HM107" s="9" t="str">
        <f>General!F105</f>
        <v>WLWLWL</v>
      </c>
      <c r="HN107" s="9">
        <f>General!G105</f>
        <v>-1</v>
      </c>
    </row>
    <row r="108" spans="1:222" ht="13.5" thickBot="1">
      <c r="A108" s="9">
        <v>99</v>
      </c>
      <c r="B108" s="42" t="str">
        <f t="shared" si="330"/>
        <v/>
      </c>
      <c r="C108" s="115" t="str">
        <f t="shared" ca="1" si="412"/>
        <v/>
      </c>
      <c r="D108" s="116" t="str">
        <f t="shared" si="413"/>
        <v/>
      </c>
      <c r="E108" s="117" t="str">
        <f t="shared" si="414"/>
        <v/>
      </c>
      <c r="F108" s="66" t="str">
        <f>IF(M108="","",IF(M108="P",IF(D108="","L","W"),IF(E108="","L","W")))</f>
        <v/>
      </c>
      <c r="G108" s="9">
        <v>99</v>
      </c>
      <c r="H108" s="118"/>
      <c r="I108" s="152" t="str">
        <f t="shared" si="415"/>
        <v/>
      </c>
      <c r="J108" s="115" t="str">
        <f t="shared" si="416"/>
        <v/>
      </c>
      <c r="K108" s="66" t="str">
        <f t="shared" si="468"/>
        <v/>
      </c>
      <c r="L108" s="141"/>
      <c r="M108" s="136"/>
      <c r="N108" s="10"/>
      <c r="O108" s="42" t="str">
        <f>IF(M107="","",VLOOKUP(DX108,General!U:V,2,FALSE))</f>
        <v/>
      </c>
      <c r="P108" s="116" t="str">
        <f t="shared" si="332"/>
        <v/>
      </c>
      <c r="Q108" s="117" t="str">
        <f t="shared" si="333"/>
        <v/>
      </c>
      <c r="R108" s="65" t="str">
        <f t="shared" si="334"/>
        <v/>
      </c>
      <c r="S108" s="65" t="str">
        <f t="shared" si="511"/>
        <v/>
      </c>
      <c r="T108" s="119" t="str">
        <f t="shared" si="551"/>
        <v/>
      </c>
      <c r="U108" s="65" t="str">
        <f>IF(M108="","",IF(T108="",SUM($T$5:$T108)+S108,SUM($T$5:$T108)))</f>
        <v/>
      </c>
      <c r="V108" s="125" t="str">
        <f t="shared" si="499"/>
        <v/>
      </c>
      <c r="W108" s="65" t="str" cm="1">
        <f t="array" aca="1" ref="W108" ca="1">IF(M107="","",INDIRECT(DX108&amp; DN108))</f>
        <v/>
      </c>
      <c r="X108" s="66" t="str">
        <f t="shared" si="336"/>
        <v/>
      </c>
      <c r="Y108" s="42" t="str">
        <f t="shared" si="337"/>
        <v/>
      </c>
      <c r="Z108" s="65" t="str">
        <f t="shared" si="512"/>
        <v/>
      </c>
      <c r="AA108" s="66" t="str">
        <f t="shared" si="339"/>
        <v/>
      </c>
      <c r="AB108" s="42" t="str">
        <f t="shared" si="340"/>
        <v/>
      </c>
      <c r="AC108" s="65" t="str">
        <f t="shared" si="513"/>
        <v/>
      </c>
      <c r="AD108" s="66" t="str">
        <f t="shared" si="342"/>
        <v/>
      </c>
      <c r="AE108" s="42" t="str">
        <f t="shared" si="343"/>
        <v/>
      </c>
      <c r="AF108" s="65" t="str">
        <f t="shared" si="514"/>
        <v/>
      </c>
      <c r="AG108" s="66" t="str">
        <f t="shared" si="345"/>
        <v/>
      </c>
      <c r="AH108" s="42" t="str">
        <f t="shared" si="346"/>
        <v/>
      </c>
      <c r="AI108" s="65" t="str">
        <f t="shared" si="515"/>
        <v/>
      </c>
      <c r="AJ108" s="66" t="str">
        <f t="shared" si="348"/>
        <v/>
      </c>
      <c r="AK108" s="42" t="str">
        <f t="shared" si="418"/>
        <v/>
      </c>
      <c r="AL108" s="65" t="str">
        <f t="shared" si="516"/>
        <v/>
      </c>
      <c r="AM108" s="66" t="str">
        <f t="shared" si="350"/>
        <v/>
      </c>
      <c r="AN108" s="42" t="str">
        <f t="shared" si="517"/>
        <v/>
      </c>
      <c r="AO108" s="65" t="str">
        <f t="shared" si="518"/>
        <v/>
      </c>
      <c r="AP108" s="66" t="str">
        <f t="shared" si="353"/>
        <v/>
      </c>
      <c r="AQ108" s="42" t="str">
        <f t="shared" si="519"/>
        <v/>
      </c>
      <c r="AR108" s="65" t="str">
        <f t="shared" si="520"/>
        <v/>
      </c>
      <c r="AS108" s="66" t="str">
        <f t="shared" si="356"/>
        <v/>
      </c>
      <c r="AT108" s="42" t="str">
        <f t="shared" si="419"/>
        <v/>
      </c>
      <c r="AU108" s="65" t="str">
        <f t="shared" si="521"/>
        <v/>
      </c>
      <c r="AV108" s="79" t="str">
        <f t="shared" si="358"/>
        <v/>
      </c>
      <c r="AW108" s="42" t="str">
        <f t="shared" si="420"/>
        <v/>
      </c>
      <c r="AX108" s="65" t="str">
        <f t="shared" si="359"/>
        <v/>
      </c>
      <c r="AY108" s="66" t="str">
        <f t="shared" si="421"/>
        <v/>
      </c>
      <c r="AZ108" s="42" t="str">
        <f t="shared" si="360"/>
        <v/>
      </c>
      <c r="BA108" s="65" t="str">
        <f t="shared" si="522"/>
        <v/>
      </c>
      <c r="BB108" s="66" t="str">
        <f t="shared" si="362"/>
        <v/>
      </c>
      <c r="BC108" s="42" t="str">
        <f t="shared" si="363"/>
        <v/>
      </c>
      <c r="BD108" s="65" t="str">
        <f t="shared" si="523"/>
        <v/>
      </c>
      <c r="BE108" s="66" t="str">
        <f t="shared" si="365"/>
        <v/>
      </c>
      <c r="BF108" s="42" t="str">
        <f t="shared" si="524"/>
        <v/>
      </c>
      <c r="BG108" s="65" t="str">
        <f t="shared" si="525"/>
        <v/>
      </c>
      <c r="BH108" s="66" t="str">
        <f t="shared" si="368"/>
        <v/>
      </c>
      <c r="BI108" s="42" t="str">
        <f t="shared" si="526"/>
        <v/>
      </c>
      <c r="BJ108" s="65" t="str">
        <f t="shared" si="527"/>
        <v/>
      </c>
      <c r="BK108" s="66" t="str">
        <f t="shared" si="371"/>
        <v/>
      </c>
      <c r="BL108" s="42" t="str">
        <f t="shared" si="528"/>
        <v/>
      </c>
      <c r="BM108" s="65" t="str">
        <f t="shared" si="529"/>
        <v/>
      </c>
      <c r="BN108" s="66" t="str">
        <f t="shared" si="374"/>
        <v/>
      </c>
      <c r="BO108" s="42" t="str">
        <f t="shared" si="530"/>
        <v/>
      </c>
      <c r="BP108" s="65" t="str">
        <f t="shared" si="531"/>
        <v/>
      </c>
      <c r="BQ108" s="66" t="str">
        <f t="shared" si="377"/>
        <v/>
      </c>
      <c r="BR108" s="42" t="str">
        <f t="shared" si="532"/>
        <v/>
      </c>
      <c r="BS108" s="65" t="str">
        <f t="shared" si="533"/>
        <v/>
      </c>
      <c r="BT108" s="66" t="str">
        <f t="shared" si="380"/>
        <v/>
      </c>
      <c r="BU108" s="42" t="str">
        <f t="shared" si="534"/>
        <v/>
      </c>
      <c r="BV108" s="65" t="str">
        <f t="shared" si="535"/>
        <v/>
      </c>
      <c r="BW108" s="66" t="str">
        <f t="shared" si="383"/>
        <v/>
      </c>
      <c r="BX108" s="42" t="str">
        <f t="shared" si="384"/>
        <v/>
      </c>
      <c r="BY108" s="65" t="str">
        <f t="shared" si="422"/>
        <v/>
      </c>
      <c r="BZ108" s="66" t="str">
        <f t="shared" si="385"/>
        <v/>
      </c>
      <c r="CA108" s="106">
        <f t="shared" si="423"/>
        <v>0</v>
      </c>
      <c r="CB108" s="107">
        <f t="shared" si="424"/>
        <v>0</v>
      </c>
      <c r="CC108" s="108" t="str">
        <f t="shared" si="425"/>
        <v/>
      </c>
      <c r="CD108" s="252" t="e">
        <f t="shared" ref="CD108:CE108" si="554">AVERAGE(CV105:CV108)</f>
        <v>#DIV/0!</v>
      </c>
      <c r="CE108" s="252" t="e">
        <f t="shared" si="554"/>
        <v>#DIV/0!</v>
      </c>
      <c r="CF108" s="252" t="e">
        <f t="shared" si="427"/>
        <v>#DIV/0!</v>
      </c>
      <c r="CG108" s="252" t="e">
        <f t="shared" si="428"/>
        <v>#DIV/0!</v>
      </c>
      <c r="CH108" s="252" t="e">
        <f t="shared" si="429"/>
        <v>#DIV/0!</v>
      </c>
      <c r="CI108" s="252" t="e">
        <f t="shared" si="430"/>
        <v>#DIV/0!</v>
      </c>
      <c r="CJ108" s="252" t="e">
        <f t="shared" si="431"/>
        <v>#DIV/0!</v>
      </c>
      <c r="CK108" s="252" t="e">
        <f t="shared" si="432"/>
        <v>#DIV/0!</v>
      </c>
      <c r="CL108" s="252" t="e">
        <f t="shared" si="433"/>
        <v>#DIV/0!</v>
      </c>
      <c r="CM108" s="252" t="e">
        <f t="shared" si="434"/>
        <v>#DIV/0!</v>
      </c>
      <c r="CN108" s="252" t="e">
        <f t="shared" si="435"/>
        <v>#DIV/0!</v>
      </c>
      <c r="CO108" s="252" t="e">
        <f t="shared" si="436"/>
        <v>#DIV/0!</v>
      </c>
      <c r="CP108" s="252" t="e">
        <f t="shared" si="437"/>
        <v>#DIV/0!</v>
      </c>
      <c r="CQ108" s="252" t="e">
        <f t="shared" si="438"/>
        <v>#DIV/0!</v>
      </c>
      <c r="CR108" s="252" t="e">
        <f t="shared" si="439"/>
        <v>#DIV/0!</v>
      </c>
      <c r="CS108" s="252" t="e">
        <f t="shared" si="440"/>
        <v>#DIV/0!</v>
      </c>
      <c r="CT108" s="252" t="e">
        <f t="shared" si="441"/>
        <v>#DIV/0!</v>
      </c>
      <c r="CU108" s="252" t="e">
        <f t="shared" si="442"/>
        <v>#DIV/0!</v>
      </c>
      <c r="CV108" s="156" t="str">
        <f t="shared" si="443"/>
        <v/>
      </c>
      <c r="CW108" s="157" t="str">
        <f t="shared" si="444"/>
        <v/>
      </c>
      <c r="CX108" s="157" t="str">
        <f t="shared" si="445"/>
        <v/>
      </c>
      <c r="CY108" s="157" t="str">
        <f t="shared" si="446"/>
        <v/>
      </c>
      <c r="CZ108" s="157" t="str">
        <f t="shared" si="447"/>
        <v/>
      </c>
      <c r="DA108" s="157" t="str">
        <f t="shared" si="448"/>
        <v/>
      </c>
      <c r="DB108" s="157" t="str">
        <f t="shared" si="449"/>
        <v/>
      </c>
      <c r="DC108" s="157" t="str">
        <f t="shared" si="450"/>
        <v/>
      </c>
      <c r="DD108" s="157" t="str">
        <f t="shared" si="451"/>
        <v/>
      </c>
      <c r="DE108" s="157" t="str">
        <f t="shared" si="452"/>
        <v/>
      </c>
      <c r="DF108" s="157" t="str">
        <f t="shared" si="453"/>
        <v/>
      </c>
      <c r="DG108" s="157" t="str">
        <f t="shared" si="454"/>
        <v/>
      </c>
      <c r="DH108" s="157" t="str">
        <f t="shared" si="455"/>
        <v/>
      </c>
      <c r="DI108" s="157" t="str">
        <f t="shared" si="456"/>
        <v/>
      </c>
      <c r="DJ108" s="157" t="str">
        <f t="shared" si="457"/>
        <v/>
      </c>
      <c r="DK108" s="157" t="str">
        <f t="shared" si="458"/>
        <v/>
      </c>
      <c r="DL108" s="157" t="str">
        <f t="shared" si="459"/>
        <v/>
      </c>
      <c r="DM108" s="158" t="str">
        <f t="shared" si="460"/>
        <v/>
      </c>
      <c r="DN108" s="78">
        <v>108</v>
      </c>
      <c r="DO108" s="79">
        <f t="shared" si="478"/>
        <v>103</v>
      </c>
      <c r="DP108" s="42" t="str" cm="1">
        <f t="array" ref="DP108">IFERROR(INDEX($CD$4:$CU$4,_xlfn.AGGREGATE(15,6,COLUMN($CD$4:$CU$4)-COLUMN($CC$1)/($CD$108:$CU$108=MAX($CD$108:$CU$108)),COLUMNS(CU$4:$CU4))),"")</f>
        <v/>
      </c>
      <c r="DQ108" s="65" t="str" cm="1">
        <f t="array" ref="DQ108">IFERROR(INDEX($CD$4:$CU$4,_xlfn.AGGREGATE(15,6,COLUMN($CD$4:$CU$4)-COLUMN($CC$1)/($CD$108:$CU$108=MAX($CD$108:$CU$108)),COLUMNS($CU$4:DN4))),"")</f>
        <v/>
      </c>
      <c r="DR108" s="65" t="str" cm="1">
        <f t="array" ref="DR108">IFERROR(INDEX($CD$4:$CU$4,_xlfn.AGGREGATE(15,6,COLUMN($CD$4:$CU$4)-COLUMN($CC$1)/($CD$108:$CU$108=MAX($CD$108:$CU$108)),COLUMNS($CU$4:DO4))),"")</f>
        <v/>
      </c>
      <c r="DS108" s="65" t="str" cm="1">
        <f t="array" ref="DS108">IFERROR(INDEX($CD$4:$CU$4,_xlfn.AGGREGATE(15,6,COLUMN($CD$4:$CU$4)-COLUMN($CC$1)/($CD$108:$CU$108=MAX($CD$108:$CU$108)),COLUMNS($CU$4:DP4))),"")</f>
        <v/>
      </c>
      <c r="DT108" s="65" t="str" cm="1">
        <f t="array" ref="DT108">IFERROR(INDEX($CD$4:$CU$4,_xlfn.AGGREGATE(15,6,COLUMN($CD$4:$CU$4)-COLUMN($CC$1)/($CD$108:$CU$108=MAX($CD$108:$CU$108)),COLUMNS($CU$4:DQ4))),"")</f>
        <v/>
      </c>
      <c r="DU108" s="66" t="str" cm="1">
        <f t="array" ref="DU108">IFERROR(INDEX($CD$4:$CU$4,_xlfn.AGGREGATE(15,6,COLUMN($CD$4:$CU$4)-COLUMN($CC$1)/($CD$108:$CU$108=MAX($CD$108:$CU$108)),COLUMNS($CU$4:DR4))),"")</f>
        <v/>
      </c>
      <c r="DV108" s="78" t="str">
        <f t="shared" ca="1" si="470"/>
        <v/>
      </c>
      <c r="DW108" s="65" t="str">
        <f t="shared" ca="1" si="471"/>
        <v>R</v>
      </c>
      <c r="DX108" s="65" t="str" cm="1">
        <f t="array" aca="1" ref="DX108" ca="1">IF(INDIRECT(VLOOKUP(DX107,General!R:T,3,FALSE)&amp;DN107)&gt;0,DX107,DV107)</f>
        <v>BU</v>
      </c>
      <c r="DY108" s="79">
        <f t="shared" ca="1" si="472"/>
        <v>4</v>
      </c>
      <c r="DZ108" s="42" t="str">
        <f>IFERROR(VLOOKUP(DP108,General!R:S,2,FALSE),"")</f>
        <v/>
      </c>
      <c r="EA108" s="65" t="str">
        <f>IFERROR(VLOOKUP(DQ108,General!R:S,2,FALSE),"")</f>
        <v/>
      </c>
      <c r="EB108" s="65" t="str">
        <f>IFERROR(VLOOKUP(DR108,General!R:S,2,FALSE),"")</f>
        <v/>
      </c>
      <c r="EC108" s="65" t="str">
        <f>IFERROR(VLOOKUP(DS108,General!R:S,2,FALSE),"")</f>
        <v/>
      </c>
      <c r="ED108" s="65" t="str">
        <f>IFERROR(VLOOKUP(DT108,General!R:S,2,FALSE),"")</f>
        <v/>
      </c>
      <c r="EE108" s="66" t="str">
        <f>IFERROR(VLOOKUP(DU108,General!R:S,2,FALSE),"")</f>
        <v/>
      </c>
      <c r="EF108" s="113">
        <f ca="1">IF(DP108="",-1,COUNTIF(INDIRECT(DZ108&amp;$DN$10):INDIRECT(DZ108&amp;DN108),"Y"))</f>
        <v>-1</v>
      </c>
      <c r="EG108" s="111">
        <f ca="1">IF(DQ108="",-1,COUNTIF(INDIRECT(EA108&amp;$DN$10):INDIRECT(EA108&amp;DN108),"Y"))</f>
        <v>-1</v>
      </c>
      <c r="EH108" s="111">
        <f ca="1">IF(DR108="",-1,COUNTIF(INDIRECT(EB108&amp;$DN$10):INDIRECT(EB108&amp;DN108),"Y"))</f>
        <v>-1</v>
      </c>
      <c r="EI108" s="110">
        <f ca="1">IF(DS108="",-1,COUNTIF(INDIRECT(EC108&amp;$DN$10):INDIRECT(EC108&amp;DN108),"Y"))</f>
        <v>-1</v>
      </c>
      <c r="EJ108" s="114">
        <f ca="1">IF(DT108="",-1,COUNTIF(INDIRECT(ED108&amp;$DN$10):INDIRECT(ED108&amp;DN108),"Y"))</f>
        <v>-1</v>
      </c>
      <c r="EK108" s="114">
        <f ca="1">IF(DU108="",-1,COUNTIF(INDIRECT(EE108&amp;$DN$10):INDIRECT(EE108&amp;DN108),"Y"))</f>
        <v>-1</v>
      </c>
      <c r="EL108" s="42" t="str" cm="1">
        <f t="array" aca="1" ref="EL108" ca="1">IFERROR(INDEX($DP$108:$DU$108,_xlfn.AGGREGATE(15,6,COLUMN($DP$108:$DU$108)-COLUMN($DO$108)/($EF$108:$EK$108=MAX($EF$108:$EK$108)),COLUMNS($DP$108:DP108))),"")</f>
        <v/>
      </c>
      <c r="EM108" s="65" t="str" cm="1">
        <f t="array" aca="1" ref="EM108" ca="1">IFERROR(INDEX($DP$108:$DU$108,_xlfn.AGGREGATE(15,6,COLUMN($DP$108:$DU$108)-COLUMN($DO$108)/($EF$108:$EK$108=MAX($EF$108:$EK$108)),COLUMNS($DP$108:DQ108))),"")</f>
        <v/>
      </c>
      <c r="EN108" s="65" t="str" cm="1">
        <f t="array" aca="1" ref="EN108" ca="1">IFERROR(INDEX($DP$108:$DU$108,_xlfn.AGGREGATE(15,6,COLUMN($DP$108:$DU$108)-COLUMN($DO$108)/($EF$108:$EK$108=MAX($EF$108:$EK$108)),COLUMNS($DP$108:DR108))),"")</f>
        <v/>
      </c>
      <c r="EO108" s="65" t="str" cm="1">
        <f t="array" aca="1" ref="EO108" ca="1">IFERROR(INDEX($DP$108:$DU$108,_xlfn.AGGREGATE(15,6,COLUMN($DP$108:$DU$108)-COLUMN($DO$108)/($EF$108:$EK$108=MAX($EF$108:$EK$108)),COLUMNS($DP$108:DS108))),"")</f>
        <v/>
      </c>
      <c r="EP108" s="65" t="str" cm="1">
        <f t="array" aca="1" ref="EP108" ca="1">IFERROR(INDEX($DP$108:$DU$108,_xlfn.AGGREGATE(15,6,COLUMN($DP$108:$DU$108)-COLUMN($DO$108)/($EF$108:$EK$108=MAX($EF$108:$EK$108)),COLUMNS($DP$108:DT108))),"")</f>
        <v/>
      </c>
      <c r="EQ108" s="66" t="str" cm="1">
        <f t="array" aca="1" ref="EQ108" ca="1">IFERROR(INDEX($DP$108:$DU$108,_xlfn.AGGREGATE(15,6,COLUMN($DP$108:$DU$108)-COLUMN($DO$108)/($EF$108:$EK$108=MAX($EF$108:$EK$108)),COLUMNS($DP$108:DU108))),"")</f>
        <v/>
      </c>
      <c r="ER108" s="9">
        <f t="shared" ca="1" si="461"/>
        <v>6</v>
      </c>
      <c r="ES108" s="79">
        <f t="shared" ca="1" si="473"/>
        <v>4</v>
      </c>
      <c r="ET108" s="112" t="str" cm="1">
        <f t="array" aca="1" ref="ET108" ca="1">INDEX(EL108:EQ108,1,ES108)</f>
        <v/>
      </c>
      <c r="EU108" s="42" t="str">
        <f t="shared" ca="1" si="326"/>
        <v>T</v>
      </c>
      <c r="EV108" s="65" t="str">
        <f t="shared" si="327"/>
        <v>T</v>
      </c>
      <c r="EW108" s="65" t="str">
        <f t="shared" ca="1" si="328"/>
        <v>B</v>
      </c>
      <c r="EX108" s="65" t="str">
        <f t="shared" si="505"/>
        <v/>
      </c>
      <c r="EY108" s="65" t="str">
        <f t="shared" si="506"/>
        <v/>
      </c>
      <c r="EZ108" s="65" t="str">
        <f t="shared" si="507"/>
        <v/>
      </c>
      <c r="FA108" s="9" t="str">
        <f t="shared" si="537"/>
        <v/>
      </c>
      <c r="FB108" s="9" t="str">
        <f t="shared" si="538"/>
        <v/>
      </c>
      <c r="FC108" s="9" t="str">
        <f t="shared" si="539"/>
        <v/>
      </c>
      <c r="FD108" s="9" t="str">
        <f t="shared" si="540"/>
        <v/>
      </c>
      <c r="FE108" s="9" t="str">
        <f t="shared" si="541"/>
        <v/>
      </c>
      <c r="FF108" s="9" t="str">
        <f t="shared" si="392"/>
        <v/>
      </c>
      <c r="FG108" s="9">
        <f t="shared" si="393"/>
        <v>0</v>
      </c>
      <c r="FH108" s="9">
        <f t="shared" si="394"/>
        <v>0</v>
      </c>
      <c r="FI108" s="42" t="str">
        <f t="shared" si="508"/>
        <v/>
      </c>
      <c r="FJ108" s="65">
        <f>IF(Z108="",0,IFERROR(VLOOKUP(Z103&amp;Z104&amp;Z105&amp;Z106&amp;Z107&amp;Z108,General!I:J,2,FALSE),0))</f>
        <v>0</v>
      </c>
      <c r="FK108" s="65">
        <f>IF(AC108="",0,IFERROR(VLOOKUP(AC103&amp;AC104&amp;AC105&amp;AC106&amp;AC107&amp;AC108,General!I:J,2,FALSE),0))</f>
        <v>0</v>
      </c>
      <c r="FL108" s="65">
        <f>IF(AF108="",0,IFERROR(VLOOKUP(AF103&amp;AF104&amp;AF105&amp;AF106&amp;AF107&amp;AF108,General!I:J,2,FALSE),0))</f>
        <v>0</v>
      </c>
      <c r="FM108" s="65">
        <f>IF(AI108="",0,IFERROR(VLOOKUP(AI103&amp;AI104&amp;AI105&amp;AI106&amp;AI107&amp;AI108,General!I:J,2,FALSE),0))</f>
        <v>0</v>
      </c>
      <c r="FN108" s="65">
        <f>IF(AL108="",0,IFERROR(VLOOKUP(AL103&amp;AL104&amp;AL105&amp;AL106&amp;AL107&amp;AL108,General!I:J,2,FALSE),0))</f>
        <v>0</v>
      </c>
      <c r="FO108" s="65">
        <f>IF(AO108="",0,IFERROR(VLOOKUP(AO103&amp;AO104&amp;AO105&amp;AO106&amp;AO107&amp;AO108,General!I:J,2,FALSE),0))</f>
        <v>0</v>
      </c>
      <c r="FP108" s="65">
        <f>IF(AR108="",0,IFERROR(VLOOKUP(AR103&amp;AR104&amp;AR105&amp;AR106&amp;AR107&amp;AR108,General!I:J,2,FALSE),0))</f>
        <v>0</v>
      </c>
      <c r="FQ108" s="65">
        <f>IF(AU108="",0,IFERROR(VLOOKUP(AU103&amp;AU104&amp;AU105&amp;AU106&amp;AU107&amp;AU108,General!I:J,2,FALSE),0))</f>
        <v>0</v>
      </c>
      <c r="FR108" s="65">
        <f>IF(AX108="",0,IFERROR(VLOOKUP(AX103&amp;AX104&amp;AX105&amp;AX106&amp;AX107&amp;AX108,General!I:J,2,FALSE),0))</f>
        <v>0</v>
      </c>
      <c r="FS108" s="65">
        <f>IF(BA108="",0,IFERROR(VLOOKUP(BA103&amp;BA104&amp;BA105&amp;BA106&amp;BA107&amp;BA108,General!I:J,2,FALSE),0))</f>
        <v>0</v>
      </c>
      <c r="FT108" s="65">
        <f>IF(BD108="",0,IFERROR(VLOOKUP(BD103&amp;BD104&amp;BD105&amp;BD106&amp;BD107&amp;BD108,General!I:J,2,FALSE),0))</f>
        <v>0</v>
      </c>
      <c r="FU108" s="65">
        <f>IF(BG108="",0,IFERROR(VLOOKUP(BG103&amp;BG104&amp;BG105&amp;BG106&amp;BG107&amp;BG108,General!I:J,2,FALSE),0))</f>
        <v>0</v>
      </c>
      <c r="FV108" s="65">
        <f>IF(BJ108="",0,IFERROR(VLOOKUP(BJ103&amp;BJ104&amp;BJ105&amp;BJ106&amp;BJ107&amp;BJ108,General!I:J,2,FALSE),0))</f>
        <v>0</v>
      </c>
      <c r="FW108" s="65">
        <f>IF(BM108="",0,IFERROR(VLOOKUP(BM103&amp;BM104&amp;BM105&amp;BM106&amp;BM107&amp;BM108,General!I:J,2,FALSE),0))</f>
        <v>0</v>
      </c>
      <c r="FX108" s="65">
        <f>IF(BP108="",0,IFERROR(VLOOKUP(BP103&amp;BP104&amp;BP105&amp;BP106&amp;BP107&amp;BP108,General!I:J,2,FALSE),0))</f>
        <v>0</v>
      </c>
      <c r="FY108" s="65">
        <f>IF(BS108="",0,IFERROR(VLOOKUP(BS103&amp;BS104&amp;BS105&amp;BS106&amp;BS107&amp;BS108,General!I:J,2,FALSE),0))</f>
        <v>0</v>
      </c>
      <c r="FZ108" s="66">
        <f>IF(BV108="",0,IFERROR(VLOOKUP(BV103&amp;BV104&amp;BV105&amp;BV106&amp;BV107&amp;BV108,General!I:J,2,FALSE),0))</f>
        <v>0</v>
      </c>
      <c r="GA108" s="66">
        <f>IF(BY108="",0,IFERROR(VLOOKUP(BY103&amp;BY104&amp;BY105&amp;BY106&amp;BY107&amp;BY108,General!I:J,2,FALSE),0))</f>
        <v>0</v>
      </c>
      <c r="GB108" s="66">
        <f>IF(R108="",0,IFERROR(VLOOKUP(R103&amp;R104&amp;R105&amp;R106&amp;R107&amp;R108,General!F:G,2,FALSE),0))</f>
        <v>0</v>
      </c>
      <c r="GC108" s="9" t="str">
        <f t="shared" si="553"/>
        <v/>
      </c>
      <c r="GD108" s="9" t="str">
        <f t="shared" si="542"/>
        <v>N</v>
      </c>
      <c r="GE108" s="9" t="str">
        <f t="shared" si="543"/>
        <v>N</v>
      </c>
      <c r="GF108" s="9" t="str">
        <f t="shared" si="544"/>
        <v>N</v>
      </c>
      <c r="GG108" s="9" t="str">
        <f t="shared" si="398"/>
        <v/>
      </c>
      <c r="GH108" s="10" t="str">
        <f t="shared" ca="1" si="545"/>
        <v/>
      </c>
      <c r="GI108" s="9" t="str">
        <f t="shared" ca="1" si="546"/>
        <v/>
      </c>
      <c r="GJ108" s="9" t="str">
        <f t="shared" ca="1" si="547"/>
        <v/>
      </c>
      <c r="GK108" s="9" t="str">
        <f t="shared" si="402"/>
        <v/>
      </c>
      <c r="GL108" s="9" t="str">
        <f t="shared" si="403"/>
        <v/>
      </c>
      <c r="GM108" s="9" t="str">
        <f t="shared" si="404"/>
        <v/>
      </c>
      <c r="GN108" s="9" t="str">
        <f t="shared" si="502"/>
        <v/>
      </c>
      <c r="GO108" s="9" t="str">
        <f t="shared" si="503"/>
        <v/>
      </c>
      <c r="GP108" s="9" t="str">
        <f t="shared" si="289"/>
        <v>00000</v>
      </c>
      <c r="GQ108" s="9" t="str">
        <f t="shared" si="290"/>
        <v>00000</v>
      </c>
      <c r="GR108" s="9" t="str">
        <f t="shared" si="291"/>
        <v>000000</v>
      </c>
      <c r="GS108" s="9" t="str">
        <f t="shared" si="292"/>
        <v>000000</v>
      </c>
      <c r="GT108" s="9" t="str">
        <f t="shared" si="293"/>
        <v>B</v>
      </c>
      <c r="GU108" s="9" t="str">
        <f t="shared" si="463"/>
        <v>B</v>
      </c>
      <c r="GV108" s="9" t="str">
        <f t="shared" si="405"/>
        <v/>
      </c>
      <c r="GW108" s="9">
        <f t="shared" ca="1" si="548"/>
        <v>0</v>
      </c>
      <c r="GX108" s="9" t="str">
        <f t="shared" si="407"/>
        <v/>
      </c>
      <c r="GY108" s="9">
        <f t="shared" ca="1" si="549"/>
        <v>0</v>
      </c>
      <c r="GZ108" s="9" t="str">
        <f t="shared" si="409"/>
        <v/>
      </c>
      <c r="HA108" s="9">
        <f t="shared" ca="1" si="550"/>
        <v>0</v>
      </c>
      <c r="HB108" s="9" t="str">
        <f t="shared" ca="1" si="464"/>
        <v>0</v>
      </c>
      <c r="HC108" s="9" t="str">
        <f t="shared" ca="1" si="465"/>
        <v>0</v>
      </c>
      <c r="HD108" s="9" t="str">
        <f t="shared" ca="1" si="466"/>
        <v>0</v>
      </c>
      <c r="HE108" s="9" t="str">
        <f t="shared" si="411"/>
        <v/>
      </c>
      <c r="HG108" s="9">
        <f>General!A106</f>
        <v>0</v>
      </c>
      <c r="HH108" s="9">
        <f>General!B106</f>
        <v>0</v>
      </c>
      <c r="HI108" s="9">
        <f>General!C106</f>
        <v>0</v>
      </c>
      <c r="HJ108" s="9">
        <f>General!D106</f>
        <v>0</v>
      </c>
      <c r="HK108" s="9">
        <v>2</v>
      </c>
      <c r="HL108" s="57">
        <f t="shared" ca="1" si="467"/>
        <v>2</v>
      </c>
      <c r="HM108" s="9" t="str">
        <f>General!F106</f>
        <v>WLWLWW</v>
      </c>
      <c r="HN108" s="9">
        <f>General!G106</f>
        <v>3</v>
      </c>
    </row>
    <row r="109" spans="1:222" ht="13.5" thickBot="1">
      <c r="A109" s="9">
        <v>100</v>
      </c>
      <c r="B109" s="91" t="str">
        <f t="shared" si="330"/>
        <v/>
      </c>
      <c r="C109" s="120" t="str">
        <f t="shared" ca="1" si="412"/>
        <v/>
      </c>
      <c r="D109" s="121" t="str">
        <f t="shared" si="413"/>
        <v/>
      </c>
      <c r="E109" s="122" t="str">
        <f t="shared" si="414"/>
        <v/>
      </c>
      <c r="F109" s="92" t="str">
        <f>IF(M109="","",IF(M109="P",IF(D109="","L","W"),IF(E109="","L","W")))</f>
        <v/>
      </c>
      <c r="G109" s="9">
        <v>100</v>
      </c>
      <c r="H109" s="123"/>
      <c r="I109" s="153" t="str">
        <f t="shared" si="415"/>
        <v/>
      </c>
      <c r="J109" s="120" t="str">
        <f t="shared" si="416"/>
        <v/>
      </c>
      <c r="K109" s="92" t="str">
        <f t="shared" si="468"/>
        <v/>
      </c>
      <c r="L109" s="141"/>
      <c r="M109" s="137"/>
      <c r="N109" s="10"/>
      <c r="O109" s="91" t="str">
        <f>IF(M108="","",VLOOKUP(DX109,General!U:V,2,FALSE))</f>
        <v/>
      </c>
      <c r="P109" s="121" t="str">
        <f t="shared" si="332"/>
        <v/>
      </c>
      <c r="Q109" s="122" t="str">
        <f t="shared" si="333"/>
        <v/>
      </c>
      <c r="R109" s="93" t="str">
        <f t="shared" si="334"/>
        <v/>
      </c>
      <c r="S109" s="93" t="str">
        <f t="shared" si="511"/>
        <v/>
      </c>
      <c r="T109" s="124" t="str">
        <f t="shared" si="551"/>
        <v/>
      </c>
      <c r="U109" s="93" t="str">
        <f>IF(M109="","",IF(T109="",SUM($T$5:$T109)+S109,SUM($T$5:$T109)))</f>
        <v/>
      </c>
      <c r="V109" s="127" t="str">
        <f t="shared" si="499"/>
        <v/>
      </c>
      <c r="W109" s="93" t="str" cm="1">
        <f t="array" aca="1" ref="W109" ca="1">IF(M108="","",INDIRECT(DX109&amp; DN109))</f>
        <v/>
      </c>
      <c r="X109" s="92" t="str">
        <f t="shared" si="336"/>
        <v/>
      </c>
      <c r="Y109" s="91" t="str">
        <f t="shared" si="337"/>
        <v/>
      </c>
      <c r="Z109" s="93" t="str">
        <f t="shared" si="512"/>
        <v/>
      </c>
      <c r="AA109" s="92" t="str">
        <f t="shared" si="339"/>
        <v/>
      </c>
      <c r="AB109" s="91" t="str">
        <f t="shared" si="340"/>
        <v/>
      </c>
      <c r="AC109" s="93" t="str">
        <f t="shared" si="513"/>
        <v/>
      </c>
      <c r="AD109" s="92" t="str">
        <f t="shared" si="342"/>
        <v/>
      </c>
      <c r="AE109" s="91" t="str">
        <f t="shared" si="343"/>
        <v/>
      </c>
      <c r="AF109" s="93" t="str">
        <f t="shared" si="514"/>
        <v/>
      </c>
      <c r="AG109" s="92" t="str">
        <f t="shared" si="345"/>
        <v/>
      </c>
      <c r="AH109" s="91" t="str">
        <f t="shared" si="346"/>
        <v/>
      </c>
      <c r="AI109" s="93" t="str">
        <f t="shared" si="515"/>
        <v/>
      </c>
      <c r="AJ109" s="92" t="str">
        <f t="shared" si="348"/>
        <v/>
      </c>
      <c r="AK109" s="91" t="str">
        <f t="shared" si="418"/>
        <v/>
      </c>
      <c r="AL109" s="93" t="str">
        <f t="shared" si="516"/>
        <v/>
      </c>
      <c r="AM109" s="92" t="str">
        <f t="shared" si="350"/>
        <v/>
      </c>
      <c r="AN109" s="91" t="str">
        <f t="shared" si="517"/>
        <v/>
      </c>
      <c r="AO109" s="93" t="str">
        <f t="shared" si="518"/>
        <v/>
      </c>
      <c r="AP109" s="92" t="str">
        <f t="shared" si="353"/>
        <v/>
      </c>
      <c r="AQ109" s="91" t="str">
        <f t="shared" si="519"/>
        <v/>
      </c>
      <c r="AR109" s="93" t="str">
        <f t="shared" si="520"/>
        <v/>
      </c>
      <c r="AS109" s="92" t="str">
        <f t="shared" si="356"/>
        <v/>
      </c>
      <c r="AT109" s="91" t="str">
        <f t="shared" si="419"/>
        <v/>
      </c>
      <c r="AU109" s="93" t="str">
        <f t="shared" si="521"/>
        <v/>
      </c>
      <c r="AV109" s="95" t="str">
        <f t="shared" si="358"/>
        <v/>
      </c>
      <c r="AW109" s="91" t="str">
        <f t="shared" si="420"/>
        <v/>
      </c>
      <c r="AX109" s="93" t="str">
        <f t="shared" si="359"/>
        <v/>
      </c>
      <c r="AY109" s="92" t="str">
        <f t="shared" si="421"/>
        <v/>
      </c>
      <c r="AZ109" s="91" t="str">
        <f t="shared" si="360"/>
        <v/>
      </c>
      <c r="BA109" s="93" t="str">
        <f t="shared" si="522"/>
        <v/>
      </c>
      <c r="BB109" s="92" t="str">
        <f t="shared" si="362"/>
        <v/>
      </c>
      <c r="BC109" s="91" t="str">
        <f t="shared" si="363"/>
        <v/>
      </c>
      <c r="BD109" s="93" t="str">
        <f t="shared" si="523"/>
        <v/>
      </c>
      <c r="BE109" s="92" t="str">
        <f t="shared" si="365"/>
        <v/>
      </c>
      <c r="BF109" s="91" t="str">
        <f t="shared" si="524"/>
        <v/>
      </c>
      <c r="BG109" s="93" t="str">
        <f t="shared" si="525"/>
        <v/>
      </c>
      <c r="BH109" s="92" t="str">
        <f t="shared" si="368"/>
        <v/>
      </c>
      <c r="BI109" s="91" t="str">
        <f t="shared" si="526"/>
        <v/>
      </c>
      <c r="BJ109" s="93" t="str">
        <f t="shared" si="527"/>
        <v/>
      </c>
      <c r="BK109" s="92" t="str">
        <f t="shared" si="371"/>
        <v/>
      </c>
      <c r="BL109" s="91" t="str">
        <f t="shared" si="528"/>
        <v/>
      </c>
      <c r="BM109" s="93" t="str">
        <f t="shared" si="529"/>
        <v/>
      </c>
      <c r="BN109" s="92" t="str">
        <f t="shared" si="374"/>
        <v/>
      </c>
      <c r="BO109" s="91" t="str">
        <f t="shared" si="530"/>
        <v/>
      </c>
      <c r="BP109" s="93" t="str">
        <f t="shared" si="531"/>
        <v/>
      </c>
      <c r="BQ109" s="92" t="str">
        <f t="shared" si="377"/>
        <v/>
      </c>
      <c r="BR109" s="91" t="str">
        <f t="shared" si="532"/>
        <v/>
      </c>
      <c r="BS109" s="93" t="str">
        <f t="shared" si="533"/>
        <v/>
      </c>
      <c r="BT109" s="92" t="str">
        <f t="shared" si="380"/>
        <v/>
      </c>
      <c r="BU109" s="91" t="str">
        <f t="shared" si="534"/>
        <v/>
      </c>
      <c r="BV109" s="93" t="str">
        <f t="shared" si="535"/>
        <v/>
      </c>
      <c r="BW109" s="92" t="str">
        <f t="shared" si="383"/>
        <v/>
      </c>
      <c r="BX109" s="91" t="str">
        <f t="shared" si="384"/>
        <v/>
      </c>
      <c r="BY109" s="93" t="str">
        <f t="shared" si="422"/>
        <v/>
      </c>
      <c r="BZ109" s="92" t="str">
        <f t="shared" si="385"/>
        <v/>
      </c>
      <c r="CA109" s="106">
        <f t="shared" si="423"/>
        <v>0</v>
      </c>
      <c r="CB109" s="107">
        <f t="shared" si="424"/>
        <v>0</v>
      </c>
      <c r="CC109" s="108" t="str">
        <f t="shared" si="425"/>
        <v/>
      </c>
      <c r="CD109" s="252" t="e">
        <f t="shared" ref="CD109:CE109" si="555">AVERAGE(CV106:CV109)</f>
        <v>#DIV/0!</v>
      </c>
      <c r="CE109" s="252" t="e">
        <f t="shared" si="555"/>
        <v>#DIV/0!</v>
      </c>
      <c r="CF109" s="252" t="e">
        <f t="shared" si="427"/>
        <v>#DIV/0!</v>
      </c>
      <c r="CG109" s="252" t="e">
        <f t="shared" si="428"/>
        <v>#DIV/0!</v>
      </c>
      <c r="CH109" s="252" t="e">
        <f t="shared" si="429"/>
        <v>#DIV/0!</v>
      </c>
      <c r="CI109" s="252" t="e">
        <f t="shared" si="430"/>
        <v>#DIV/0!</v>
      </c>
      <c r="CJ109" s="252" t="e">
        <f t="shared" si="431"/>
        <v>#DIV/0!</v>
      </c>
      <c r="CK109" s="252" t="e">
        <f t="shared" si="432"/>
        <v>#DIV/0!</v>
      </c>
      <c r="CL109" s="252" t="e">
        <f t="shared" si="433"/>
        <v>#DIV/0!</v>
      </c>
      <c r="CM109" s="252" t="e">
        <f t="shared" si="434"/>
        <v>#DIV/0!</v>
      </c>
      <c r="CN109" s="252" t="e">
        <f t="shared" si="435"/>
        <v>#DIV/0!</v>
      </c>
      <c r="CO109" s="252" t="e">
        <f t="shared" si="436"/>
        <v>#DIV/0!</v>
      </c>
      <c r="CP109" s="252" t="e">
        <f t="shared" si="437"/>
        <v>#DIV/0!</v>
      </c>
      <c r="CQ109" s="252" t="e">
        <f t="shared" si="438"/>
        <v>#DIV/0!</v>
      </c>
      <c r="CR109" s="252" t="e">
        <f t="shared" si="439"/>
        <v>#DIV/0!</v>
      </c>
      <c r="CS109" s="252" t="e">
        <f t="shared" si="440"/>
        <v>#DIV/0!</v>
      </c>
      <c r="CT109" s="252" t="e">
        <f t="shared" si="441"/>
        <v>#DIV/0!</v>
      </c>
      <c r="CU109" s="252" t="e">
        <f t="shared" si="442"/>
        <v>#DIV/0!</v>
      </c>
      <c r="CV109" s="156" t="str">
        <f t="shared" si="443"/>
        <v/>
      </c>
      <c r="CW109" s="157" t="str">
        <f t="shared" si="444"/>
        <v/>
      </c>
      <c r="CX109" s="157" t="str">
        <f t="shared" si="445"/>
        <v/>
      </c>
      <c r="CY109" s="157" t="str">
        <f t="shared" si="446"/>
        <v/>
      </c>
      <c r="CZ109" s="157" t="str">
        <f t="shared" si="447"/>
        <v/>
      </c>
      <c r="DA109" s="157" t="str">
        <f t="shared" si="448"/>
        <v/>
      </c>
      <c r="DB109" s="157" t="str">
        <f t="shared" si="449"/>
        <v/>
      </c>
      <c r="DC109" s="157" t="str">
        <f t="shared" si="450"/>
        <v/>
      </c>
      <c r="DD109" s="157" t="str">
        <f t="shared" si="451"/>
        <v/>
      </c>
      <c r="DE109" s="157" t="str">
        <f t="shared" si="452"/>
        <v/>
      </c>
      <c r="DF109" s="157" t="str">
        <f t="shared" si="453"/>
        <v/>
      </c>
      <c r="DG109" s="157" t="str">
        <f t="shared" si="454"/>
        <v/>
      </c>
      <c r="DH109" s="157" t="str">
        <f t="shared" si="455"/>
        <v/>
      </c>
      <c r="DI109" s="157" t="str">
        <f t="shared" si="456"/>
        <v/>
      </c>
      <c r="DJ109" s="157" t="str">
        <f t="shared" si="457"/>
        <v/>
      </c>
      <c r="DK109" s="157" t="str">
        <f t="shared" si="458"/>
        <v/>
      </c>
      <c r="DL109" s="157" t="str">
        <f t="shared" si="459"/>
        <v/>
      </c>
      <c r="DM109" s="158" t="str">
        <f t="shared" si="460"/>
        <v/>
      </c>
      <c r="DN109" s="94">
        <v>109</v>
      </c>
      <c r="DO109" s="95">
        <f t="shared" si="478"/>
        <v>104</v>
      </c>
      <c r="DP109" s="91" t="str" cm="1">
        <f t="array" ref="DP109">IFERROR(INDEX($CD$4:$CU$4,_xlfn.AGGREGATE(15,6,COLUMN($CD$4:$CU$4)-COLUMN($CC$1)/($CD$109:$CU$109=MAX($CD$109:$CU$109)),COLUMNS(CU$4:$CU4))),"")</f>
        <v/>
      </c>
      <c r="DQ109" s="93" t="str" cm="1">
        <f t="array" ref="DQ109">IFERROR(INDEX($CD$4:$CU$4,_xlfn.AGGREGATE(15,6,COLUMN($CD$4:$CU$4)-COLUMN($CC$1)/($CD$109:$CU$109=MAX($CD$109:$CU$109)),COLUMNS($CU$4:DN4))),"")</f>
        <v/>
      </c>
      <c r="DR109" s="93" t="str" cm="1">
        <f t="array" ref="DR109">IFERROR(INDEX($CD$4:$CU$4,_xlfn.AGGREGATE(15,6,COLUMN($CD$4:$CU$4)-COLUMN($CC$1)/($CD$109:$CU$109=MAX($CD$109:$CU$109)),COLUMNS($CU$4:DO4))),"")</f>
        <v/>
      </c>
      <c r="DS109" s="93" t="str" cm="1">
        <f t="array" ref="DS109">IFERROR(INDEX($CD$4:$CU$4,_xlfn.AGGREGATE(15,6,COLUMN($CD$4:$CU$4)-COLUMN($CC$1)/($CD$109:$CU$109=MAX($CD$109:$CU$109)),COLUMNS($CU$4:DP4))),"")</f>
        <v/>
      </c>
      <c r="DT109" s="93" t="str" cm="1">
        <f t="array" ref="DT109">IFERROR(INDEX($CD$4:$CU$4,_xlfn.AGGREGATE(15,6,COLUMN($CD$4:$CU$4)-COLUMN($CC$1)/($CD$109:$CU$109=MAX($CD$109:$CU$109)),COLUMNS($CU$4:DQ4))),"")</f>
        <v/>
      </c>
      <c r="DU109" s="92" t="str" cm="1">
        <f t="array" ref="DU109">IFERROR(INDEX($CD$4:$CU$4,_xlfn.AGGREGATE(15,6,COLUMN($CD$4:$CU$4)-COLUMN($CC$1)/($CD$109:$CU$109=MAX($CD$109:$CU$109)),COLUMNS($CU$4:DR4))),"")</f>
        <v/>
      </c>
      <c r="DV109" s="94" t="str">
        <f t="shared" ca="1" si="470"/>
        <v/>
      </c>
      <c r="DW109" s="93" t="str">
        <f t="shared" ca="1" si="471"/>
        <v>R</v>
      </c>
      <c r="DX109" s="65" t="str" cm="1">
        <f t="array" aca="1" ref="DX109" ca="1">IF(INDIRECT(VLOOKUP(DX108,General!R:T,3,FALSE)&amp;DN108)&gt;0,DX108,DV108)</f>
        <v>BU</v>
      </c>
      <c r="DY109" s="79">
        <f t="shared" ca="1" si="472"/>
        <v>5</v>
      </c>
      <c r="DZ109" s="91" t="str">
        <f>IFERROR(VLOOKUP(DP109,General!R:S,2,FALSE),"")</f>
        <v/>
      </c>
      <c r="EA109" s="93" t="str">
        <f>IFERROR(VLOOKUP(DQ109,General!R:S,2,FALSE),"")</f>
        <v/>
      </c>
      <c r="EB109" s="93" t="str">
        <f>IFERROR(VLOOKUP(DR109,General!R:S,2,FALSE),"")</f>
        <v/>
      </c>
      <c r="EC109" s="93" t="str">
        <f>IFERROR(VLOOKUP(DS109,General!R:S,2,FALSE),"")</f>
        <v/>
      </c>
      <c r="ED109" s="93" t="str">
        <f>IFERROR(VLOOKUP(DT109,General!R:S,2,FALSE),"")</f>
        <v/>
      </c>
      <c r="EE109" s="92" t="str">
        <f>IFERROR(VLOOKUP(DU109,General!R:S,2,FALSE),"")</f>
        <v/>
      </c>
      <c r="EF109" s="113">
        <f ca="1">IF(DP109="",-1,COUNTIF(INDIRECT(DZ109&amp;$DN$10):INDIRECT(DZ109&amp;DN109),"Y"))</f>
        <v>-1</v>
      </c>
      <c r="EG109" s="111">
        <f ca="1">IF(DQ109="",-1,COUNTIF(INDIRECT(EA109&amp;$DN$10):INDIRECT(EA109&amp;DN109),"Y"))</f>
        <v>-1</v>
      </c>
      <c r="EH109" s="111">
        <f ca="1">IF(DR109="",-1,COUNTIF(INDIRECT(EB109&amp;$DN$10):INDIRECT(EB109&amp;DN109),"Y"))</f>
        <v>-1</v>
      </c>
      <c r="EI109" s="110">
        <f ca="1">IF(DS109="",-1,COUNTIF(INDIRECT(EC109&amp;$DN$10):INDIRECT(EC109&amp;DN109),"Y"))</f>
        <v>-1</v>
      </c>
      <c r="EJ109" s="114">
        <f ca="1">IF(DT109="",-1,COUNTIF(INDIRECT(ED109&amp;$DN$10):INDIRECT(ED109&amp;DN109),"Y"))</f>
        <v>-1</v>
      </c>
      <c r="EK109" s="114">
        <f ca="1">IF(DU109="",-1,COUNTIF(INDIRECT(EE109&amp;$DN$10):INDIRECT(EE109&amp;DN109),"Y"))</f>
        <v>-1</v>
      </c>
      <c r="EL109" s="91" t="str" cm="1">
        <f t="array" aca="1" ref="EL109" ca="1">IFERROR(INDEX($DP$109:$DU$109,_xlfn.AGGREGATE(15,6,COLUMN($DP$109:$DU$109)-COLUMN($DO$109)/($EF$109:$EK$109=MAX($EF$109:$EK$109)),COLUMNS($DP$109:DP109))),"")</f>
        <v/>
      </c>
      <c r="EM109" s="93" t="str" cm="1">
        <f t="array" aca="1" ref="EM109" ca="1">IFERROR(INDEX($DP$109:$DU$109,_xlfn.AGGREGATE(15,6,COLUMN($DP$109:$DU$109)-COLUMN($DO$109)/($EF$109:$EK$109=MAX($EF$109:$EK$109)),COLUMNS($DP$109:DQ109))),"")</f>
        <v/>
      </c>
      <c r="EN109" s="93" t="str" cm="1">
        <f t="array" aca="1" ref="EN109" ca="1">IFERROR(INDEX($DP$109:$DU$109,_xlfn.AGGREGATE(15,6,COLUMN($DP$109:$DU$109)-COLUMN($DO$109)/($EF$109:$EK$109=MAX($EF$109:$EK$109)),COLUMNS($DP$109:DR109))),"")</f>
        <v/>
      </c>
      <c r="EO109" s="93" t="str" cm="1">
        <f t="array" aca="1" ref="EO109" ca="1">IFERROR(INDEX($DP$109:$DU$109,_xlfn.AGGREGATE(15,6,COLUMN($DP$109:$DU$109)-COLUMN($DO$109)/($EF$109:$EK$109=MAX($EF$109:$EK$109)),COLUMNS($DP$109:DS109))),"")</f>
        <v/>
      </c>
      <c r="EP109" s="93" t="str" cm="1">
        <f t="array" aca="1" ref="EP109" ca="1">IFERROR(INDEX($DP$109:$DU$109,_xlfn.AGGREGATE(15,6,COLUMN($DP$109:$DU$109)-COLUMN($DO$109)/($EF$109:$EK$109=MAX($EF$109:$EK$109)),COLUMNS($DP$109:DT109))),"")</f>
        <v/>
      </c>
      <c r="EQ109" s="92" t="str" cm="1">
        <f t="array" aca="1" ref="EQ109" ca="1">IFERROR(INDEX($DP$109:$DU$109,_xlfn.AGGREGATE(15,6,COLUMN($DP$109:$DU$109)-COLUMN($DO$109)/($EF$109:$EK$109=MAX($EF$109:$EK$109)),COLUMNS($DP$109:DU109))),"")</f>
        <v/>
      </c>
      <c r="ER109" s="9">
        <f t="shared" ca="1" si="461"/>
        <v>6</v>
      </c>
      <c r="ES109" s="95">
        <f t="shared" ca="1" si="473"/>
        <v>5</v>
      </c>
      <c r="ET109" s="112" t="str" cm="1">
        <f t="array" aca="1" ref="ET109" ca="1">INDEX(EL109:EQ109,1,ES109)</f>
        <v/>
      </c>
      <c r="EU109" s="42" t="str">
        <f t="shared" ca="1" si="326"/>
        <v>T</v>
      </c>
      <c r="EV109" s="65" t="str">
        <f t="shared" si="327"/>
        <v>T</v>
      </c>
      <c r="EW109" s="65" t="str">
        <f t="shared" ca="1" si="328"/>
        <v>B</v>
      </c>
      <c r="EX109" s="65" t="str">
        <f t="shared" si="505"/>
        <v/>
      </c>
      <c r="EY109" s="65" t="str">
        <f t="shared" si="506"/>
        <v/>
      </c>
      <c r="EZ109" s="65" t="str">
        <f t="shared" si="507"/>
        <v/>
      </c>
      <c r="FA109" s="9" t="str">
        <f t="shared" si="537"/>
        <v/>
      </c>
      <c r="FB109" s="9" t="str">
        <f t="shared" si="538"/>
        <v/>
      </c>
      <c r="FC109" s="9" t="str">
        <f t="shared" si="539"/>
        <v/>
      </c>
      <c r="FD109" s="9" t="str">
        <f t="shared" si="540"/>
        <v/>
      </c>
      <c r="FE109" s="9" t="str">
        <f t="shared" si="541"/>
        <v/>
      </c>
      <c r="FF109" s="9" t="str">
        <f t="shared" si="392"/>
        <v/>
      </c>
      <c r="FG109" s="9">
        <f t="shared" si="393"/>
        <v>0</v>
      </c>
      <c r="FH109" s="9">
        <f t="shared" si="394"/>
        <v>0</v>
      </c>
      <c r="FI109" s="91" t="str">
        <f t="shared" si="508"/>
        <v/>
      </c>
      <c r="FJ109" s="65">
        <f>IF(Z109="",0,IFERROR(VLOOKUP(Z104&amp;Z105&amp;Z106&amp;Z107&amp;Z108&amp;Z109,General!I:J,2,FALSE),0))</f>
        <v>0</v>
      </c>
      <c r="FK109" s="65">
        <f>IF(AC109="",0,IFERROR(VLOOKUP(AC104&amp;AC105&amp;AC106&amp;AC107&amp;AC108&amp;AC109,General!I:J,2,FALSE),0))</f>
        <v>0</v>
      </c>
      <c r="FL109" s="65">
        <f>IF(AF109="",0,IFERROR(VLOOKUP(AF104&amp;AF105&amp;AF106&amp;AF107&amp;AF108&amp;AF109,General!I:J,2,FALSE),0))</f>
        <v>0</v>
      </c>
      <c r="FM109" s="65">
        <f>IF(AI109="",0,IFERROR(VLOOKUP(AI104&amp;AI105&amp;AI106&amp;AI107&amp;AI108&amp;AI109,General!I:J,2,FALSE),0))</f>
        <v>0</v>
      </c>
      <c r="FN109" s="65">
        <f>IF(AL109="",0,IFERROR(VLOOKUP(AL104&amp;AL105&amp;AL106&amp;AL107&amp;AL108&amp;AL109,General!I:J,2,FALSE),0))</f>
        <v>0</v>
      </c>
      <c r="FO109" s="65">
        <f>IF(AO109="",0,IFERROR(VLOOKUP(AO104&amp;AO105&amp;AO106&amp;AO107&amp;AO108&amp;AO109,General!I:J,2,FALSE),0))</f>
        <v>0</v>
      </c>
      <c r="FP109" s="65">
        <f>IF(AR109="",0,IFERROR(VLOOKUP(AR104&amp;AR105&amp;AR106&amp;AR107&amp;AR108&amp;AR109,General!I:J,2,FALSE),0))</f>
        <v>0</v>
      </c>
      <c r="FQ109" s="65">
        <f>IF(AU109="",0,IFERROR(VLOOKUP(AU104&amp;AU105&amp;AU106&amp;AU107&amp;AU108&amp;AU109,General!I:J,2,FALSE),0))</f>
        <v>0</v>
      </c>
      <c r="FR109" s="65">
        <f>IF(AX109="",0,IFERROR(VLOOKUP(AX104&amp;AX105&amp;AX106&amp;AX107&amp;AX108&amp;AX109,General!I:J,2,FALSE),0))</f>
        <v>0</v>
      </c>
      <c r="FS109" s="65">
        <f>IF(BA109="",0,IFERROR(VLOOKUP(BA104&amp;BA105&amp;BA106&amp;BA107&amp;BA108&amp;BA109,General!I:J,2,FALSE),0))</f>
        <v>0</v>
      </c>
      <c r="FT109" s="65">
        <f>IF(BD109="",0,IFERROR(VLOOKUP(BD104&amp;BD105&amp;BD106&amp;BD107&amp;BD108&amp;BD109,General!I:J,2,FALSE),0))</f>
        <v>0</v>
      </c>
      <c r="FU109" s="65">
        <f>IF(BG109="",0,IFERROR(VLOOKUP(BG104&amp;BG105&amp;BG106&amp;BG107&amp;BG108&amp;BG109,General!I:J,2,FALSE),0))</f>
        <v>0</v>
      </c>
      <c r="FV109" s="65">
        <f>IF(BJ109="",0,IFERROR(VLOOKUP(BJ104&amp;BJ105&amp;BJ106&amp;BJ107&amp;BJ108&amp;BJ109,General!I:J,2,FALSE),0))</f>
        <v>0</v>
      </c>
      <c r="FW109" s="65">
        <f>IF(BM109="",0,IFERROR(VLOOKUP(BM104&amp;BM105&amp;BM106&amp;BM107&amp;BM108&amp;BM109,General!I:J,2,FALSE),0))</f>
        <v>0</v>
      </c>
      <c r="FX109" s="65">
        <f>IF(BP109="",0,IFERROR(VLOOKUP(BP104&amp;BP105&amp;BP106&amp;BP107&amp;BP108&amp;BP109,General!I:J,2,FALSE),0))</f>
        <v>0</v>
      </c>
      <c r="FY109" s="65">
        <f>IF(BS109="",0,IFERROR(VLOOKUP(BS104&amp;BS105&amp;BS106&amp;BS107&amp;BS108&amp;BS109,General!I:J,2,FALSE),0))</f>
        <v>0</v>
      </c>
      <c r="FZ109" s="66">
        <f>IF(BV109="",0,IFERROR(VLOOKUP(BV104&amp;BV105&amp;BV106&amp;BV107&amp;BV108&amp;BV109,General!I:J,2,FALSE),0))</f>
        <v>0</v>
      </c>
      <c r="GA109" s="66">
        <f>IF(BY109="",0,IFERROR(VLOOKUP(BY104&amp;BY105&amp;BY106&amp;BY107&amp;BY108&amp;BY109,General!I:J,2,FALSE),0))</f>
        <v>0</v>
      </c>
      <c r="GB109" s="66">
        <f>IF(R109="",0,IFERROR(VLOOKUP(R104&amp;R105&amp;R106&amp;R107&amp;R108&amp;R109,General!F:G,2,FALSE),0))</f>
        <v>0</v>
      </c>
      <c r="GC109" s="9" t="str">
        <f t="shared" si="553"/>
        <v/>
      </c>
      <c r="GD109" s="9" t="str">
        <f t="shared" si="542"/>
        <v>N</v>
      </c>
      <c r="GE109" s="9" t="str">
        <f t="shared" si="543"/>
        <v>N</v>
      </c>
      <c r="GF109" s="9" t="str">
        <f t="shared" si="544"/>
        <v>N</v>
      </c>
      <c r="GG109" s="9" t="str">
        <f t="shared" si="398"/>
        <v/>
      </c>
      <c r="GH109" s="10" t="str">
        <f t="shared" ca="1" si="545"/>
        <v/>
      </c>
      <c r="GI109" s="9" t="str">
        <f t="shared" ca="1" si="546"/>
        <v/>
      </c>
      <c r="GJ109" s="9" t="str">
        <f t="shared" ca="1" si="547"/>
        <v/>
      </c>
      <c r="GK109" s="9" t="str">
        <f t="shared" si="402"/>
        <v/>
      </c>
      <c r="GL109" s="9" t="str">
        <f t="shared" si="403"/>
        <v/>
      </c>
      <c r="GM109" s="9" t="str">
        <f t="shared" si="404"/>
        <v/>
      </c>
      <c r="GN109" s="9" t="str">
        <f t="shared" si="502"/>
        <v/>
      </c>
      <c r="GO109" s="9" t="str">
        <f t="shared" si="503"/>
        <v/>
      </c>
      <c r="GP109" s="9" t="str">
        <f t="shared" si="289"/>
        <v>00000</v>
      </c>
      <c r="GQ109" s="9" t="str">
        <f t="shared" si="290"/>
        <v>00000</v>
      </c>
      <c r="GR109" s="9" t="str">
        <f t="shared" si="291"/>
        <v>000000</v>
      </c>
      <c r="GS109" s="9" t="str">
        <f t="shared" si="292"/>
        <v>000000</v>
      </c>
      <c r="GT109" s="9" t="str">
        <f t="shared" si="293"/>
        <v>B</v>
      </c>
      <c r="GU109" s="9" t="str">
        <f t="shared" si="463"/>
        <v>B</v>
      </c>
      <c r="GV109" s="9" t="str">
        <f t="shared" si="405"/>
        <v/>
      </c>
      <c r="GW109" s="9">
        <f t="shared" ca="1" si="548"/>
        <v>0</v>
      </c>
      <c r="GX109" s="9" t="str">
        <f t="shared" si="407"/>
        <v/>
      </c>
      <c r="GY109" s="9">
        <f t="shared" ca="1" si="549"/>
        <v>0</v>
      </c>
      <c r="GZ109" s="9" t="str">
        <f t="shared" si="409"/>
        <v/>
      </c>
      <c r="HA109" s="9">
        <f t="shared" ca="1" si="550"/>
        <v>0</v>
      </c>
      <c r="HB109" s="9" t="str">
        <f t="shared" ca="1" si="464"/>
        <v>0</v>
      </c>
      <c r="HC109" s="9" t="str">
        <f t="shared" ca="1" si="465"/>
        <v>0</v>
      </c>
      <c r="HD109" s="9" t="str">
        <f t="shared" ca="1" si="466"/>
        <v>0</v>
      </c>
      <c r="HE109" s="9" t="str">
        <f t="shared" si="411"/>
        <v/>
      </c>
      <c r="HG109" s="9">
        <f>General!A107</f>
        <v>0</v>
      </c>
      <c r="HH109" s="9">
        <f>General!B107</f>
        <v>0</v>
      </c>
      <c r="HI109" s="9">
        <f>General!C107</f>
        <v>0</v>
      </c>
      <c r="HJ109" s="9">
        <f>General!D107</f>
        <v>0</v>
      </c>
      <c r="HK109" s="9">
        <v>1</v>
      </c>
      <c r="HL109" s="57">
        <f t="shared" ca="1" si="467"/>
        <v>2</v>
      </c>
      <c r="HM109" s="9" t="str">
        <f>General!F107</f>
        <v>WLWWLL</v>
      </c>
      <c r="HN109" s="9">
        <f>General!G107</f>
        <v>-3</v>
      </c>
    </row>
    <row r="110" spans="1:222" ht="15.75" customHeight="1">
      <c r="A110" s="210" t="s">
        <v>151</v>
      </c>
      <c r="B110" s="211"/>
      <c r="C110" s="211"/>
      <c r="D110" s="211"/>
      <c r="E110" s="211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  <c r="AA110" s="211"/>
      <c r="AB110" s="211"/>
      <c r="AC110" s="211"/>
      <c r="AD110" s="211"/>
      <c r="AE110" s="211"/>
      <c r="AF110" s="211"/>
      <c r="AG110" s="211"/>
      <c r="AH110" s="211"/>
      <c r="AI110" s="211"/>
      <c r="AJ110" s="211"/>
      <c r="AK110" s="211"/>
      <c r="AL110" s="211"/>
      <c r="AM110" s="211"/>
      <c r="AN110" s="211"/>
      <c r="AO110" s="211"/>
      <c r="AP110" s="211"/>
      <c r="AQ110" s="211"/>
      <c r="AR110" s="211"/>
      <c r="AS110" s="211"/>
      <c r="AT110" s="211"/>
      <c r="AU110" s="211"/>
      <c r="AV110" s="211"/>
      <c r="AW110" s="211"/>
      <c r="AX110" s="211"/>
      <c r="AY110" s="211"/>
      <c r="AZ110" s="211"/>
      <c r="BA110" s="211"/>
      <c r="BB110" s="211"/>
      <c r="BC110" s="211"/>
      <c r="BD110" s="211"/>
      <c r="BE110" s="211"/>
      <c r="BF110" s="211"/>
      <c r="BG110" s="211"/>
      <c r="BH110" s="211"/>
      <c r="BI110" s="211"/>
      <c r="BJ110" s="211"/>
      <c r="BK110" s="211"/>
      <c r="BL110" s="211"/>
      <c r="BM110" s="211"/>
      <c r="BN110" s="211"/>
      <c r="BO110" s="211"/>
      <c r="BP110" s="211"/>
      <c r="BQ110" s="211"/>
      <c r="BR110" s="211"/>
      <c r="BS110" s="211"/>
      <c r="BT110" s="211"/>
      <c r="BU110" s="211"/>
      <c r="BV110" s="211"/>
      <c r="BW110" s="211"/>
      <c r="BX110" s="211"/>
      <c r="BY110" s="211"/>
      <c r="BZ110" s="211"/>
      <c r="CA110" s="211"/>
      <c r="CB110" s="211"/>
      <c r="CC110" s="211"/>
      <c r="CD110" s="211"/>
      <c r="CE110" s="211"/>
      <c r="CF110" s="211"/>
      <c r="CG110" s="211"/>
      <c r="CH110" s="211"/>
      <c r="CI110" s="211"/>
      <c r="CJ110" s="211"/>
      <c r="CK110" s="211"/>
      <c r="CL110" s="211"/>
      <c r="CM110" s="211"/>
      <c r="CN110" s="211"/>
      <c r="CO110" s="211"/>
      <c r="CP110" s="211"/>
      <c r="CQ110" s="211"/>
      <c r="CR110" s="211"/>
      <c r="CS110" s="211"/>
      <c r="CT110" s="211"/>
      <c r="CU110" s="211"/>
      <c r="CV110" s="211"/>
      <c r="CW110" s="211"/>
      <c r="CX110" s="211"/>
      <c r="CY110" s="211"/>
      <c r="CZ110" s="211"/>
      <c r="DA110" s="211"/>
      <c r="DB110" s="211"/>
      <c r="DC110" s="211"/>
      <c r="DD110" s="211"/>
      <c r="DE110" s="211"/>
      <c r="DF110" s="211"/>
      <c r="DG110" s="211"/>
      <c r="DH110" s="211"/>
      <c r="DI110" s="211"/>
      <c r="DJ110" s="211"/>
      <c r="DK110" s="211"/>
      <c r="DL110" s="211"/>
      <c r="DM110" s="211"/>
      <c r="DN110" s="211"/>
      <c r="DO110" s="211"/>
      <c r="DP110" s="211"/>
      <c r="DQ110" s="211"/>
      <c r="DR110" s="211"/>
      <c r="DS110" s="211"/>
      <c r="DT110" s="211"/>
      <c r="DU110" s="211"/>
      <c r="DV110" s="211"/>
      <c r="DW110" s="211"/>
      <c r="DX110" s="211"/>
      <c r="DY110" s="211"/>
      <c r="DZ110" s="211"/>
      <c r="EA110" s="211"/>
      <c r="EB110" s="211"/>
      <c r="EC110" s="211"/>
      <c r="ED110" s="211"/>
      <c r="EE110" s="211"/>
      <c r="EF110" s="211"/>
      <c r="EG110" s="211"/>
      <c r="EH110" s="211"/>
      <c r="EI110" s="211"/>
      <c r="EJ110" s="211"/>
      <c r="EK110" s="211"/>
      <c r="EL110" s="211"/>
      <c r="EM110" s="211"/>
      <c r="EN110" s="211"/>
      <c r="EO110" s="211"/>
      <c r="EP110" s="211"/>
      <c r="EQ110" s="211"/>
      <c r="ER110" s="211"/>
      <c r="ES110" s="211"/>
      <c r="ET110" s="212"/>
      <c r="EU110" s="111"/>
      <c r="EV110" s="111"/>
      <c r="EW110" s="111"/>
      <c r="EX110" s="65" t="str">
        <f t="shared" si="505"/>
        <v/>
      </c>
      <c r="EY110" s="65" t="str">
        <f t="shared" si="506"/>
        <v/>
      </c>
      <c r="EZ110" s="65" t="str">
        <f t="shared" si="507"/>
        <v/>
      </c>
      <c r="FA110" s="9" t="str">
        <f t="shared" si="537"/>
        <v/>
      </c>
      <c r="FB110" s="9" t="str">
        <f t="shared" si="538"/>
        <v/>
      </c>
      <c r="FC110" s="9" t="str">
        <f t="shared" si="539"/>
        <v/>
      </c>
      <c r="FD110" s="9" t="str">
        <f t="shared" si="540"/>
        <v/>
      </c>
      <c r="FE110" s="9" t="str">
        <f t="shared" si="541"/>
        <v/>
      </c>
      <c r="FF110" s="9" t="str">
        <f t="shared" si="392"/>
        <v/>
      </c>
      <c r="FG110" s="9">
        <f t="shared" si="393"/>
        <v>0</v>
      </c>
      <c r="FH110" s="9">
        <f t="shared" si="394"/>
        <v>0</v>
      </c>
      <c r="GD110" s="9" t="str">
        <f t="shared" si="542"/>
        <v>N</v>
      </c>
      <c r="GE110" s="9" t="str">
        <f t="shared" si="543"/>
        <v>N</v>
      </c>
      <c r="GF110" s="9" t="str">
        <f t="shared" si="544"/>
        <v>N</v>
      </c>
      <c r="GH110" s="10" t="str">
        <f t="shared" ca="1" si="545"/>
        <v/>
      </c>
      <c r="GI110" s="9" t="str">
        <f t="shared" ca="1" si="546"/>
        <v/>
      </c>
      <c r="GJ110" s="9" t="str">
        <f t="shared" ca="1" si="547"/>
        <v/>
      </c>
      <c r="HE110" s="9" t="str">
        <f t="shared" si="411"/>
        <v/>
      </c>
      <c r="HG110" s="9">
        <f>General!A108</f>
        <v>0</v>
      </c>
      <c r="HH110" s="9">
        <f>General!B108</f>
        <v>0</v>
      </c>
      <c r="HI110" s="9">
        <f>General!C108</f>
        <v>0</v>
      </c>
      <c r="HJ110" s="9">
        <f>General!D108</f>
        <v>0</v>
      </c>
      <c r="HK110" s="9">
        <v>1</v>
      </c>
      <c r="HL110" s="57">
        <f t="shared" ca="1" si="467"/>
        <v>2</v>
      </c>
      <c r="HM110" s="9" t="str">
        <f>General!F108</f>
        <v>WLWWLW</v>
      </c>
      <c r="HN110" s="9">
        <f>General!G108</f>
        <v>1</v>
      </c>
    </row>
  </sheetData>
  <mergeCells count="52">
    <mergeCell ref="CV3:DM3"/>
    <mergeCell ref="DP4:DU4"/>
    <mergeCell ref="DZ4:EE4"/>
    <mergeCell ref="EF4:EK4"/>
    <mergeCell ref="EL4:EQ4"/>
    <mergeCell ref="B3:F3"/>
    <mergeCell ref="Y3:AA3"/>
    <mergeCell ref="AB3:AD3"/>
    <mergeCell ref="G3:X3"/>
    <mergeCell ref="A110:ET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GT3:GT4"/>
    <mergeCell ref="HE3:HF3"/>
    <mergeCell ref="GN3:GN4"/>
    <mergeCell ref="GO3:GO4"/>
    <mergeCell ref="GV3:GW3"/>
    <mergeCell ref="GX3:GY3"/>
    <mergeCell ref="GR3:GS3"/>
    <mergeCell ref="GP3:GQ3"/>
    <mergeCell ref="GZ3:HA3"/>
    <mergeCell ref="GU3:GU4"/>
    <mergeCell ref="AQ3:AS3"/>
    <mergeCell ref="AE3:AG3"/>
    <mergeCell ref="AH3:AJ3"/>
    <mergeCell ref="AK3:AM3"/>
    <mergeCell ref="AN3:AP3"/>
    <mergeCell ref="BX3:BZ3"/>
    <mergeCell ref="GF3:GF4"/>
    <mergeCell ref="FA3:FB3"/>
    <mergeCell ref="FC3:FD3"/>
    <mergeCell ref="FE3:FF3"/>
    <mergeCell ref="FI3:FZ3"/>
    <mergeCell ref="GD3:GD4"/>
    <mergeCell ref="GE3:GE4"/>
    <mergeCell ref="EU3:EU4"/>
    <mergeCell ref="FG3:FG4"/>
    <mergeCell ref="EV3:EV4"/>
    <mergeCell ref="EW3:EW4"/>
    <mergeCell ref="EX3:EX4"/>
    <mergeCell ref="EY3:EY4"/>
    <mergeCell ref="EZ3:EZ4"/>
    <mergeCell ref="FH3:FH4"/>
  </mergeCells>
  <phoneticPr fontId="1" type="noConversion"/>
  <conditionalFormatting sqref="K10:K109">
    <cfRule type="containsBlanks" dxfId="55" priority="27">
      <formula>LEN(TRIM(K10))=0</formula>
    </cfRule>
    <cfRule type="containsBlanks" priority="28">
      <formula>LEN(TRIM(K10))=0</formula>
    </cfRule>
    <cfRule type="cellIs" dxfId="54" priority="29" operator="equal">
      <formula>""""""</formula>
    </cfRule>
    <cfRule type="cellIs" dxfId="53" priority="30" operator="greaterThan">
      <formula>2</formula>
    </cfRule>
    <cfRule type="cellIs" dxfId="52" priority="31" operator="lessThan">
      <formula>-2</formula>
    </cfRule>
    <cfRule type="cellIs" dxfId="51" priority="32" operator="between">
      <formula>-2</formula>
      <formula>2</formula>
    </cfRule>
  </conditionalFormatting>
  <conditionalFormatting sqref="M5:M109">
    <cfRule type="cellIs" dxfId="50" priority="69" operator="equal">
      <formula>"P"</formula>
    </cfRule>
    <cfRule type="cellIs" dxfId="49" priority="68" operator="equal">
      <formula>"P"</formula>
    </cfRule>
    <cfRule type="cellIs" dxfId="48" priority="67" operator="equal">
      <formula>"B"</formula>
    </cfRule>
  </conditionalFormatting>
  <conditionalFormatting sqref="T5:T109">
    <cfRule type="cellIs" dxfId="47" priority="64" operator="between">
      <formula>-1000</formula>
      <formula>1000</formula>
    </cfRule>
  </conditionalFormatting>
  <conditionalFormatting sqref="U10:U109">
    <cfRule type="expression" dxfId="46" priority="9">
      <formula>CC10="GGR"</formula>
    </cfRule>
    <cfRule type="expression" dxfId="45" priority="10">
      <formula>CC10="R"</formula>
    </cfRule>
    <cfRule type="expression" dxfId="44" priority="11">
      <formula>CC10="GRR"</formula>
    </cfRule>
    <cfRule type="expression" dxfId="43" priority="13">
      <formula>CC10="G"</formula>
    </cfRule>
  </conditionalFormatting>
  <conditionalFormatting sqref="W10:W109">
    <cfRule type="cellIs" dxfId="42" priority="63" operator="equal">
      <formula>"P"</formula>
    </cfRule>
    <cfRule type="cellIs" dxfId="41" priority="62" operator="equal">
      <formula>"P"</formula>
    </cfRule>
    <cfRule type="cellIs" dxfId="40" priority="61" operator="equal">
      <formula>"B"</formula>
    </cfRule>
  </conditionalFormatting>
  <conditionalFormatting sqref="X10:X109">
    <cfRule type="containsBlanks" dxfId="39" priority="55">
      <formula>LEN(TRIM(X10))=0</formula>
    </cfRule>
    <cfRule type="cellIs" dxfId="38" priority="60" operator="between">
      <formula>-2</formula>
      <formula>2</formula>
    </cfRule>
    <cfRule type="cellIs" dxfId="37" priority="59" operator="lessThan">
      <formula>-2</formula>
    </cfRule>
    <cfRule type="cellIs" dxfId="36" priority="58" operator="greaterThan">
      <formula>2</formula>
    </cfRule>
    <cfRule type="cellIs" dxfId="35" priority="57" operator="equal">
      <formula>""""""</formula>
    </cfRule>
    <cfRule type="containsBlanks" priority="56">
      <formula>LEN(TRIM(X10))=0</formula>
    </cfRule>
  </conditionalFormatting>
  <conditionalFormatting sqref="Y10:Y109">
    <cfRule type="cellIs" dxfId="34" priority="54" operator="equal">
      <formula>"P"</formula>
    </cfRule>
    <cfRule type="cellIs" dxfId="33" priority="52" operator="equal">
      <formula>"B"</formula>
    </cfRule>
    <cfRule type="cellIs" dxfId="32" priority="53" operator="equal">
      <formula>"P"</formula>
    </cfRule>
  </conditionalFormatting>
  <conditionalFormatting sqref="Z10:Z109">
    <cfRule type="cellIs" dxfId="31" priority="44" operator="equal">
      <formula>"Y"</formula>
    </cfRule>
    <cfRule type="cellIs" dxfId="30" priority="45" operator="equal">
      <formula>"N"</formula>
    </cfRule>
  </conditionalFormatting>
  <conditionalFormatting sqref="AA10:AA109">
    <cfRule type="cellIs" dxfId="29" priority="51" operator="between">
      <formula>-2</formula>
      <formula>2</formula>
    </cfRule>
    <cfRule type="cellIs" dxfId="28" priority="50" operator="lessThan">
      <formula>-2</formula>
    </cfRule>
    <cfRule type="containsBlanks" dxfId="27" priority="46">
      <formula>LEN(TRIM(AA10))=0</formula>
    </cfRule>
    <cfRule type="containsBlanks" priority="47">
      <formula>LEN(TRIM(AA10))=0</formula>
    </cfRule>
    <cfRule type="cellIs" dxfId="26" priority="48" operator="equal">
      <formula>""""""</formula>
    </cfRule>
    <cfRule type="cellIs" dxfId="25" priority="49" operator="greaterThan">
      <formula>2</formula>
    </cfRule>
  </conditionalFormatting>
  <conditionalFormatting sqref="AB10:AB109 AE10:AE109 AH10:AH109 AK10:AK109 AN10:AN109 AQ10:AQ109 AT10:AT109 AW10:AW109 AZ10:AZ109 BC10:BC109 BF10:BF109 BI10:BI109 BL10:BL109 BO10:BO109 BR10:BR109 BU10:BU109">
    <cfRule type="cellIs" dxfId="24" priority="41" operator="equal">
      <formula>"B"</formula>
    </cfRule>
    <cfRule type="cellIs" dxfId="23" priority="42" operator="equal">
      <formula>"P"</formula>
    </cfRule>
    <cfRule type="cellIs" dxfId="22" priority="43" operator="equal">
      <formula>"P"</formula>
    </cfRule>
  </conditionalFormatting>
  <conditionalFormatting sqref="AC10:AC109 AF10:AF109 AI10:AI109 AL10:AL109 AO10:AO109 AR10:AR109 AU10:AU109 BA10:BA109 BD10:BD109 BG10:BG109 BJ10:BJ109 BM10:BM109 BP10:BP109 BS10:BS109 BV10:BV109">
    <cfRule type="cellIs" dxfId="21" priority="34" operator="equal">
      <formula>"N"</formula>
    </cfRule>
    <cfRule type="cellIs" dxfId="20" priority="33" operator="equal">
      <formula>"Y"</formula>
    </cfRule>
  </conditionalFormatting>
  <conditionalFormatting sqref="AD10:AD109 AG10:AG109 AJ10:AJ109 AM10:AM109 AP10:AP109 AS10:AS109 AV10:AV109 BB10:BB109 BE10:BE109 BH10:BH109 BK10:BK109 BN10:BN109 BQ10:BQ109 BT10:BT109 BW10:BW109 BZ10:BZ109">
    <cfRule type="containsBlanks" dxfId="19" priority="35">
      <formula>LEN(TRIM(AD10))=0</formula>
    </cfRule>
    <cfRule type="containsBlanks" priority="36">
      <formula>LEN(TRIM(AD10))=0</formula>
    </cfRule>
    <cfRule type="cellIs" dxfId="18" priority="39" operator="lessThan">
      <formula>-2</formula>
    </cfRule>
    <cfRule type="cellIs" dxfId="17" priority="40" operator="between">
      <formula>-2</formula>
      <formula>2</formula>
    </cfRule>
    <cfRule type="cellIs" dxfId="16" priority="37" operator="equal">
      <formula>""""""</formula>
    </cfRule>
    <cfRule type="cellIs" dxfId="15" priority="38" operator="greaterThan">
      <formula>2</formula>
    </cfRule>
  </conditionalFormatting>
  <conditionalFormatting sqref="AX10:AX109">
    <cfRule type="cellIs" dxfId="14" priority="2" operator="equal">
      <formula>"N"</formula>
    </cfRule>
    <cfRule type="cellIs" dxfId="13" priority="1" operator="equal">
      <formula>"Y"</formula>
    </cfRule>
  </conditionalFormatting>
  <conditionalFormatting sqref="AY10:AY109">
    <cfRule type="containsBlanks" priority="4">
      <formula>LEN(TRIM(AY10))=0</formula>
    </cfRule>
    <cfRule type="containsBlanks" dxfId="12" priority="3">
      <formula>LEN(TRIM(AY10))=0</formula>
    </cfRule>
    <cfRule type="cellIs" dxfId="11" priority="8" operator="between">
      <formula>-2</formula>
      <formula>2</formula>
    </cfRule>
    <cfRule type="cellIs" dxfId="10" priority="7" operator="lessThan">
      <formula>-2</formula>
    </cfRule>
    <cfRule type="cellIs" dxfId="9" priority="6" operator="greaterThan">
      <formula>2</formula>
    </cfRule>
    <cfRule type="cellIs" dxfId="8" priority="5" operator="equal">
      <formula>""""""</formula>
    </cfRule>
  </conditionalFormatting>
  <conditionalFormatting sqref="BX10:BX109">
    <cfRule type="cellIs" dxfId="7" priority="26" operator="equal">
      <formula>"P"</formula>
    </cfRule>
    <cfRule type="cellIs" dxfId="6" priority="25" operator="equal">
      <formula>"P"</formula>
    </cfRule>
    <cfRule type="cellIs" dxfId="5" priority="24" operator="equal">
      <formula>"B"</formula>
    </cfRule>
  </conditionalFormatting>
  <conditionalFormatting sqref="BY10:BY109">
    <cfRule type="cellIs" dxfId="4" priority="23" operator="equal">
      <formula>"N"</formula>
    </cfRule>
    <cfRule type="cellIs" dxfId="3" priority="22" operator="equal">
      <formula>"Y"</formula>
    </cfRule>
  </conditionalFormatting>
  <conditionalFormatting sqref="HL10:HL110">
    <cfRule type="cellIs" dxfId="2" priority="21" operator="equal">
      <formula>"P"</formula>
    </cfRule>
    <cfRule type="cellIs" dxfId="1" priority="20" operator="equal">
      <formula>"P"</formula>
    </cfRule>
    <cfRule type="cellIs" dxfId="0" priority="19" operator="equal">
      <formula>"B"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N1" zoomScale="115" workbookViewId="0">
      <selection activeCell="P12" sqref="P12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154</v>
      </c>
      <c r="J1" s="1">
        <v>1</v>
      </c>
      <c r="L1" t="s">
        <v>6</v>
      </c>
      <c r="M1" t="s">
        <v>282</v>
      </c>
      <c r="O1" t="s">
        <v>6</v>
      </c>
      <c r="P1" t="s">
        <v>307</v>
      </c>
      <c r="R1" s="5" t="s">
        <v>154</v>
      </c>
      <c r="S1" t="s">
        <v>275</v>
      </c>
      <c r="T1" t="s">
        <v>609</v>
      </c>
      <c r="U1" s="5" t="s">
        <v>154</v>
      </c>
      <c r="V1" t="s">
        <v>629</v>
      </c>
      <c r="X1" t="s">
        <v>6</v>
      </c>
      <c r="Y1" t="s">
        <v>608</v>
      </c>
    </row>
    <row r="2" spans="1:27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155</v>
      </c>
      <c r="J2" s="1">
        <v>-1</v>
      </c>
      <c r="L2" t="s">
        <v>9</v>
      </c>
      <c r="M2" t="s">
        <v>294</v>
      </c>
      <c r="O2" t="s">
        <v>9</v>
      </c>
      <c r="P2" t="s">
        <v>308</v>
      </c>
      <c r="R2" s="6" t="s">
        <v>640</v>
      </c>
      <c r="S2" t="s">
        <v>653</v>
      </c>
      <c r="T2" t="s">
        <v>686</v>
      </c>
      <c r="U2" s="6" t="s">
        <v>640</v>
      </c>
      <c r="V2" t="s">
        <v>630</v>
      </c>
      <c r="X2" t="s">
        <v>9</v>
      </c>
      <c r="Y2" t="s">
        <v>288</v>
      </c>
      <c r="AA2" t="s">
        <v>5</v>
      </c>
    </row>
    <row r="3" spans="1:27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35</v>
      </c>
      <c r="G3" s="1">
        <v>-3</v>
      </c>
      <c r="I3" s="1" t="s">
        <v>169</v>
      </c>
      <c r="J3" s="1">
        <v>-3</v>
      </c>
      <c r="L3" t="s">
        <v>313</v>
      </c>
      <c r="M3" t="s">
        <v>10</v>
      </c>
      <c r="O3" t="s">
        <v>313</v>
      </c>
      <c r="P3" t="s">
        <v>309</v>
      </c>
      <c r="R3" s="6" t="s">
        <v>641</v>
      </c>
      <c r="S3" t="s">
        <v>654</v>
      </c>
      <c r="T3" t="s">
        <v>668</v>
      </c>
      <c r="U3" s="6" t="s">
        <v>641</v>
      </c>
      <c r="V3" t="s">
        <v>631</v>
      </c>
      <c r="X3" t="s">
        <v>313</v>
      </c>
      <c r="Y3" t="s">
        <v>609</v>
      </c>
      <c r="AA3" t="s">
        <v>6</v>
      </c>
    </row>
    <row r="4" spans="1:27" ht="15.75" thickBot="1">
      <c r="A4" s="1" t="s">
        <v>22</v>
      </c>
      <c r="B4" s="1" t="s">
        <v>9</v>
      </c>
      <c r="C4" s="1" t="str">
        <f t="shared" si="0"/>
        <v>F3L</v>
      </c>
      <c r="D4" s="1" t="s">
        <v>319</v>
      </c>
      <c r="F4" s="1" t="s">
        <v>56</v>
      </c>
      <c r="G4" s="1">
        <v>1</v>
      </c>
      <c r="I4" s="1" t="s">
        <v>168</v>
      </c>
      <c r="J4" s="1">
        <v>1</v>
      </c>
      <c r="L4" t="s">
        <v>314</v>
      </c>
      <c r="M4" t="s">
        <v>276</v>
      </c>
      <c r="O4" t="s">
        <v>314</v>
      </c>
      <c r="P4" t="s">
        <v>310</v>
      </c>
      <c r="R4" s="6" t="s">
        <v>642</v>
      </c>
      <c r="S4" t="s">
        <v>655</v>
      </c>
      <c r="T4" t="s">
        <v>669</v>
      </c>
      <c r="U4" s="6" t="s">
        <v>642</v>
      </c>
      <c r="V4" t="s">
        <v>632</v>
      </c>
      <c r="X4" t="s">
        <v>314</v>
      </c>
      <c r="Y4" t="s">
        <v>610</v>
      </c>
    </row>
    <row r="5" spans="1:27" ht="15.75" thickBot="1">
      <c r="A5" s="1" t="s">
        <v>319</v>
      </c>
      <c r="B5" s="1" t="s">
        <v>9</v>
      </c>
      <c r="C5" s="1" t="str">
        <f t="shared" si="0"/>
        <v>XF2L</v>
      </c>
      <c r="D5" s="1" t="s">
        <v>320</v>
      </c>
      <c r="F5" s="1" t="s">
        <v>55</v>
      </c>
      <c r="G5" s="1">
        <v>-1</v>
      </c>
      <c r="I5" s="1" t="s">
        <v>167</v>
      </c>
      <c r="J5" s="1">
        <v>-1</v>
      </c>
      <c r="L5" t="s">
        <v>315</v>
      </c>
      <c r="M5" t="s">
        <v>287</v>
      </c>
      <c r="O5" t="s">
        <v>315</v>
      </c>
      <c r="P5" t="s">
        <v>311</v>
      </c>
      <c r="R5" s="6" t="s">
        <v>643</v>
      </c>
      <c r="S5" t="s">
        <v>656</v>
      </c>
      <c r="T5" t="s">
        <v>670</v>
      </c>
      <c r="U5" s="6" t="s">
        <v>643</v>
      </c>
      <c r="V5" t="s">
        <v>619</v>
      </c>
      <c r="X5" t="s">
        <v>315</v>
      </c>
      <c r="Y5" t="s">
        <v>611</v>
      </c>
    </row>
    <row r="6" spans="1:27" ht="15.75" thickBot="1">
      <c r="A6" s="1" t="s">
        <v>320</v>
      </c>
      <c r="B6" s="1" t="s">
        <v>9</v>
      </c>
      <c r="C6" s="1" t="str">
        <f t="shared" si="0"/>
        <v>XBL</v>
      </c>
      <c r="D6" s="1" t="s">
        <v>6</v>
      </c>
      <c r="F6" s="1" t="s">
        <v>57</v>
      </c>
      <c r="G6" s="1">
        <v>3</v>
      </c>
      <c r="I6" s="1" t="s">
        <v>157</v>
      </c>
      <c r="J6" s="1">
        <v>3</v>
      </c>
      <c r="L6" t="s">
        <v>283</v>
      </c>
      <c r="M6" t="s">
        <v>318</v>
      </c>
      <c r="O6" t="s">
        <v>283</v>
      </c>
      <c r="P6" t="s">
        <v>312</v>
      </c>
      <c r="R6" s="6" t="s">
        <v>644</v>
      </c>
      <c r="S6" t="s">
        <v>657</v>
      </c>
      <c r="T6" t="s">
        <v>671</v>
      </c>
      <c r="U6" s="6" t="s">
        <v>644</v>
      </c>
      <c r="V6" t="s">
        <v>620</v>
      </c>
      <c r="X6" t="s">
        <v>283</v>
      </c>
      <c r="Y6" t="s">
        <v>612</v>
      </c>
    </row>
    <row r="7" spans="1:27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47</v>
      </c>
      <c r="G7" s="1">
        <v>-6</v>
      </c>
      <c r="I7" s="1" t="s">
        <v>160</v>
      </c>
      <c r="J7" s="1">
        <v>-6</v>
      </c>
      <c r="L7" t="s">
        <v>324</v>
      </c>
      <c r="M7" t="s">
        <v>325</v>
      </c>
      <c r="O7" t="s">
        <v>324</v>
      </c>
      <c r="P7" t="s">
        <v>323</v>
      </c>
      <c r="R7" s="6" t="s">
        <v>645</v>
      </c>
      <c r="S7" t="s">
        <v>658</v>
      </c>
      <c r="T7" t="s">
        <v>672</v>
      </c>
      <c r="U7" s="6" t="s">
        <v>645</v>
      </c>
      <c r="V7" t="s">
        <v>274</v>
      </c>
      <c r="X7" t="s">
        <v>324</v>
      </c>
      <c r="Y7" t="s">
        <v>289</v>
      </c>
    </row>
    <row r="8" spans="1:27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54</v>
      </c>
      <c r="G8" s="1">
        <v>1</v>
      </c>
      <c r="I8" s="1" t="s">
        <v>166</v>
      </c>
      <c r="J8" s="1">
        <v>1</v>
      </c>
      <c r="L8" s="3"/>
      <c r="O8" s="3"/>
      <c r="R8" s="6" t="s">
        <v>314</v>
      </c>
      <c r="S8" t="s">
        <v>276</v>
      </c>
      <c r="T8" t="s">
        <v>673</v>
      </c>
      <c r="U8" s="6" t="s">
        <v>314</v>
      </c>
      <c r="V8" t="s">
        <v>688</v>
      </c>
    </row>
    <row r="9" spans="1:27" ht="15.75" thickBot="1">
      <c r="A9" s="1" t="s">
        <v>319</v>
      </c>
      <c r="B9" s="1" t="s">
        <v>10</v>
      </c>
      <c r="C9" s="1" t="str">
        <f t="shared" si="0"/>
        <v>XF2W</v>
      </c>
      <c r="D9" s="1" t="s">
        <v>22</v>
      </c>
      <c r="F9" s="1" t="s">
        <v>50</v>
      </c>
      <c r="G9" s="1">
        <v>-1</v>
      </c>
      <c r="I9" s="1" t="s">
        <v>162</v>
      </c>
      <c r="J9" s="1">
        <v>-1</v>
      </c>
      <c r="L9" s="3"/>
      <c r="O9" s="3"/>
      <c r="R9" s="6" t="s">
        <v>646</v>
      </c>
      <c r="S9" t="s">
        <v>316</v>
      </c>
      <c r="T9" t="s">
        <v>610</v>
      </c>
      <c r="U9" s="6" t="s">
        <v>646</v>
      </c>
      <c r="V9" t="s">
        <v>689</v>
      </c>
    </row>
    <row r="10" spans="1:27" ht="15.75" thickBot="1">
      <c r="A10" s="1" t="s">
        <v>320</v>
      </c>
      <c r="B10" s="1" t="s">
        <v>10</v>
      </c>
      <c r="C10" s="1" t="str">
        <f t="shared" si="0"/>
        <v>XBW</v>
      </c>
      <c r="D10" s="1" t="s">
        <v>319</v>
      </c>
      <c r="F10" s="1" t="s">
        <v>52</v>
      </c>
      <c r="G10" s="1">
        <v>3</v>
      </c>
      <c r="I10" s="1" t="s">
        <v>164</v>
      </c>
      <c r="J10" s="1">
        <v>3</v>
      </c>
      <c r="L10" s="3"/>
      <c r="O10" s="3"/>
      <c r="R10" s="6" t="s">
        <v>647</v>
      </c>
      <c r="S10" t="s">
        <v>659</v>
      </c>
      <c r="T10" t="s">
        <v>674</v>
      </c>
      <c r="U10" s="6" t="s">
        <v>647</v>
      </c>
      <c r="V10" t="s">
        <v>6</v>
      </c>
    </row>
    <row r="11" spans="1:27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49</v>
      </c>
      <c r="G11" s="1">
        <v>-3</v>
      </c>
      <c r="I11" s="1" t="s">
        <v>161</v>
      </c>
      <c r="J11" s="1">
        <v>-3</v>
      </c>
      <c r="L11" s="3"/>
      <c r="R11" s="6" t="s">
        <v>648</v>
      </c>
      <c r="S11" t="s">
        <v>315</v>
      </c>
      <c r="T11" t="s">
        <v>287</v>
      </c>
      <c r="U11" s="6" t="s">
        <v>648</v>
      </c>
      <c r="V11" t="s">
        <v>282</v>
      </c>
    </row>
    <row r="12" spans="1:27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53</v>
      </c>
      <c r="G12" s="1">
        <v>1</v>
      </c>
      <c r="I12" s="1" t="s">
        <v>165</v>
      </c>
      <c r="J12" s="1">
        <v>1</v>
      </c>
      <c r="L12" s="3"/>
      <c r="R12" s="6" t="s">
        <v>649</v>
      </c>
      <c r="S12" t="s">
        <v>660</v>
      </c>
      <c r="T12" t="s">
        <v>675</v>
      </c>
      <c r="U12" s="6" t="s">
        <v>649</v>
      </c>
      <c r="V12" t="s">
        <v>633</v>
      </c>
    </row>
    <row r="13" spans="1:27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48</v>
      </c>
      <c r="G13" s="1">
        <v>-1</v>
      </c>
      <c r="I13" s="1" t="s">
        <v>163</v>
      </c>
      <c r="J13" s="1">
        <v>-1</v>
      </c>
      <c r="L13" s="3"/>
      <c r="R13" s="6" t="s">
        <v>611</v>
      </c>
      <c r="S13" t="s">
        <v>661</v>
      </c>
      <c r="T13" t="s">
        <v>676</v>
      </c>
      <c r="U13" s="6" t="s">
        <v>611</v>
      </c>
      <c r="V13" t="s">
        <v>634</v>
      </c>
    </row>
    <row r="14" spans="1:27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51</v>
      </c>
      <c r="G14" s="1">
        <v>6</v>
      </c>
      <c r="I14" s="1" t="s">
        <v>156</v>
      </c>
      <c r="J14" s="1">
        <v>6</v>
      </c>
      <c r="L14" s="3"/>
      <c r="R14" s="6" t="s">
        <v>650</v>
      </c>
      <c r="S14" t="s">
        <v>662</v>
      </c>
      <c r="T14" t="s">
        <v>283</v>
      </c>
      <c r="U14" s="6" t="s">
        <v>650</v>
      </c>
      <c r="V14" t="s">
        <v>635</v>
      </c>
    </row>
    <row r="15" spans="1:27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59</v>
      </c>
      <c r="G15" s="1">
        <v>-6</v>
      </c>
      <c r="I15" s="1" t="s">
        <v>170</v>
      </c>
      <c r="J15" s="1">
        <v>-6</v>
      </c>
      <c r="L15" s="3"/>
      <c r="R15" s="6" t="s">
        <v>318</v>
      </c>
      <c r="S15" t="s">
        <v>663</v>
      </c>
      <c r="T15" t="s">
        <v>677</v>
      </c>
      <c r="U15" s="6" t="s">
        <v>318</v>
      </c>
      <c r="V15" t="s">
        <v>636</v>
      </c>
    </row>
    <row r="16" spans="1:27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322</v>
      </c>
      <c r="G16" s="1">
        <v>1</v>
      </c>
      <c r="I16" s="1" t="s">
        <v>331</v>
      </c>
      <c r="J16" s="1">
        <v>1</v>
      </c>
      <c r="L16" s="3"/>
      <c r="R16" s="6" t="s">
        <v>317</v>
      </c>
      <c r="S16" t="s">
        <v>612</v>
      </c>
      <c r="T16" t="s">
        <v>678</v>
      </c>
      <c r="U16" s="6" t="s">
        <v>317</v>
      </c>
      <c r="V16" t="s">
        <v>637</v>
      </c>
    </row>
    <row r="17" spans="1:22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60</v>
      </c>
      <c r="G17" s="1">
        <v>-1</v>
      </c>
      <c r="I17" s="1" t="s">
        <v>171</v>
      </c>
      <c r="J17" s="1">
        <v>-1</v>
      </c>
      <c r="L17" s="3"/>
      <c r="R17" s="7" t="s">
        <v>651</v>
      </c>
      <c r="S17" t="s">
        <v>664</v>
      </c>
      <c r="T17" t="s">
        <v>679</v>
      </c>
      <c r="U17" s="7" t="s">
        <v>651</v>
      </c>
      <c r="V17" t="s">
        <v>638</v>
      </c>
    </row>
    <row r="18" spans="1:2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61</v>
      </c>
      <c r="G18" s="1">
        <v>3</v>
      </c>
      <c r="I18" s="1" t="s">
        <v>172</v>
      </c>
      <c r="J18" s="1">
        <v>3</v>
      </c>
      <c r="L18" s="3"/>
      <c r="R18" s="8" t="s">
        <v>324</v>
      </c>
      <c r="S18" t="s">
        <v>325</v>
      </c>
      <c r="T18" t="s">
        <v>683</v>
      </c>
      <c r="U18" s="8" t="s">
        <v>324</v>
      </c>
      <c r="V18" t="s">
        <v>682</v>
      </c>
    </row>
    <row r="19" spans="1:2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62</v>
      </c>
      <c r="G19" s="1">
        <v>-3</v>
      </c>
      <c r="I19" s="1" t="s">
        <v>173</v>
      </c>
      <c r="J19" s="1">
        <v>-3</v>
      </c>
    </row>
    <row r="20" spans="1:22">
      <c r="C20" s="1" t="str">
        <f t="shared" si="0"/>
        <v/>
      </c>
      <c r="F20" s="1" t="s">
        <v>63</v>
      </c>
      <c r="G20" s="1">
        <v>1</v>
      </c>
      <c r="I20" s="1" t="s">
        <v>174</v>
      </c>
      <c r="J20" s="1">
        <v>1</v>
      </c>
    </row>
    <row r="21" spans="1:22">
      <c r="C21" s="1" t="str">
        <f t="shared" si="0"/>
        <v/>
      </c>
      <c r="F21" s="1" t="s">
        <v>64</v>
      </c>
      <c r="G21" s="1">
        <v>-1</v>
      </c>
      <c r="I21" s="1" t="s">
        <v>175</v>
      </c>
      <c r="J21" s="1">
        <v>-1</v>
      </c>
    </row>
    <row r="22" spans="1:22">
      <c r="C22" s="1" t="str">
        <f t="shared" si="0"/>
        <v/>
      </c>
      <c r="F22" s="1" t="s">
        <v>65</v>
      </c>
      <c r="G22" s="1">
        <v>6</v>
      </c>
      <c r="I22" s="1" t="s">
        <v>176</v>
      </c>
      <c r="J22" s="1">
        <v>6</v>
      </c>
    </row>
    <row r="23" spans="1:22">
      <c r="C23" s="1" t="str">
        <f t="shared" si="0"/>
        <v/>
      </c>
      <c r="F23" s="1" t="s">
        <v>66</v>
      </c>
      <c r="G23" s="1">
        <v>-6</v>
      </c>
      <c r="I23" s="1" t="s">
        <v>177</v>
      </c>
      <c r="J23" s="1">
        <v>-6</v>
      </c>
    </row>
    <row r="24" spans="1:22">
      <c r="C24" s="1" t="str">
        <f t="shared" si="0"/>
        <v/>
      </c>
      <c r="F24" s="1" t="s">
        <v>67</v>
      </c>
      <c r="G24" s="1">
        <v>1</v>
      </c>
      <c r="I24" s="1" t="s">
        <v>178</v>
      </c>
      <c r="J24" s="1">
        <v>1</v>
      </c>
    </row>
    <row r="25" spans="1:22">
      <c r="C25" s="1" t="str">
        <f t="shared" si="0"/>
        <v/>
      </c>
      <c r="F25" s="1" t="s">
        <v>68</v>
      </c>
      <c r="G25" s="1">
        <v>-1</v>
      </c>
      <c r="I25" s="1" t="s">
        <v>179</v>
      </c>
      <c r="J25" s="1">
        <v>-1</v>
      </c>
    </row>
    <row r="26" spans="1:22">
      <c r="C26" s="1" t="str">
        <f t="shared" si="0"/>
        <v/>
      </c>
      <c r="F26" s="1" t="s">
        <v>69</v>
      </c>
      <c r="G26" s="1">
        <v>3</v>
      </c>
      <c r="I26" s="1" t="s">
        <v>180</v>
      </c>
      <c r="J26" s="1">
        <v>3</v>
      </c>
    </row>
    <row r="27" spans="1:22">
      <c r="C27" s="1" t="str">
        <f t="shared" si="0"/>
        <v/>
      </c>
      <c r="F27" s="1" t="s">
        <v>70</v>
      </c>
      <c r="G27" s="1">
        <v>-3</v>
      </c>
      <c r="I27" s="1" t="s">
        <v>181</v>
      </c>
      <c r="J27" s="1">
        <v>-3</v>
      </c>
    </row>
    <row r="28" spans="1:22">
      <c r="C28" s="1" t="str">
        <f t="shared" si="0"/>
        <v/>
      </c>
      <c r="F28" s="1" t="s">
        <v>71</v>
      </c>
      <c r="G28" s="1">
        <v>1</v>
      </c>
      <c r="I28" s="1" t="s">
        <v>182</v>
      </c>
      <c r="J28" s="1">
        <v>1</v>
      </c>
    </row>
    <row r="29" spans="1:22">
      <c r="C29" s="1" t="str">
        <f t="shared" si="0"/>
        <v/>
      </c>
      <c r="F29" s="1" t="s">
        <v>72</v>
      </c>
      <c r="G29" s="1">
        <v>-1</v>
      </c>
      <c r="I29" s="1" t="s">
        <v>183</v>
      </c>
      <c r="J29" s="1">
        <v>-1</v>
      </c>
    </row>
    <row r="30" spans="1:22">
      <c r="C30" s="1" t="str">
        <f t="shared" si="0"/>
        <v/>
      </c>
      <c r="F30" t="s">
        <v>58</v>
      </c>
      <c r="G30" s="1">
        <v>6</v>
      </c>
      <c r="I30" t="s">
        <v>158</v>
      </c>
      <c r="J30" s="1">
        <v>6</v>
      </c>
    </row>
    <row r="31" spans="1:22">
      <c r="C31" s="1" t="str">
        <f t="shared" si="0"/>
        <v/>
      </c>
      <c r="F31" t="s">
        <v>73</v>
      </c>
      <c r="G31" s="1">
        <v>-6</v>
      </c>
      <c r="I31" t="s">
        <v>184</v>
      </c>
      <c r="J31" s="1">
        <v>-6</v>
      </c>
    </row>
    <row r="32" spans="1:22">
      <c r="C32" s="1" t="str">
        <f t="shared" si="0"/>
        <v/>
      </c>
      <c r="F32" t="s">
        <v>89</v>
      </c>
      <c r="G32" s="1">
        <v>1</v>
      </c>
      <c r="I32" t="s">
        <v>200</v>
      </c>
      <c r="J32" s="1">
        <v>1</v>
      </c>
    </row>
    <row r="33" spans="3:10">
      <c r="C33" s="1" t="str">
        <f t="shared" si="0"/>
        <v/>
      </c>
      <c r="F33" t="s">
        <v>77</v>
      </c>
      <c r="G33" s="1">
        <v>-1</v>
      </c>
      <c r="I33" t="s">
        <v>188</v>
      </c>
      <c r="J33" s="1">
        <v>-1</v>
      </c>
    </row>
    <row r="34" spans="3:10">
      <c r="C34" s="1" t="str">
        <f t="shared" si="0"/>
        <v/>
      </c>
      <c r="F34" t="s">
        <v>93</v>
      </c>
      <c r="G34" s="1">
        <v>3</v>
      </c>
      <c r="I34" t="s">
        <v>204</v>
      </c>
      <c r="J34" s="1">
        <v>3</v>
      </c>
    </row>
    <row r="35" spans="3:10">
      <c r="C35" s="1" t="str">
        <f t="shared" si="0"/>
        <v/>
      </c>
      <c r="F35" t="s">
        <v>75</v>
      </c>
      <c r="G35" s="1">
        <v>-3</v>
      </c>
      <c r="I35" t="s">
        <v>186</v>
      </c>
      <c r="J35" s="1">
        <v>-3</v>
      </c>
    </row>
    <row r="36" spans="3:10">
      <c r="C36" s="1" t="str">
        <f t="shared" si="0"/>
        <v/>
      </c>
      <c r="F36" t="s">
        <v>91</v>
      </c>
      <c r="G36" s="1">
        <v>1</v>
      </c>
      <c r="I36" t="s">
        <v>202</v>
      </c>
      <c r="J36" s="1">
        <v>1</v>
      </c>
    </row>
    <row r="37" spans="3:10">
      <c r="C37" s="1" t="str">
        <f t="shared" si="0"/>
        <v/>
      </c>
      <c r="F37" t="s">
        <v>79</v>
      </c>
      <c r="G37" s="1">
        <v>-1</v>
      </c>
      <c r="I37" t="s">
        <v>190</v>
      </c>
      <c r="J37" s="1">
        <v>-1</v>
      </c>
    </row>
    <row r="38" spans="3:10">
      <c r="C38" s="1" t="str">
        <f t="shared" si="0"/>
        <v/>
      </c>
      <c r="F38" t="s">
        <v>95</v>
      </c>
      <c r="G38" s="1">
        <v>6</v>
      </c>
      <c r="I38" t="s">
        <v>206</v>
      </c>
      <c r="J38" s="1">
        <v>6</v>
      </c>
    </row>
    <row r="39" spans="3:10">
      <c r="C39" s="1" t="str">
        <f t="shared" si="0"/>
        <v/>
      </c>
      <c r="F39" t="s">
        <v>74</v>
      </c>
      <c r="G39" s="1">
        <v>-6</v>
      </c>
      <c r="I39" t="s">
        <v>185</v>
      </c>
      <c r="J39" s="1">
        <v>-6</v>
      </c>
    </row>
    <row r="40" spans="3:10">
      <c r="C40" s="1" t="str">
        <f t="shared" si="0"/>
        <v/>
      </c>
      <c r="F40" t="s">
        <v>90</v>
      </c>
      <c r="G40" s="1">
        <v>1</v>
      </c>
      <c r="I40" t="s">
        <v>201</v>
      </c>
      <c r="J40" s="1">
        <v>1</v>
      </c>
    </row>
    <row r="41" spans="3:10">
      <c r="C41" s="1" t="str">
        <f t="shared" si="0"/>
        <v/>
      </c>
      <c r="F41" t="s">
        <v>78</v>
      </c>
      <c r="G41" s="1">
        <v>-1</v>
      </c>
      <c r="I41" t="s">
        <v>189</v>
      </c>
      <c r="J41" s="1">
        <v>-1</v>
      </c>
    </row>
    <row r="42" spans="3:10">
      <c r="C42" s="1" t="str">
        <f t="shared" si="0"/>
        <v/>
      </c>
      <c r="F42" t="s">
        <v>94</v>
      </c>
      <c r="G42" s="1">
        <v>3</v>
      </c>
      <c r="I42" t="s">
        <v>205</v>
      </c>
      <c r="J42" s="1">
        <v>3</v>
      </c>
    </row>
    <row r="43" spans="3:10">
      <c r="C43" s="1" t="str">
        <f t="shared" si="0"/>
        <v/>
      </c>
      <c r="F43" t="s">
        <v>76</v>
      </c>
      <c r="G43" s="1">
        <v>-3</v>
      </c>
      <c r="I43" t="s">
        <v>187</v>
      </c>
      <c r="J43" s="1">
        <v>-3</v>
      </c>
    </row>
    <row r="44" spans="3:10">
      <c r="C44" s="1" t="str">
        <f t="shared" si="0"/>
        <v/>
      </c>
      <c r="F44" t="s">
        <v>92</v>
      </c>
      <c r="G44" s="1">
        <v>1</v>
      </c>
      <c r="I44" t="s">
        <v>203</v>
      </c>
      <c r="J44" s="1">
        <v>1</v>
      </c>
    </row>
    <row r="45" spans="3:10">
      <c r="C45" s="1" t="str">
        <f t="shared" si="0"/>
        <v/>
      </c>
      <c r="F45" t="s">
        <v>80</v>
      </c>
      <c r="G45" s="1">
        <v>-1</v>
      </c>
      <c r="I45" t="s">
        <v>191</v>
      </c>
      <c r="J45" s="1">
        <v>-1</v>
      </c>
    </row>
    <row r="46" spans="3:10">
      <c r="C46" s="1" t="str">
        <f t="shared" si="0"/>
        <v/>
      </c>
      <c r="F46" t="s">
        <v>96</v>
      </c>
      <c r="G46" s="1">
        <v>6</v>
      </c>
      <c r="I46" t="s">
        <v>207</v>
      </c>
      <c r="J46" s="1">
        <v>6</v>
      </c>
    </row>
    <row r="47" spans="3:10">
      <c r="C47" s="1" t="str">
        <f t="shared" si="0"/>
        <v/>
      </c>
      <c r="F47" t="s">
        <v>81</v>
      </c>
      <c r="G47" s="1">
        <v>-6</v>
      </c>
      <c r="I47" t="s">
        <v>192</v>
      </c>
      <c r="J47" s="1">
        <v>-6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208</v>
      </c>
      <c r="J48" s="1">
        <v>1</v>
      </c>
    </row>
    <row r="49" spans="3:10">
      <c r="C49" s="1" t="str">
        <f t="shared" si="0"/>
        <v/>
      </c>
      <c r="F49" t="s">
        <v>85</v>
      </c>
      <c r="G49" s="1">
        <v>-1</v>
      </c>
      <c r="I49" t="s">
        <v>196</v>
      </c>
      <c r="J49" s="1">
        <v>-1</v>
      </c>
    </row>
    <row r="50" spans="3:10">
      <c r="C50" s="1" t="str">
        <f t="shared" si="0"/>
        <v/>
      </c>
      <c r="F50" t="s">
        <v>101</v>
      </c>
      <c r="G50" s="1">
        <v>3</v>
      </c>
      <c r="I50" t="s">
        <v>212</v>
      </c>
      <c r="J50" s="1">
        <v>3</v>
      </c>
    </row>
    <row r="51" spans="3:10">
      <c r="C51" s="1" t="str">
        <f t="shared" si="0"/>
        <v/>
      </c>
      <c r="F51" t="s">
        <v>83</v>
      </c>
      <c r="G51" s="1">
        <v>-3</v>
      </c>
      <c r="I51" t="s">
        <v>194</v>
      </c>
      <c r="J51" s="1">
        <v>-3</v>
      </c>
    </row>
    <row r="52" spans="3:10">
      <c r="C52" s="1" t="str">
        <f t="shared" si="0"/>
        <v/>
      </c>
      <c r="F52" t="s">
        <v>99</v>
      </c>
      <c r="G52" s="1">
        <v>1</v>
      </c>
      <c r="I52" t="s">
        <v>210</v>
      </c>
      <c r="J52" s="1">
        <v>1</v>
      </c>
    </row>
    <row r="53" spans="3:10">
      <c r="C53" s="1" t="str">
        <f t="shared" si="0"/>
        <v/>
      </c>
      <c r="F53" t="s">
        <v>87</v>
      </c>
      <c r="G53" s="1">
        <v>-1</v>
      </c>
      <c r="I53" t="s">
        <v>198</v>
      </c>
      <c r="J53" s="1">
        <v>-1</v>
      </c>
    </row>
    <row r="54" spans="3:10">
      <c r="C54" s="1" t="str">
        <f t="shared" si="0"/>
        <v/>
      </c>
      <c r="F54" t="s">
        <v>103</v>
      </c>
      <c r="G54" s="1">
        <v>6</v>
      </c>
      <c r="I54" t="s">
        <v>214</v>
      </c>
      <c r="J54" s="1">
        <v>6</v>
      </c>
    </row>
    <row r="55" spans="3:10">
      <c r="C55" s="1" t="str">
        <f t="shared" ref="C55:C61" si="1">A55&amp;B55</f>
        <v/>
      </c>
      <c r="F55" t="s">
        <v>82</v>
      </c>
      <c r="G55" s="1">
        <v>-6</v>
      </c>
      <c r="I55" t="s">
        <v>193</v>
      </c>
      <c r="J55" s="1">
        <v>-6</v>
      </c>
    </row>
    <row r="56" spans="3:10">
      <c r="C56" s="1" t="str">
        <f t="shared" si="1"/>
        <v/>
      </c>
      <c r="F56" t="s">
        <v>98</v>
      </c>
      <c r="G56" s="1">
        <v>1</v>
      </c>
      <c r="I56" t="s">
        <v>209</v>
      </c>
      <c r="J56" s="1">
        <v>1</v>
      </c>
    </row>
    <row r="57" spans="3:10">
      <c r="C57" s="1" t="str">
        <f t="shared" si="1"/>
        <v/>
      </c>
      <c r="F57" t="s">
        <v>86</v>
      </c>
      <c r="G57" s="1">
        <v>-1</v>
      </c>
      <c r="I57" t="s">
        <v>197</v>
      </c>
      <c r="J57" s="1">
        <v>-1</v>
      </c>
    </row>
    <row r="58" spans="3:10">
      <c r="C58" s="1" t="str">
        <f t="shared" si="1"/>
        <v/>
      </c>
      <c r="F58" t="s">
        <v>102</v>
      </c>
      <c r="G58" s="1">
        <v>3</v>
      </c>
      <c r="I58" t="s">
        <v>213</v>
      </c>
      <c r="J58" s="1">
        <v>3</v>
      </c>
    </row>
    <row r="59" spans="3:10">
      <c r="C59" s="1" t="str">
        <f t="shared" si="1"/>
        <v/>
      </c>
      <c r="F59" t="s">
        <v>84</v>
      </c>
      <c r="G59" s="1">
        <v>-3</v>
      </c>
      <c r="I59" t="s">
        <v>195</v>
      </c>
      <c r="J59" s="1">
        <v>-3</v>
      </c>
    </row>
    <row r="60" spans="3:10">
      <c r="C60" s="1" t="str">
        <f t="shared" si="1"/>
        <v/>
      </c>
      <c r="F60" t="s">
        <v>100</v>
      </c>
      <c r="G60" s="1">
        <v>1</v>
      </c>
      <c r="I60" t="s">
        <v>211</v>
      </c>
      <c r="J60" s="1">
        <v>1</v>
      </c>
    </row>
    <row r="61" spans="3:10">
      <c r="C61" s="1" t="str">
        <f t="shared" si="1"/>
        <v/>
      </c>
      <c r="F61" t="s">
        <v>88</v>
      </c>
      <c r="G61" s="1">
        <v>-1</v>
      </c>
      <c r="I61" t="s">
        <v>199</v>
      </c>
      <c r="J61" s="1">
        <v>-1</v>
      </c>
    </row>
    <row r="62" spans="3:10">
      <c r="F62" s="2" t="s">
        <v>104</v>
      </c>
      <c r="G62" s="1">
        <v>6</v>
      </c>
      <c r="I62" s="2" t="s">
        <v>159</v>
      </c>
      <c r="J62" s="1">
        <v>6</v>
      </c>
    </row>
    <row r="63" spans="3:10">
      <c r="F63" s="2" t="s">
        <v>150</v>
      </c>
      <c r="G63" s="1">
        <v>-6</v>
      </c>
      <c r="I63" s="2" t="s">
        <v>215</v>
      </c>
      <c r="J63" s="1">
        <v>-6</v>
      </c>
    </row>
    <row r="64" spans="3:10">
      <c r="F64" s="2" t="s">
        <v>105</v>
      </c>
      <c r="G64" s="1">
        <v>1</v>
      </c>
      <c r="I64" s="2" t="s">
        <v>216</v>
      </c>
      <c r="J64" s="1">
        <v>1</v>
      </c>
    </row>
    <row r="65" spans="6:10">
      <c r="F65" s="2" t="s">
        <v>106</v>
      </c>
      <c r="G65" s="1">
        <v>-1</v>
      </c>
      <c r="I65" s="2" t="s">
        <v>217</v>
      </c>
      <c r="J65" s="1">
        <v>-1</v>
      </c>
    </row>
    <row r="66" spans="6:10">
      <c r="F66" s="2" t="s">
        <v>107</v>
      </c>
      <c r="G66" s="1">
        <v>3</v>
      </c>
      <c r="I66" s="2" t="s">
        <v>218</v>
      </c>
      <c r="J66" s="1">
        <v>3</v>
      </c>
    </row>
    <row r="67" spans="6:10">
      <c r="F67" s="2" t="s">
        <v>108</v>
      </c>
      <c r="G67" s="1">
        <v>-3</v>
      </c>
      <c r="I67" s="2" t="s">
        <v>219</v>
      </c>
      <c r="J67" s="1">
        <v>-3</v>
      </c>
    </row>
    <row r="68" spans="6:10">
      <c r="F68" s="2" t="s">
        <v>109</v>
      </c>
      <c r="G68" s="1">
        <v>1</v>
      </c>
      <c r="I68" s="2" t="s">
        <v>220</v>
      </c>
      <c r="J68" s="1">
        <v>1</v>
      </c>
    </row>
    <row r="69" spans="6:10">
      <c r="F69" s="2" t="s">
        <v>110</v>
      </c>
      <c r="G69" s="1">
        <v>-1</v>
      </c>
      <c r="I69" s="2" t="s">
        <v>221</v>
      </c>
      <c r="J69" s="1">
        <v>-1</v>
      </c>
    </row>
    <row r="70" spans="6:10">
      <c r="F70" s="2" t="s">
        <v>111</v>
      </c>
      <c r="G70" s="1">
        <v>6</v>
      </c>
      <c r="I70" s="2" t="s">
        <v>222</v>
      </c>
      <c r="J70" s="1">
        <v>6</v>
      </c>
    </row>
    <row r="71" spans="6:10">
      <c r="F71" s="2" t="s">
        <v>112</v>
      </c>
      <c r="G71" s="1">
        <v>-6</v>
      </c>
      <c r="I71" s="2" t="s">
        <v>223</v>
      </c>
      <c r="J71" s="1">
        <v>-6</v>
      </c>
    </row>
    <row r="72" spans="6:10">
      <c r="F72" s="2" t="s">
        <v>113</v>
      </c>
      <c r="G72" s="1">
        <v>1</v>
      </c>
      <c r="I72" s="2" t="s">
        <v>224</v>
      </c>
      <c r="J72" s="1">
        <v>1</v>
      </c>
    </row>
    <row r="73" spans="6:10">
      <c r="F73" s="2" t="s">
        <v>114</v>
      </c>
      <c r="G73" s="1">
        <v>-1</v>
      </c>
      <c r="I73" s="2" t="s">
        <v>225</v>
      </c>
      <c r="J73" s="1">
        <v>-1</v>
      </c>
    </row>
    <row r="74" spans="6:10">
      <c r="F74" s="2" t="s">
        <v>115</v>
      </c>
      <c r="G74" s="1">
        <v>3</v>
      </c>
      <c r="I74" s="2" t="s">
        <v>226</v>
      </c>
      <c r="J74" s="1">
        <v>3</v>
      </c>
    </row>
    <row r="75" spans="6:10">
      <c r="F75" s="2" t="s">
        <v>116</v>
      </c>
      <c r="G75" s="1">
        <v>-3</v>
      </c>
      <c r="I75" s="2" t="s">
        <v>227</v>
      </c>
      <c r="J75" s="1">
        <v>-3</v>
      </c>
    </row>
    <row r="76" spans="6:10">
      <c r="F76" s="2" t="s">
        <v>117</v>
      </c>
      <c r="G76" s="1">
        <v>1</v>
      </c>
      <c r="I76" s="2" t="s">
        <v>228</v>
      </c>
      <c r="J76" s="1">
        <v>1</v>
      </c>
    </row>
    <row r="77" spans="6:10">
      <c r="F77" s="2" t="s">
        <v>118</v>
      </c>
      <c r="G77" s="1">
        <v>-1</v>
      </c>
      <c r="I77" s="2" t="s">
        <v>229</v>
      </c>
      <c r="J77" s="1">
        <v>-1</v>
      </c>
    </row>
    <row r="78" spans="6:10">
      <c r="F78" s="2" t="s">
        <v>119</v>
      </c>
      <c r="G78" s="1">
        <v>6</v>
      </c>
      <c r="I78" s="2" t="s">
        <v>230</v>
      </c>
      <c r="J78" s="1">
        <v>6</v>
      </c>
    </row>
    <row r="79" spans="6:10">
      <c r="F79" s="2" t="s">
        <v>120</v>
      </c>
      <c r="G79" s="1">
        <v>-6</v>
      </c>
      <c r="I79" s="2" t="s">
        <v>231</v>
      </c>
      <c r="J79" s="1">
        <v>-6</v>
      </c>
    </row>
    <row r="80" spans="6:10">
      <c r="F80" s="2" t="s">
        <v>121</v>
      </c>
      <c r="G80" s="1">
        <v>1</v>
      </c>
      <c r="I80" s="2" t="s">
        <v>232</v>
      </c>
      <c r="J80" s="1">
        <v>1</v>
      </c>
    </row>
    <row r="81" spans="6:10">
      <c r="F81" s="2" t="s">
        <v>122</v>
      </c>
      <c r="G81" s="1">
        <v>-1</v>
      </c>
      <c r="I81" s="2" t="s">
        <v>233</v>
      </c>
      <c r="J81" s="1">
        <v>-1</v>
      </c>
    </row>
    <row r="82" spans="6:10">
      <c r="F82" s="2" t="s">
        <v>123</v>
      </c>
      <c r="G82" s="1">
        <v>3</v>
      </c>
      <c r="I82" s="2" t="s">
        <v>234</v>
      </c>
      <c r="J82" s="1">
        <v>3</v>
      </c>
    </row>
    <row r="83" spans="6:10">
      <c r="F83" s="2" t="s">
        <v>124</v>
      </c>
      <c r="G83" s="1">
        <v>-3</v>
      </c>
      <c r="I83" s="2" t="s">
        <v>235</v>
      </c>
      <c r="J83" s="1">
        <v>-3</v>
      </c>
    </row>
    <row r="84" spans="6:10">
      <c r="F84" s="2" t="s">
        <v>125</v>
      </c>
      <c r="G84" s="1">
        <v>1</v>
      </c>
      <c r="I84" s="2" t="s">
        <v>236</v>
      </c>
      <c r="J84" s="1">
        <v>1</v>
      </c>
    </row>
    <row r="85" spans="6:10">
      <c r="F85" s="2" t="s">
        <v>126</v>
      </c>
      <c r="G85" s="1">
        <v>-1</v>
      </c>
      <c r="I85" s="2" t="s">
        <v>237</v>
      </c>
      <c r="J85" s="1">
        <v>-1</v>
      </c>
    </row>
    <row r="86" spans="6:10">
      <c r="F86" s="2" t="s">
        <v>127</v>
      </c>
      <c r="G86" s="1">
        <v>6</v>
      </c>
      <c r="I86" s="2" t="s">
        <v>238</v>
      </c>
      <c r="J86" s="1">
        <v>6</v>
      </c>
    </row>
    <row r="87" spans="6:10">
      <c r="F87" s="2" t="s">
        <v>128</v>
      </c>
      <c r="G87" s="1">
        <v>-6</v>
      </c>
      <c r="I87" s="2" t="s">
        <v>239</v>
      </c>
      <c r="J87" s="1">
        <v>-6</v>
      </c>
    </row>
    <row r="88" spans="6:10">
      <c r="F88" s="2" t="s">
        <v>129</v>
      </c>
      <c r="G88" s="1">
        <v>1</v>
      </c>
      <c r="I88" s="2" t="s">
        <v>240</v>
      </c>
      <c r="J88" s="1">
        <v>1</v>
      </c>
    </row>
    <row r="89" spans="6:10">
      <c r="F89" s="2" t="s">
        <v>130</v>
      </c>
      <c r="G89" s="1">
        <v>-1</v>
      </c>
      <c r="I89" s="2" t="s">
        <v>241</v>
      </c>
      <c r="J89" s="1">
        <v>-1</v>
      </c>
    </row>
    <row r="90" spans="6:10">
      <c r="F90" s="2" t="s">
        <v>131</v>
      </c>
      <c r="G90" s="1">
        <v>3</v>
      </c>
      <c r="I90" s="2" t="s">
        <v>242</v>
      </c>
      <c r="J90" s="1">
        <v>3</v>
      </c>
    </row>
    <row r="91" spans="6:10">
      <c r="F91" s="2" t="s">
        <v>132</v>
      </c>
      <c r="G91" s="1">
        <v>-3</v>
      </c>
      <c r="I91" s="2" t="s">
        <v>243</v>
      </c>
      <c r="J91" s="1">
        <v>-3</v>
      </c>
    </row>
    <row r="92" spans="6:10">
      <c r="F92" s="2" t="s">
        <v>133</v>
      </c>
      <c r="G92" s="1">
        <v>1</v>
      </c>
      <c r="I92" s="2" t="s">
        <v>244</v>
      </c>
      <c r="J92" s="1">
        <v>1</v>
      </c>
    </row>
    <row r="93" spans="6:10">
      <c r="F93" s="2" t="s">
        <v>134</v>
      </c>
      <c r="G93" s="1">
        <v>-1</v>
      </c>
      <c r="I93" s="2" t="s">
        <v>245</v>
      </c>
      <c r="J93" s="1">
        <v>-1</v>
      </c>
    </row>
    <row r="94" spans="6:10">
      <c r="F94" s="2" t="s">
        <v>135</v>
      </c>
      <c r="G94" s="1">
        <v>6</v>
      </c>
      <c r="I94" s="2" t="s">
        <v>246</v>
      </c>
      <c r="J94" s="1">
        <v>6</v>
      </c>
    </row>
    <row r="95" spans="6:10">
      <c r="F95" s="2" t="s">
        <v>136</v>
      </c>
      <c r="G95" s="1">
        <v>-6</v>
      </c>
      <c r="I95" s="2" t="s">
        <v>247</v>
      </c>
      <c r="J95" s="1">
        <v>-6</v>
      </c>
    </row>
    <row r="96" spans="6:10">
      <c r="F96" s="2" t="s">
        <v>137</v>
      </c>
      <c r="G96" s="1">
        <v>1</v>
      </c>
      <c r="I96" s="2" t="s">
        <v>248</v>
      </c>
      <c r="J96" s="1">
        <v>1</v>
      </c>
    </row>
    <row r="97" spans="5:10">
      <c r="F97" t="s">
        <v>138</v>
      </c>
      <c r="G97" s="1">
        <v>-1</v>
      </c>
      <c r="I97" t="s">
        <v>249</v>
      </c>
      <c r="J97" s="1">
        <v>-1</v>
      </c>
    </row>
    <row r="98" spans="5:10">
      <c r="F98" t="s">
        <v>139</v>
      </c>
      <c r="G98" s="1">
        <v>3</v>
      </c>
      <c r="I98" t="s">
        <v>250</v>
      </c>
      <c r="J98" s="1">
        <v>3</v>
      </c>
    </row>
    <row r="99" spans="5:10">
      <c r="F99" t="s">
        <v>140</v>
      </c>
      <c r="G99" s="1">
        <v>-3</v>
      </c>
      <c r="I99" t="s">
        <v>251</v>
      </c>
      <c r="J99" s="1">
        <v>-3</v>
      </c>
    </row>
    <row r="100" spans="5:10">
      <c r="F100" t="s">
        <v>141</v>
      </c>
      <c r="G100" s="1">
        <v>1</v>
      </c>
      <c r="I100" t="s">
        <v>252</v>
      </c>
      <c r="J100" s="1">
        <v>1</v>
      </c>
    </row>
    <row r="101" spans="5:10">
      <c r="F101" t="s">
        <v>142</v>
      </c>
      <c r="G101" s="1">
        <v>-1</v>
      </c>
      <c r="I101" t="s">
        <v>253</v>
      </c>
      <c r="J101" s="1">
        <v>-1</v>
      </c>
    </row>
    <row r="102" spans="5:10">
      <c r="F102" t="s">
        <v>143</v>
      </c>
      <c r="G102" s="1">
        <v>6</v>
      </c>
      <c r="I102" t="s">
        <v>254</v>
      </c>
      <c r="J102" s="1">
        <v>6</v>
      </c>
    </row>
    <row r="103" spans="5:10">
      <c r="F103" t="s">
        <v>144</v>
      </c>
      <c r="G103" s="1">
        <v>-6</v>
      </c>
      <c r="I103" t="s">
        <v>255</v>
      </c>
      <c r="J103" s="1">
        <v>-6</v>
      </c>
    </row>
    <row r="104" spans="5:10">
      <c r="F104" t="s">
        <v>145</v>
      </c>
      <c r="G104" s="1">
        <v>1</v>
      </c>
      <c r="I104" t="s">
        <v>256</v>
      </c>
      <c r="J104" s="1">
        <v>1</v>
      </c>
    </row>
    <row r="105" spans="5:10">
      <c r="F105" t="s">
        <v>146</v>
      </c>
      <c r="G105" s="1">
        <v>-1</v>
      </c>
      <c r="I105" t="s">
        <v>257</v>
      </c>
      <c r="J105" s="1">
        <v>-1</v>
      </c>
    </row>
    <row r="106" spans="5:10">
      <c r="F106" t="s">
        <v>147</v>
      </c>
      <c r="G106" s="1">
        <v>3</v>
      </c>
      <c r="I106" t="s">
        <v>258</v>
      </c>
      <c r="J106" s="1">
        <v>3</v>
      </c>
    </row>
    <row r="107" spans="5:10">
      <c r="E107"/>
      <c r="F107" t="s">
        <v>148</v>
      </c>
      <c r="G107" s="4">
        <v>-3</v>
      </c>
      <c r="I107" t="s">
        <v>259</v>
      </c>
      <c r="J107" s="4">
        <v>-3</v>
      </c>
    </row>
    <row r="108" spans="5:10">
      <c r="E108"/>
      <c r="F108" t="s">
        <v>149</v>
      </c>
      <c r="G108" s="4">
        <v>1</v>
      </c>
      <c r="I108" t="s">
        <v>260</v>
      </c>
      <c r="J108" s="4">
        <v>1</v>
      </c>
    </row>
    <row r="109" spans="5:10">
      <c r="E109"/>
      <c r="F109" t="s">
        <v>336</v>
      </c>
      <c r="G109" s="4">
        <v>-1</v>
      </c>
      <c r="I109" t="s">
        <v>469</v>
      </c>
      <c r="J109" s="4">
        <v>-1</v>
      </c>
    </row>
    <row r="110" spans="5:10">
      <c r="E110"/>
      <c r="F110" t="s">
        <v>337</v>
      </c>
      <c r="G110" s="4">
        <v>6</v>
      </c>
      <c r="I110" t="s">
        <v>470</v>
      </c>
      <c r="J110" s="4">
        <v>6</v>
      </c>
    </row>
    <row r="111" spans="5:10">
      <c r="E111"/>
      <c r="F111" t="s">
        <v>328</v>
      </c>
      <c r="G111" s="4">
        <v>-6</v>
      </c>
      <c r="I111" t="s">
        <v>334</v>
      </c>
      <c r="J111" s="4">
        <v>-6</v>
      </c>
    </row>
    <row r="112" spans="5:10">
      <c r="E112"/>
      <c r="F112" t="s">
        <v>262</v>
      </c>
      <c r="G112" s="4">
        <v>1</v>
      </c>
      <c r="I112" t="s">
        <v>261</v>
      </c>
      <c r="J112" s="4">
        <v>1</v>
      </c>
    </row>
    <row r="113" spans="5:10">
      <c r="E113"/>
      <c r="F113" t="s">
        <v>338</v>
      </c>
      <c r="G113" s="4">
        <v>-1</v>
      </c>
      <c r="I113" t="s">
        <v>265</v>
      </c>
      <c r="J113" s="4">
        <v>-1</v>
      </c>
    </row>
    <row r="114" spans="5:10">
      <c r="E114"/>
      <c r="F114" t="s">
        <v>286</v>
      </c>
      <c r="G114" s="4">
        <v>3</v>
      </c>
      <c r="I114" t="s">
        <v>285</v>
      </c>
      <c r="J114" s="4">
        <v>3</v>
      </c>
    </row>
    <row r="115" spans="5:10">
      <c r="E115"/>
      <c r="F115" t="s">
        <v>278</v>
      </c>
      <c r="G115" s="4">
        <v>-3</v>
      </c>
      <c r="I115" t="s">
        <v>277</v>
      </c>
      <c r="J115" s="4">
        <v>-3</v>
      </c>
    </row>
    <row r="116" spans="5:10">
      <c r="E116"/>
      <c r="F116" t="s">
        <v>267</v>
      </c>
      <c r="G116" s="4">
        <v>1</v>
      </c>
      <c r="I116" t="s">
        <v>266</v>
      </c>
      <c r="J116" s="4">
        <v>1</v>
      </c>
    </row>
    <row r="117" spans="5:10">
      <c r="E117"/>
      <c r="F117" t="s">
        <v>264</v>
      </c>
      <c r="G117" s="4">
        <v>-1</v>
      </c>
      <c r="I117" t="s">
        <v>263</v>
      </c>
      <c r="J117" s="4">
        <v>-1</v>
      </c>
    </row>
    <row r="118" spans="5:10">
      <c r="E118"/>
      <c r="F118" t="s">
        <v>327</v>
      </c>
      <c r="G118" s="4">
        <v>6</v>
      </c>
      <c r="I118" t="s">
        <v>333</v>
      </c>
      <c r="J118" s="4">
        <v>6</v>
      </c>
    </row>
    <row r="119" spans="5:10">
      <c r="E119"/>
      <c r="F119" t="s">
        <v>330</v>
      </c>
      <c r="G119" s="4">
        <v>-6</v>
      </c>
      <c r="I119" t="s">
        <v>335</v>
      </c>
      <c r="J119" s="4">
        <v>-6</v>
      </c>
    </row>
    <row r="120" spans="5:10">
      <c r="E120"/>
      <c r="F120" t="s">
        <v>339</v>
      </c>
      <c r="G120" s="4">
        <v>1</v>
      </c>
      <c r="I120" t="s">
        <v>471</v>
      </c>
      <c r="J120" s="4">
        <v>1</v>
      </c>
    </row>
    <row r="121" spans="5:10">
      <c r="E121"/>
      <c r="F121" t="s">
        <v>273</v>
      </c>
      <c r="G121" s="4">
        <v>-1</v>
      </c>
      <c r="I121" t="s">
        <v>272</v>
      </c>
      <c r="J121" s="4">
        <v>-1</v>
      </c>
    </row>
    <row r="122" spans="5:10">
      <c r="E122"/>
      <c r="F122" t="s">
        <v>326</v>
      </c>
      <c r="G122" s="4">
        <v>3</v>
      </c>
      <c r="I122" t="s">
        <v>472</v>
      </c>
      <c r="J122" s="4">
        <v>3</v>
      </c>
    </row>
    <row r="123" spans="5:10">
      <c r="F123" s="1" t="s">
        <v>329</v>
      </c>
      <c r="G123" s="1">
        <v>-3</v>
      </c>
      <c r="I123" t="s">
        <v>332</v>
      </c>
      <c r="J123" s="4">
        <v>-3</v>
      </c>
    </row>
    <row r="124" spans="5:10">
      <c r="F124" s="1" t="s">
        <v>271</v>
      </c>
      <c r="G124" s="1">
        <v>1</v>
      </c>
      <c r="I124" t="s">
        <v>270</v>
      </c>
      <c r="J124" s="4">
        <v>1</v>
      </c>
    </row>
    <row r="125" spans="5:10">
      <c r="F125" s="1" t="s">
        <v>269</v>
      </c>
      <c r="G125" s="1">
        <v>-1</v>
      </c>
      <c r="I125" t="s">
        <v>268</v>
      </c>
      <c r="J125" s="4">
        <v>-1</v>
      </c>
    </row>
    <row r="126" spans="5:10">
      <c r="F126" s="1" t="s">
        <v>340</v>
      </c>
      <c r="G126" s="1">
        <v>6</v>
      </c>
      <c r="I126" t="s">
        <v>473</v>
      </c>
      <c r="J126" s="4">
        <v>6</v>
      </c>
    </row>
    <row r="127" spans="5:10">
      <c r="F127" s="1" t="s">
        <v>341</v>
      </c>
      <c r="G127" s="1">
        <v>-6</v>
      </c>
      <c r="I127" t="s">
        <v>474</v>
      </c>
      <c r="J127" s="4">
        <v>-6</v>
      </c>
    </row>
    <row r="128" spans="5:10">
      <c r="F128" s="1" t="s">
        <v>342</v>
      </c>
      <c r="G128" s="1">
        <v>1</v>
      </c>
      <c r="I128" t="s">
        <v>475</v>
      </c>
      <c r="J128" s="4">
        <v>1</v>
      </c>
    </row>
    <row r="129" spans="6:10">
      <c r="F129" s="1" t="s">
        <v>343</v>
      </c>
      <c r="G129" s="1">
        <v>-1</v>
      </c>
      <c r="I129" t="s">
        <v>476</v>
      </c>
      <c r="J129" s="4">
        <v>-1</v>
      </c>
    </row>
    <row r="130" spans="6:10">
      <c r="F130" s="1" t="s">
        <v>344</v>
      </c>
      <c r="G130" s="1">
        <v>3</v>
      </c>
      <c r="I130" t="s">
        <v>477</v>
      </c>
      <c r="J130" s="4">
        <v>3</v>
      </c>
    </row>
    <row r="131" spans="6:10">
      <c r="F131" s="1" t="s">
        <v>345</v>
      </c>
      <c r="G131" s="1">
        <v>-3</v>
      </c>
      <c r="I131" t="s">
        <v>478</v>
      </c>
      <c r="J131" s="4">
        <v>-3</v>
      </c>
    </row>
    <row r="132" spans="6:10">
      <c r="F132" s="1" t="s">
        <v>346</v>
      </c>
      <c r="G132" s="1">
        <v>1</v>
      </c>
      <c r="I132" t="s">
        <v>479</v>
      </c>
      <c r="J132" s="4">
        <v>1</v>
      </c>
    </row>
    <row r="133" spans="6:10">
      <c r="F133" s="1" t="s">
        <v>347</v>
      </c>
      <c r="G133" s="1">
        <v>-1</v>
      </c>
      <c r="I133" t="s">
        <v>480</v>
      </c>
      <c r="J133" s="4">
        <v>-1</v>
      </c>
    </row>
    <row r="134" spans="6:10">
      <c r="F134" s="1" t="s">
        <v>348</v>
      </c>
      <c r="G134" s="1">
        <v>6</v>
      </c>
      <c r="I134" t="s">
        <v>481</v>
      </c>
      <c r="J134" s="4">
        <v>6</v>
      </c>
    </row>
    <row r="135" spans="6:10">
      <c r="F135" s="1" t="s">
        <v>349</v>
      </c>
      <c r="G135" s="1">
        <v>-6</v>
      </c>
      <c r="I135" t="s">
        <v>482</v>
      </c>
      <c r="J135" s="4">
        <v>-6</v>
      </c>
    </row>
    <row r="136" spans="6:10">
      <c r="F136" s="1" t="s">
        <v>350</v>
      </c>
      <c r="G136" s="1">
        <v>1</v>
      </c>
      <c r="I136" t="s">
        <v>483</v>
      </c>
      <c r="J136" s="4">
        <v>1</v>
      </c>
    </row>
    <row r="137" spans="6:10">
      <c r="F137" s="1" t="s">
        <v>351</v>
      </c>
      <c r="G137" s="1">
        <v>-1</v>
      </c>
      <c r="I137" t="s">
        <v>484</v>
      </c>
      <c r="J137" s="4">
        <v>-1</v>
      </c>
    </row>
    <row r="138" spans="6:10">
      <c r="F138" s="1" t="s">
        <v>352</v>
      </c>
      <c r="G138" s="1">
        <v>3</v>
      </c>
      <c r="I138" t="s">
        <v>485</v>
      </c>
      <c r="J138" s="4">
        <v>3</v>
      </c>
    </row>
    <row r="139" spans="6:10">
      <c r="F139" s="1" t="s">
        <v>353</v>
      </c>
      <c r="G139" s="1">
        <v>-3</v>
      </c>
      <c r="I139" t="s">
        <v>486</v>
      </c>
      <c r="J139" s="4">
        <v>-3</v>
      </c>
    </row>
    <row r="140" spans="6:10">
      <c r="F140" s="1" t="s">
        <v>354</v>
      </c>
      <c r="G140" s="1">
        <v>1</v>
      </c>
      <c r="I140" t="s">
        <v>487</v>
      </c>
      <c r="J140" s="4">
        <v>1</v>
      </c>
    </row>
    <row r="141" spans="6:10">
      <c r="F141" s="1" t="s">
        <v>355</v>
      </c>
      <c r="G141" s="1">
        <v>-1</v>
      </c>
      <c r="I141" t="s">
        <v>488</v>
      </c>
      <c r="J141" s="4">
        <v>-1</v>
      </c>
    </row>
    <row r="142" spans="6:10">
      <c r="F142" s="1" t="s">
        <v>356</v>
      </c>
      <c r="G142" s="1">
        <v>6</v>
      </c>
      <c r="I142" t="s">
        <v>489</v>
      </c>
      <c r="J142" s="4">
        <v>6</v>
      </c>
    </row>
    <row r="143" spans="6:10">
      <c r="F143" s="1" t="s">
        <v>357</v>
      </c>
      <c r="G143" s="1">
        <v>-6</v>
      </c>
      <c r="I143" t="s">
        <v>490</v>
      </c>
      <c r="J143" s="4">
        <v>-6</v>
      </c>
    </row>
    <row r="144" spans="6:10">
      <c r="F144" s="1" t="s">
        <v>358</v>
      </c>
      <c r="G144" s="1">
        <v>1</v>
      </c>
      <c r="I144" t="s">
        <v>491</v>
      </c>
      <c r="J144" s="4">
        <v>1</v>
      </c>
    </row>
    <row r="145" spans="6:10">
      <c r="F145" s="1" t="s">
        <v>359</v>
      </c>
      <c r="G145" s="1">
        <v>-1</v>
      </c>
      <c r="I145" t="s">
        <v>492</v>
      </c>
      <c r="J145" s="4">
        <v>-1</v>
      </c>
    </row>
    <row r="146" spans="6:10">
      <c r="F146" s="1" t="s">
        <v>360</v>
      </c>
      <c r="G146" s="1">
        <v>3</v>
      </c>
      <c r="I146" t="s">
        <v>493</v>
      </c>
      <c r="J146" s="4">
        <v>3</v>
      </c>
    </row>
    <row r="147" spans="6:10">
      <c r="F147" s="1" t="s">
        <v>361</v>
      </c>
      <c r="G147" s="1">
        <v>-3</v>
      </c>
      <c r="I147" t="s">
        <v>494</v>
      </c>
      <c r="J147" s="4">
        <v>-3</v>
      </c>
    </row>
    <row r="148" spans="6:10">
      <c r="F148" s="1" t="s">
        <v>362</v>
      </c>
      <c r="G148" s="1">
        <v>1</v>
      </c>
      <c r="I148" t="s">
        <v>495</v>
      </c>
      <c r="J148" s="4">
        <v>1</v>
      </c>
    </row>
    <row r="149" spans="6:10">
      <c r="F149" s="1" t="s">
        <v>363</v>
      </c>
      <c r="G149" s="1">
        <v>-1</v>
      </c>
      <c r="I149" t="s">
        <v>496</v>
      </c>
      <c r="J149" s="4">
        <v>-1</v>
      </c>
    </row>
    <row r="150" spans="6:10">
      <c r="F150" s="1" t="s">
        <v>364</v>
      </c>
      <c r="G150" s="1">
        <v>6</v>
      </c>
      <c r="I150" t="s">
        <v>497</v>
      </c>
      <c r="J150" s="4">
        <v>6</v>
      </c>
    </row>
    <row r="151" spans="6:10">
      <c r="F151" s="1" t="s">
        <v>365</v>
      </c>
      <c r="G151" s="1">
        <v>-6</v>
      </c>
      <c r="I151" t="s">
        <v>498</v>
      </c>
      <c r="J151" s="4">
        <v>-6</v>
      </c>
    </row>
    <row r="152" spans="6:10">
      <c r="F152" s="1" t="s">
        <v>366</v>
      </c>
      <c r="G152" s="1">
        <v>1</v>
      </c>
      <c r="I152" t="s">
        <v>499</v>
      </c>
      <c r="J152" s="4">
        <v>1</v>
      </c>
    </row>
    <row r="153" spans="6:10">
      <c r="F153" s="1" t="s">
        <v>367</v>
      </c>
      <c r="G153" s="1">
        <v>-1</v>
      </c>
      <c r="I153" t="s">
        <v>500</v>
      </c>
      <c r="J153" s="4">
        <v>-1</v>
      </c>
    </row>
    <row r="154" spans="6:10">
      <c r="F154" s="1" t="s">
        <v>368</v>
      </c>
      <c r="G154" s="1">
        <v>3</v>
      </c>
      <c r="I154" t="s">
        <v>501</v>
      </c>
      <c r="J154" s="4">
        <v>3</v>
      </c>
    </row>
    <row r="155" spans="6:10">
      <c r="F155" s="1" t="s">
        <v>369</v>
      </c>
      <c r="G155" s="1">
        <v>-3</v>
      </c>
      <c r="I155" t="s">
        <v>502</v>
      </c>
      <c r="J155" s="4">
        <v>-3</v>
      </c>
    </row>
    <row r="156" spans="6:10">
      <c r="F156" s="1" t="s">
        <v>370</v>
      </c>
      <c r="G156" s="1">
        <v>1</v>
      </c>
      <c r="I156" t="s">
        <v>503</v>
      </c>
      <c r="J156" s="4">
        <v>1</v>
      </c>
    </row>
    <row r="157" spans="6:10">
      <c r="F157" s="1" t="s">
        <v>371</v>
      </c>
      <c r="G157" s="1">
        <v>-1</v>
      </c>
      <c r="I157" t="s">
        <v>504</v>
      </c>
      <c r="J157" s="4">
        <v>-1</v>
      </c>
    </row>
    <row r="158" spans="6:10">
      <c r="F158" s="1" t="s">
        <v>372</v>
      </c>
      <c r="G158" s="1">
        <v>6</v>
      </c>
      <c r="I158" t="s">
        <v>505</v>
      </c>
      <c r="J158" s="4">
        <v>6</v>
      </c>
    </row>
    <row r="159" spans="6:10">
      <c r="F159" s="1" t="s">
        <v>373</v>
      </c>
      <c r="G159" s="1">
        <v>-6</v>
      </c>
      <c r="I159" t="s">
        <v>506</v>
      </c>
      <c r="J159" s="4">
        <v>-6</v>
      </c>
    </row>
    <row r="160" spans="6:10">
      <c r="F160" s="1" t="s">
        <v>374</v>
      </c>
      <c r="G160" s="1">
        <v>1</v>
      </c>
      <c r="I160" t="s">
        <v>507</v>
      </c>
      <c r="J160" s="4">
        <v>1</v>
      </c>
    </row>
    <row r="161" spans="6:10">
      <c r="F161" s="1" t="s">
        <v>375</v>
      </c>
      <c r="G161" s="1">
        <v>-1</v>
      </c>
      <c r="I161" t="s">
        <v>508</v>
      </c>
      <c r="J161" s="4">
        <v>-1</v>
      </c>
    </row>
    <row r="162" spans="6:10">
      <c r="F162" s="1" t="s">
        <v>376</v>
      </c>
      <c r="G162" s="1">
        <v>3</v>
      </c>
      <c r="I162" t="s">
        <v>509</v>
      </c>
      <c r="J162" s="4">
        <v>3</v>
      </c>
    </row>
    <row r="163" spans="6:10">
      <c r="F163" s="1" t="s">
        <v>377</v>
      </c>
      <c r="G163" s="1">
        <v>-3</v>
      </c>
      <c r="I163" t="s">
        <v>510</v>
      </c>
      <c r="J163" s="4">
        <v>-3</v>
      </c>
    </row>
    <row r="164" spans="6:10">
      <c r="F164" s="1" t="s">
        <v>378</v>
      </c>
      <c r="G164" s="1">
        <v>1</v>
      </c>
      <c r="I164" t="s">
        <v>511</v>
      </c>
      <c r="J164" s="4">
        <v>1</v>
      </c>
    </row>
    <row r="165" spans="6:10">
      <c r="F165" s="1" t="s">
        <v>379</v>
      </c>
      <c r="G165" s="1">
        <v>-1</v>
      </c>
      <c r="I165" t="s">
        <v>512</v>
      </c>
      <c r="J165" s="4">
        <v>-1</v>
      </c>
    </row>
    <row r="166" spans="6:10">
      <c r="F166" s="1" t="s">
        <v>380</v>
      </c>
      <c r="G166" s="1">
        <v>6</v>
      </c>
      <c r="I166" t="s">
        <v>513</v>
      </c>
      <c r="J166" s="4">
        <v>6</v>
      </c>
    </row>
    <row r="167" spans="6:10">
      <c r="F167" s="1" t="s">
        <v>381</v>
      </c>
      <c r="G167" s="1">
        <v>-6</v>
      </c>
      <c r="I167" t="s">
        <v>514</v>
      </c>
      <c r="J167" s="4">
        <v>-6</v>
      </c>
    </row>
    <row r="168" spans="6:10">
      <c r="F168" s="1" t="s">
        <v>382</v>
      </c>
      <c r="G168" s="1">
        <v>1</v>
      </c>
      <c r="I168" t="s">
        <v>515</v>
      </c>
      <c r="J168" s="4">
        <v>1</v>
      </c>
    </row>
    <row r="169" spans="6:10">
      <c r="F169" s="1" t="s">
        <v>383</v>
      </c>
      <c r="G169" s="1">
        <v>-1</v>
      </c>
      <c r="I169" t="s">
        <v>516</v>
      </c>
      <c r="J169" s="4">
        <v>-1</v>
      </c>
    </row>
    <row r="170" spans="6:10">
      <c r="F170" s="1" t="s">
        <v>384</v>
      </c>
      <c r="G170" s="1">
        <v>3</v>
      </c>
      <c r="I170" t="s">
        <v>517</v>
      </c>
      <c r="J170" s="4">
        <v>3</v>
      </c>
    </row>
    <row r="171" spans="6:10">
      <c r="F171" s="1" t="s">
        <v>385</v>
      </c>
      <c r="G171" s="1">
        <v>-3</v>
      </c>
      <c r="I171" t="s">
        <v>518</v>
      </c>
      <c r="J171" s="4">
        <v>-3</v>
      </c>
    </row>
    <row r="172" spans="6:10">
      <c r="F172" s="1" t="s">
        <v>386</v>
      </c>
      <c r="G172" s="1">
        <v>1</v>
      </c>
      <c r="I172" t="s">
        <v>519</v>
      </c>
      <c r="J172" s="4">
        <v>1</v>
      </c>
    </row>
    <row r="173" spans="6:10">
      <c r="F173" s="1" t="s">
        <v>387</v>
      </c>
      <c r="G173" s="1">
        <v>-1</v>
      </c>
      <c r="I173" t="s">
        <v>520</v>
      </c>
      <c r="J173" s="4">
        <v>-1</v>
      </c>
    </row>
    <row r="174" spans="6:10">
      <c r="F174" s="1" t="s">
        <v>388</v>
      </c>
      <c r="G174" s="1">
        <v>6</v>
      </c>
      <c r="I174" t="s">
        <v>521</v>
      </c>
      <c r="J174" s="4">
        <v>6</v>
      </c>
    </row>
    <row r="175" spans="6:10">
      <c r="F175" s="1" t="s">
        <v>389</v>
      </c>
      <c r="G175" s="1">
        <v>-6</v>
      </c>
      <c r="I175" t="s">
        <v>522</v>
      </c>
      <c r="J175" s="4">
        <v>-6</v>
      </c>
    </row>
    <row r="176" spans="6:10">
      <c r="F176" s="1" t="s">
        <v>390</v>
      </c>
      <c r="G176" s="1">
        <v>1</v>
      </c>
      <c r="I176" t="s">
        <v>523</v>
      </c>
      <c r="J176" s="4">
        <v>1</v>
      </c>
    </row>
    <row r="177" spans="6:10">
      <c r="F177" s="1" t="s">
        <v>391</v>
      </c>
      <c r="G177" s="1">
        <v>-1</v>
      </c>
      <c r="I177" t="s">
        <v>524</v>
      </c>
      <c r="J177" s="4">
        <v>-1</v>
      </c>
    </row>
    <row r="178" spans="6:10">
      <c r="F178" s="1" t="s">
        <v>392</v>
      </c>
      <c r="G178" s="1">
        <v>3</v>
      </c>
      <c r="I178" t="s">
        <v>525</v>
      </c>
      <c r="J178" s="4">
        <v>3</v>
      </c>
    </row>
    <row r="179" spans="6:10">
      <c r="F179" s="1" t="s">
        <v>393</v>
      </c>
      <c r="G179" s="1">
        <v>-3</v>
      </c>
      <c r="I179" t="s">
        <v>526</v>
      </c>
      <c r="J179" s="4">
        <v>-3</v>
      </c>
    </row>
    <row r="180" spans="6:10">
      <c r="F180" s="1" t="s">
        <v>394</v>
      </c>
      <c r="G180" s="1">
        <v>1</v>
      </c>
      <c r="I180" t="s">
        <v>527</v>
      </c>
      <c r="J180" s="4">
        <v>1</v>
      </c>
    </row>
    <row r="181" spans="6:10">
      <c r="F181" s="1" t="s">
        <v>395</v>
      </c>
      <c r="G181" s="1">
        <v>-1</v>
      </c>
      <c r="I181" t="s">
        <v>528</v>
      </c>
      <c r="J181" s="4">
        <v>-1</v>
      </c>
    </row>
    <row r="182" spans="6:10">
      <c r="F182" s="1" t="s">
        <v>396</v>
      </c>
      <c r="G182" s="1">
        <v>6</v>
      </c>
      <c r="I182" t="s">
        <v>529</v>
      </c>
      <c r="J182" s="4">
        <v>6</v>
      </c>
    </row>
    <row r="183" spans="6:10">
      <c r="F183" s="1" t="s">
        <v>397</v>
      </c>
      <c r="G183" s="1">
        <v>-6</v>
      </c>
      <c r="I183" t="s">
        <v>530</v>
      </c>
      <c r="J183" s="4">
        <v>-6</v>
      </c>
    </row>
    <row r="184" spans="6:10">
      <c r="F184" s="1" t="s">
        <v>398</v>
      </c>
      <c r="G184" s="1">
        <v>1</v>
      </c>
      <c r="I184" t="s">
        <v>531</v>
      </c>
      <c r="J184" s="4">
        <v>1</v>
      </c>
    </row>
    <row r="185" spans="6:10">
      <c r="F185" s="1" t="s">
        <v>399</v>
      </c>
      <c r="G185" s="1">
        <v>-1</v>
      </c>
      <c r="I185" t="s">
        <v>532</v>
      </c>
      <c r="J185" s="4">
        <v>-1</v>
      </c>
    </row>
    <row r="186" spans="6:10">
      <c r="F186" s="1" t="s">
        <v>400</v>
      </c>
      <c r="G186" s="1">
        <v>3</v>
      </c>
      <c r="I186" t="s">
        <v>533</v>
      </c>
      <c r="J186" s="4">
        <v>3</v>
      </c>
    </row>
    <row r="187" spans="6:10">
      <c r="F187" s="1" t="s">
        <v>401</v>
      </c>
      <c r="G187" s="1">
        <v>-3</v>
      </c>
      <c r="I187" t="s">
        <v>534</v>
      </c>
      <c r="J187" s="4">
        <v>-3</v>
      </c>
    </row>
    <row r="188" spans="6:10">
      <c r="F188" s="1" t="s">
        <v>402</v>
      </c>
      <c r="G188" s="1">
        <v>1</v>
      </c>
      <c r="I188" t="s">
        <v>535</v>
      </c>
      <c r="J188" s="4">
        <v>1</v>
      </c>
    </row>
    <row r="189" spans="6:10">
      <c r="F189" s="1" t="s">
        <v>403</v>
      </c>
      <c r="G189" s="1">
        <v>-1</v>
      </c>
      <c r="I189" t="s">
        <v>536</v>
      </c>
      <c r="J189" s="4">
        <v>-1</v>
      </c>
    </row>
    <row r="190" spans="6:10">
      <c r="F190" s="1" t="s">
        <v>404</v>
      </c>
      <c r="G190" s="1">
        <v>6</v>
      </c>
      <c r="I190" t="s">
        <v>537</v>
      </c>
      <c r="J190" s="4">
        <v>6</v>
      </c>
    </row>
    <row r="191" spans="6:10">
      <c r="F191" s="1" t="s">
        <v>405</v>
      </c>
      <c r="G191" s="1">
        <v>-6</v>
      </c>
      <c r="I191" t="s">
        <v>538</v>
      </c>
      <c r="J191" s="4">
        <v>-6</v>
      </c>
    </row>
    <row r="192" spans="6:10">
      <c r="F192" s="1" t="s">
        <v>406</v>
      </c>
      <c r="G192" s="1">
        <v>1</v>
      </c>
      <c r="I192" t="s">
        <v>539</v>
      </c>
      <c r="J192" s="4">
        <v>1</v>
      </c>
    </row>
    <row r="193" spans="6:10">
      <c r="F193" s="1" t="s">
        <v>407</v>
      </c>
      <c r="G193" s="1">
        <v>-1</v>
      </c>
      <c r="I193" t="s">
        <v>540</v>
      </c>
      <c r="J193" s="4">
        <v>-1</v>
      </c>
    </row>
    <row r="194" spans="6:10">
      <c r="F194" s="1" t="s">
        <v>408</v>
      </c>
      <c r="G194" s="1">
        <v>3</v>
      </c>
      <c r="I194" t="s">
        <v>541</v>
      </c>
      <c r="J194" s="4">
        <v>3</v>
      </c>
    </row>
    <row r="195" spans="6:10">
      <c r="F195" s="1" t="s">
        <v>409</v>
      </c>
      <c r="G195" s="1">
        <v>-3</v>
      </c>
      <c r="I195" t="s">
        <v>542</v>
      </c>
      <c r="J195" s="4">
        <v>-3</v>
      </c>
    </row>
    <row r="196" spans="6:10">
      <c r="F196" s="1" t="s">
        <v>410</v>
      </c>
      <c r="G196" s="1">
        <v>1</v>
      </c>
      <c r="I196" t="s">
        <v>543</v>
      </c>
      <c r="J196" s="4">
        <v>1</v>
      </c>
    </row>
    <row r="197" spans="6:10">
      <c r="F197" s="1" t="s">
        <v>411</v>
      </c>
      <c r="G197" s="1">
        <v>-1</v>
      </c>
      <c r="I197" t="s">
        <v>544</v>
      </c>
      <c r="J197" s="4">
        <v>-1</v>
      </c>
    </row>
    <row r="198" spans="6:10">
      <c r="F198" s="1" t="s">
        <v>412</v>
      </c>
      <c r="G198" s="1">
        <v>6</v>
      </c>
      <c r="I198" t="s">
        <v>545</v>
      </c>
      <c r="J198" s="4">
        <v>6</v>
      </c>
    </row>
    <row r="199" spans="6:10">
      <c r="F199" s="1" t="s">
        <v>413</v>
      </c>
      <c r="G199" s="1">
        <v>-6</v>
      </c>
      <c r="I199" t="s">
        <v>546</v>
      </c>
      <c r="J199" s="4">
        <v>-6</v>
      </c>
    </row>
    <row r="200" spans="6:10">
      <c r="F200" s="1" t="s">
        <v>414</v>
      </c>
      <c r="G200" s="1">
        <v>1</v>
      </c>
      <c r="I200" t="s">
        <v>547</v>
      </c>
      <c r="J200" s="4">
        <v>1</v>
      </c>
    </row>
    <row r="201" spans="6:10">
      <c r="F201" s="1" t="s">
        <v>415</v>
      </c>
      <c r="G201" s="1">
        <v>-1</v>
      </c>
      <c r="I201" t="s">
        <v>548</v>
      </c>
      <c r="J201" s="4">
        <v>-1</v>
      </c>
    </row>
    <row r="202" spans="6:10">
      <c r="F202" s="1" t="s">
        <v>416</v>
      </c>
      <c r="G202" s="1">
        <v>3</v>
      </c>
      <c r="I202" t="s">
        <v>549</v>
      </c>
      <c r="J202" s="4">
        <v>3</v>
      </c>
    </row>
    <row r="203" spans="6:10">
      <c r="F203" s="1" t="s">
        <v>417</v>
      </c>
      <c r="G203" s="1">
        <v>-3</v>
      </c>
      <c r="I203" t="s">
        <v>550</v>
      </c>
      <c r="J203" s="4">
        <v>-3</v>
      </c>
    </row>
    <row r="204" spans="6:10">
      <c r="F204" s="1" t="s">
        <v>418</v>
      </c>
      <c r="G204" s="1">
        <v>1</v>
      </c>
      <c r="I204" t="s">
        <v>551</v>
      </c>
      <c r="J204" s="4">
        <v>1</v>
      </c>
    </row>
    <row r="205" spans="6:10">
      <c r="F205" s="1" t="s">
        <v>419</v>
      </c>
      <c r="G205" s="1">
        <v>-1</v>
      </c>
      <c r="I205" t="s">
        <v>552</v>
      </c>
      <c r="J205" s="4">
        <v>-1</v>
      </c>
    </row>
    <row r="206" spans="6:10">
      <c r="F206" s="1" t="s">
        <v>420</v>
      </c>
      <c r="G206" s="1">
        <v>6</v>
      </c>
      <c r="I206" t="s">
        <v>553</v>
      </c>
      <c r="J206" s="4">
        <v>6</v>
      </c>
    </row>
    <row r="207" spans="6:10">
      <c r="F207" s="1" t="s">
        <v>421</v>
      </c>
      <c r="G207" s="1">
        <v>-6</v>
      </c>
      <c r="I207" t="s">
        <v>554</v>
      </c>
      <c r="J207" s="4">
        <v>-6</v>
      </c>
    </row>
    <row r="208" spans="6:10">
      <c r="F208" s="1" t="s">
        <v>422</v>
      </c>
      <c r="G208" s="1">
        <v>1</v>
      </c>
      <c r="I208" t="s">
        <v>555</v>
      </c>
      <c r="J208" s="4">
        <v>1</v>
      </c>
    </row>
    <row r="209" spans="6:10">
      <c r="F209" s="1" t="s">
        <v>423</v>
      </c>
      <c r="G209" s="1">
        <v>-1</v>
      </c>
      <c r="I209" t="s">
        <v>556</v>
      </c>
      <c r="J209" s="4">
        <v>-1</v>
      </c>
    </row>
    <row r="210" spans="6:10">
      <c r="F210" s="1" t="s">
        <v>424</v>
      </c>
      <c r="G210" s="1">
        <v>3</v>
      </c>
      <c r="I210" t="s">
        <v>557</v>
      </c>
      <c r="J210" s="4">
        <v>3</v>
      </c>
    </row>
    <row r="211" spans="6:10">
      <c r="F211" s="1" t="s">
        <v>425</v>
      </c>
      <c r="G211" s="1">
        <v>-3</v>
      </c>
      <c r="I211" t="s">
        <v>558</v>
      </c>
      <c r="J211" s="4">
        <v>-3</v>
      </c>
    </row>
    <row r="212" spans="6:10">
      <c r="F212" s="1" t="s">
        <v>426</v>
      </c>
      <c r="G212" s="1">
        <v>1</v>
      </c>
      <c r="I212" t="s">
        <v>559</v>
      </c>
      <c r="J212" s="4">
        <v>1</v>
      </c>
    </row>
    <row r="213" spans="6:10">
      <c r="F213" s="1" t="s">
        <v>427</v>
      </c>
      <c r="G213" s="1">
        <v>-1</v>
      </c>
      <c r="I213" t="s">
        <v>560</v>
      </c>
      <c r="J213" s="4">
        <v>-1</v>
      </c>
    </row>
    <row r="214" spans="6:10">
      <c r="F214" s="1" t="s">
        <v>428</v>
      </c>
      <c r="G214" s="1">
        <v>6</v>
      </c>
      <c r="I214" t="s">
        <v>561</v>
      </c>
      <c r="J214" s="4">
        <v>6</v>
      </c>
    </row>
    <row r="215" spans="6:10">
      <c r="F215" s="1" t="s">
        <v>429</v>
      </c>
      <c r="G215" s="1">
        <v>-6</v>
      </c>
      <c r="I215" t="s">
        <v>562</v>
      </c>
      <c r="J215" s="4">
        <v>-6</v>
      </c>
    </row>
    <row r="216" spans="6:10">
      <c r="F216" s="1" t="s">
        <v>430</v>
      </c>
      <c r="G216" s="1">
        <v>1</v>
      </c>
      <c r="I216" t="s">
        <v>563</v>
      </c>
      <c r="J216" s="4">
        <v>1</v>
      </c>
    </row>
    <row r="217" spans="6:10">
      <c r="F217" s="1" t="s">
        <v>431</v>
      </c>
      <c r="G217" s="1">
        <v>-1</v>
      </c>
      <c r="I217" t="s">
        <v>564</v>
      </c>
      <c r="J217" s="4">
        <v>-1</v>
      </c>
    </row>
    <row r="218" spans="6:10">
      <c r="F218" s="1" t="s">
        <v>432</v>
      </c>
      <c r="G218" s="1">
        <v>3</v>
      </c>
      <c r="I218" t="s">
        <v>565</v>
      </c>
      <c r="J218" s="4">
        <v>3</v>
      </c>
    </row>
    <row r="219" spans="6:10">
      <c r="F219" s="1" t="s">
        <v>433</v>
      </c>
      <c r="G219" s="1">
        <v>-3</v>
      </c>
      <c r="I219" t="s">
        <v>566</v>
      </c>
      <c r="J219" s="4">
        <v>-3</v>
      </c>
    </row>
    <row r="220" spans="6:10">
      <c r="F220" s="1" t="s">
        <v>434</v>
      </c>
      <c r="G220" s="1">
        <v>1</v>
      </c>
      <c r="I220" t="s">
        <v>567</v>
      </c>
      <c r="J220" s="4">
        <v>1</v>
      </c>
    </row>
    <row r="221" spans="6:10">
      <c r="F221" s="1" t="s">
        <v>435</v>
      </c>
      <c r="G221" s="1">
        <v>-1</v>
      </c>
      <c r="I221" t="s">
        <v>568</v>
      </c>
      <c r="J221" s="4">
        <v>-1</v>
      </c>
    </row>
    <row r="222" spans="6:10">
      <c r="F222" s="1" t="s">
        <v>436</v>
      </c>
      <c r="G222" s="1">
        <v>6</v>
      </c>
      <c r="I222" t="s">
        <v>569</v>
      </c>
      <c r="J222" s="4">
        <v>6</v>
      </c>
    </row>
    <row r="223" spans="6:10">
      <c r="F223" s="1" t="s">
        <v>437</v>
      </c>
      <c r="G223" s="1">
        <v>-6</v>
      </c>
      <c r="I223" t="s">
        <v>570</v>
      </c>
      <c r="J223" s="4">
        <v>-6</v>
      </c>
    </row>
    <row r="224" spans="6:10">
      <c r="F224" s="1" t="s">
        <v>438</v>
      </c>
      <c r="G224" s="1">
        <v>1</v>
      </c>
      <c r="I224" t="s">
        <v>571</v>
      </c>
      <c r="J224" s="4">
        <v>1</v>
      </c>
    </row>
    <row r="225" spans="6:10">
      <c r="F225" s="1" t="s">
        <v>439</v>
      </c>
      <c r="G225" s="1">
        <v>-1</v>
      </c>
      <c r="I225" t="s">
        <v>572</v>
      </c>
      <c r="J225" s="4">
        <v>-1</v>
      </c>
    </row>
    <row r="226" spans="6:10">
      <c r="F226" s="1" t="s">
        <v>440</v>
      </c>
      <c r="G226" s="1">
        <v>3</v>
      </c>
      <c r="I226" t="s">
        <v>573</v>
      </c>
      <c r="J226" s="4">
        <v>3</v>
      </c>
    </row>
    <row r="227" spans="6:10">
      <c r="F227" s="1" t="s">
        <v>441</v>
      </c>
      <c r="G227" s="1">
        <v>-3</v>
      </c>
      <c r="I227" t="s">
        <v>574</v>
      </c>
      <c r="J227" s="4">
        <v>-3</v>
      </c>
    </row>
    <row r="228" spans="6:10">
      <c r="F228" s="1" t="s">
        <v>442</v>
      </c>
      <c r="G228" s="1">
        <v>1</v>
      </c>
      <c r="I228" t="s">
        <v>575</v>
      </c>
      <c r="J228" s="4">
        <v>1</v>
      </c>
    </row>
    <row r="229" spans="6:10">
      <c r="F229" s="1" t="s">
        <v>443</v>
      </c>
      <c r="G229" s="1">
        <v>-1</v>
      </c>
      <c r="I229" t="s">
        <v>576</v>
      </c>
      <c r="J229" s="4">
        <v>-1</v>
      </c>
    </row>
    <row r="230" spans="6:10">
      <c r="F230" s="1" t="s">
        <v>444</v>
      </c>
      <c r="G230" s="1">
        <v>6</v>
      </c>
      <c r="I230" t="s">
        <v>577</v>
      </c>
      <c r="J230" s="4">
        <v>6</v>
      </c>
    </row>
    <row r="231" spans="6:10">
      <c r="F231" s="1" t="s">
        <v>445</v>
      </c>
      <c r="G231" s="1">
        <v>-6</v>
      </c>
      <c r="I231" t="s">
        <v>578</v>
      </c>
      <c r="J231" s="4">
        <v>-6</v>
      </c>
    </row>
    <row r="232" spans="6:10">
      <c r="F232" s="1" t="s">
        <v>446</v>
      </c>
      <c r="G232" s="1">
        <v>1</v>
      </c>
      <c r="I232" t="s">
        <v>579</v>
      </c>
      <c r="J232" s="4">
        <v>1</v>
      </c>
    </row>
    <row r="233" spans="6:10">
      <c r="F233" s="1" t="s">
        <v>447</v>
      </c>
      <c r="G233" s="1">
        <v>-1</v>
      </c>
      <c r="I233" t="s">
        <v>580</v>
      </c>
      <c r="J233" s="4">
        <v>-1</v>
      </c>
    </row>
    <row r="234" spans="6:10">
      <c r="F234" s="1" t="s">
        <v>448</v>
      </c>
      <c r="G234" s="1">
        <v>3</v>
      </c>
      <c r="I234" t="s">
        <v>581</v>
      </c>
      <c r="J234" s="4">
        <v>3</v>
      </c>
    </row>
    <row r="235" spans="6:10">
      <c r="F235" s="1" t="s">
        <v>449</v>
      </c>
      <c r="G235" s="1">
        <v>-3</v>
      </c>
      <c r="I235" t="s">
        <v>582</v>
      </c>
      <c r="J235" s="4">
        <v>-3</v>
      </c>
    </row>
    <row r="236" spans="6:10">
      <c r="F236" s="1" t="s">
        <v>450</v>
      </c>
      <c r="G236" s="1">
        <v>1</v>
      </c>
      <c r="I236" t="s">
        <v>583</v>
      </c>
      <c r="J236" s="4">
        <v>1</v>
      </c>
    </row>
    <row r="237" spans="6:10">
      <c r="F237" s="1" t="s">
        <v>451</v>
      </c>
      <c r="G237" s="1">
        <v>-1</v>
      </c>
      <c r="I237" t="s">
        <v>584</v>
      </c>
      <c r="J237" s="4">
        <v>-1</v>
      </c>
    </row>
    <row r="238" spans="6:10">
      <c r="F238" s="1" t="s">
        <v>452</v>
      </c>
      <c r="G238" s="1">
        <v>6</v>
      </c>
      <c r="I238" t="s">
        <v>585</v>
      </c>
      <c r="J238" s="4">
        <v>6</v>
      </c>
    </row>
    <row r="239" spans="6:10">
      <c r="F239" s="1" t="s">
        <v>453</v>
      </c>
      <c r="G239" s="1">
        <v>-6</v>
      </c>
      <c r="I239" t="s">
        <v>586</v>
      </c>
      <c r="J239" s="4">
        <v>-6</v>
      </c>
    </row>
    <row r="240" spans="6:10">
      <c r="F240" s="1" t="s">
        <v>454</v>
      </c>
      <c r="G240" s="1">
        <v>1</v>
      </c>
      <c r="I240" t="s">
        <v>587</v>
      </c>
      <c r="J240" s="4">
        <v>1</v>
      </c>
    </row>
    <row r="241" spans="6:10">
      <c r="F241" s="1" t="s">
        <v>455</v>
      </c>
      <c r="G241" s="1">
        <v>-1</v>
      </c>
      <c r="I241" t="s">
        <v>588</v>
      </c>
      <c r="J241" s="4">
        <v>-1</v>
      </c>
    </row>
    <row r="242" spans="6:10">
      <c r="F242" s="1" t="s">
        <v>456</v>
      </c>
      <c r="G242" s="1">
        <v>3</v>
      </c>
      <c r="I242" t="s">
        <v>589</v>
      </c>
      <c r="J242" s="4">
        <v>3</v>
      </c>
    </row>
    <row r="243" spans="6:10">
      <c r="F243" s="1" t="s">
        <v>457</v>
      </c>
      <c r="G243" s="1">
        <v>-3</v>
      </c>
      <c r="I243" t="s">
        <v>590</v>
      </c>
      <c r="J243" s="4">
        <v>-3</v>
      </c>
    </row>
    <row r="244" spans="6:10">
      <c r="F244" s="1" t="s">
        <v>458</v>
      </c>
      <c r="G244" s="1">
        <v>1</v>
      </c>
      <c r="I244" t="s">
        <v>591</v>
      </c>
      <c r="J244" s="4">
        <v>1</v>
      </c>
    </row>
    <row r="245" spans="6:10">
      <c r="F245" s="1" t="s">
        <v>459</v>
      </c>
      <c r="G245" s="1">
        <v>-1</v>
      </c>
      <c r="I245" t="s">
        <v>592</v>
      </c>
      <c r="J245" s="4">
        <v>-1</v>
      </c>
    </row>
    <row r="246" spans="6:10">
      <c r="F246" s="1" t="s">
        <v>460</v>
      </c>
      <c r="G246" s="1">
        <v>6</v>
      </c>
      <c r="I246" t="s">
        <v>593</v>
      </c>
      <c r="J246" s="4">
        <v>6</v>
      </c>
    </row>
    <row r="247" spans="6:10">
      <c r="F247" s="1" t="s">
        <v>461</v>
      </c>
      <c r="G247" s="1">
        <v>-6</v>
      </c>
      <c r="I247" t="s">
        <v>594</v>
      </c>
      <c r="J247" s="4">
        <v>-6</v>
      </c>
    </row>
    <row r="248" spans="6:10">
      <c r="F248" s="1" t="s">
        <v>462</v>
      </c>
      <c r="G248" s="1">
        <v>1</v>
      </c>
      <c r="I248" t="s">
        <v>595</v>
      </c>
      <c r="J248" s="4">
        <v>1</v>
      </c>
    </row>
    <row r="249" spans="6:10">
      <c r="F249" s="1" t="s">
        <v>463</v>
      </c>
      <c r="G249" s="1">
        <v>-1</v>
      </c>
      <c r="I249" t="s">
        <v>596</v>
      </c>
      <c r="J249" s="4">
        <v>-1</v>
      </c>
    </row>
    <row r="250" spans="6:10">
      <c r="F250" s="1" t="s">
        <v>464</v>
      </c>
      <c r="G250" s="1">
        <v>3</v>
      </c>
      <c r="I250" t="s">
        <v>597</v>
      </c>
      <c r="J250" s="4">
        <v>3</v>
      </c>
    </row>
    <row r="251" spans="6:10">
      <c r="F251" s="1" t="s">
        <v>465</v>
      </c>
      <c r="G251" s="1">
        <v>-3</v>
      </c>
      <c r="I251" t="s">
        <v>598</v>
      </c>
      <c r="J251" s="4">
        <v>-3</v>
      </c>
    </row>
    <row r="252" spans="6:10">
      <c r="F252" s="1" t="s">
        <v>466</v>
      </c>
      <c r="G252" s="1">
        <v>1</v>
      </c>
      <c r="I252" t="s">
        <v>599</v>
      </c>
      <c r="J252" s="4">
        <v>1</v>
      </c>
    </row>
    <row r="253" spans="6:10">
      <c r="F253" s="1" t="s">
        <v>467</v>
      </c>
      <c r="G253" s="1">
        <v>-1</v>
      </c>
      <c r="I253" t="s">
        <v>600</v>
      </c>
      <c r="J253" s="4">
        <v>-1</v>
      </c>
    </row>
    <row r="254" spans="6:10">
      <c r="F254" s="1" t="s">
        <v>468</v>
      </c>
      <c r="G254" s="1">
        <v>6</v>
      </c>
      <c r="I254" t="s">
        <v>601</v>
      </c>
      <c r="J254" s="4">
        <v>6</v>
      </c>
    </row>
  </sheetData>
  <sheetProtection algorithmName="SHA-512" hashValue="ceZ/0RhBrZq/fNjHuO/0EhOikw407Q3QFKFsbsOUuV+HW8v23RpZvS8jP2EAUxOs8sM8NwKMgtzE+I9Yqgq+SA==" saltValue="fRe58KmvMhTRRXGYzgmwmA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2023-07-02T06:59:58Z</dcterms:modified>
</cp:coreProperties>
</file>