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1B49C319-6D4F-4CD7-A9C6-E167EDF15537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Strategy Dashboard" sheetId="1" r:id="rId2"/>
    <sheet name="Strategy1-Old" sheetId="2" state="hidden" r:id="rId3"/>
    <sheet name="Strategy-Rule" sheetId="3" state="hidden" r:id="rId4"/>
    <sheet name="General" sheetId="17" r:id="rId5"/>
    <sheet name="Strategy 1 | PD-TG" sheetId="4" r:id="rId6"/>
    <sheet name="Strategy 2 | PD-FE" sheetId="6" r:id="rId7"/>
    <sheet name="Strategy 3 | M1-TG" sheetId="7" r:id="rId8"/>
    <sheet name="Strategy 4 | HP-FE" sheetId="8" r:id="rId9"/>
    <sheet name="Strategy 5 | M1-FE" sheetId="9" r:id="rId10"/>
    <sheet name="Strategy 6 | PD-M1" sheetId="10" r:id="rId11"/>
    <sheet name="Strategy 7 | TG-FE" sheetId="11" r:id="rId12"/>
    <sheet name="Strategy 8 | M1-WB" sheetId="12" r:id="rId13"/>
    <sheet name="Strategy 9 | HP-M1" sheetId="13" r:id="rId14"/>
    <sheet name="Strategy 10 | OP-OB" sheetId="14" r:id="rId15"/>
  </sheets>
  <externalReferences>
    <externalReference r:id="rId16"/>
  </externalReferences>
  <definedNames>
    <definedName name="_xlnm._FilterDatabase" localSheetId="1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45" i="1" l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0" i="1"/>
  <c r="AX45" i="1" a="1"/>
  <c r="AX45" i="1" s="1"/>
  <c r="AX46" i="1" a="1"/>
  <c r="AX46" i="1" s="1"/>
  <c r="AX47" i="1" a="1"/>
  <c r="AX47" i="1" s="1"/>
  <c r="AX48" i="1" a="1"/>
  <c r="AX48" i="1" s="1"/>
  <c r="AX49" i="1" a="1"/>
  <c r="AX49" i="1" s="1"/>
  <c r="AX50" i="1" a="1"/>
  <c r="AX50" i="1" s="1"/>
  <c r="AX51" i="1" a="1"/>
  <c r="AX51" i="1" s="1"/>
  <c r="AX52" i="1" a="1"/>
  <c r="AX52" i="1" s="1"/>
  <c r="AX53" i="1" a="1"/>
  <c r="AX53" i="1" s="1"/>
  <c r="AX54" i="1" a="1"/>
  <c r="AX54" i="1" s="1"/>
  <c r="AX55" i="1" a="1"/>
  <c r="AX55" i="1" s="1"/>
  <c r="AX56" i="1" a="1"/>
  <c r="AX56" i="1" s="1"/>
  <c r="AX57" i="1" a="1"/>
  <c r="AX57" i="1" s="1"/>
  <c r="AX58" i="1" a="1"/>
  <c r="AX58" i="1" s="1"/>
  <c r="AX59" i="1" a="1"/>
  <c r="AX59" i="1" s="1"/>
  <c r="AX60" i="1" a="1"/>
  <c r="AX60" i="1" s="1"/>
  <c r="AX61" i="1" a="1"/>
  <c r="AX61" i="1" s="1"/>
  <c r="AX62" i="1" a="1"/>
  <c r="AX62" i="1" s="1"/>
  <c r="AX63" i="1" a="1"/>
  <c r="AX63" i="1" s="1"/>
  <c r="AX64" i="1" a="1"/>
  <c r="AX64" i="1" s="1"/>
  <c r="AX65" i="1" a="1"/>
  <c r="AX65" i="1" s="1"/>
  <c r="AX66" i="1" a="1"/>
  <c r="AX66" i="1" s="1"/>
  <c r="AX67" i="1" a="1"/>
  <c r="AX67" i="1" s="1"/>
  <c r="AX68" i="1" a="1"/>
  <c r="AX68" i="1" s="1"/>
  <c r="AX69" i="1" a="1"/>
  <c r="AX69" i="1" s="1"/>
  <c r="AX70" i="1" a="1"/>
  <c r="AX70" i="1" s="1"/>
  <c r="AX71" i="1" a="1"/>
  <c r="AX71" i="1" s="1"/>
  <c r="AX72" i="1" a="1"/>
  <c r="AX72" i="1" s="1"/>
  <c r="AX73" i="1" a="1"/>
  <c r="AX73" i="1" s="1"/>
  <c r="AX74" i="1" a="1"/>
  <c r="AX74" i="1" s="1"/>
  <c r="AX75" i="1" a="1"/>
  <c r="AX75" i="1" s="1"/>
  <c r="AX76" i="1" a="1"/>
  <c r="AX76" i="1" s="1"/>
  <c r="AX77" i="1" a="1"/>
  <c r="AX77" i="1" s="1"/>
  <c r="AX78" i="1" a="1"/>
  <c r="AX78" i="1" s="1"/>
  <c r="AX79" i="1" a="1"/>
  <c r="AX79" i="1" s="1"/>
  <c r="AX80" i="1" a="1"/>
  <c r="AX80" i="1" s="1"/>
  <c r="AX81" i="1" a="1"/>
  <c r="AX81" i="1" s="1"/>
  <c r="AX82" i="1" a="1"/>
  <c r="AX82" i="1" s="1"/>
  <c r="AX83" i="1" a="1"/>
  <c r="AX83" i="1" s="1"/>
  <c r="AX84" i="1" a="1"/>
  <c r="AX84" i="1" s="1"/>
  <c r="AX85" i="1" a="1"/>
  <c r="AX85" i="1" s="1"/>
  <c r="AX86" i="1" a="1"/>
  <c r="AX86" i="1" s="1"/>
  <c r="AX87" i="1" a="1"/>
  <c r="AX87" i="1" s="1"/>
  <c r="AX88" i="1" a="1"/>
  <c r="AX88" i="1" s="1"/>
  <c r="AX89" i="1" a="1"/>
  <c r="AX89" i="1" s="1"/>
  <c r="AX90" i="1" a="1"/>
  <c r="AX90" i="1" s="1"/>
  <c r="AX91" i="1" a="1"/>
  <c r="AX91" i="1" s="1"/>
  <c r="AX92" i="1" a="1"/>
  <c r="AX92" i="1" s="1"/>
  <c r="AX93" i="1" a="1"/>
  <c r="AX93" i="1" s="1"/>
  <c r="AX94" i="1" a="1"/>
  <c r="AX94" i="1" s="1"/>
  <c r="AX95" i="1" a="1"/>
  <c r="AX95" i="1" s="1"/>
  <c r="AX96" i="1" a="1"/>
  <c r="AX96" i="1" s="1"/>
  <c r="AX97" i="1" a="1"/>
  <c r="AX97" i="1" s="1"/>
  <c r="AX98" i="1" a="1"/>
  <c r="AX98" i="1" s="1"/>
  <c r="AX99" i="1" a="1"/>
  <c r="AX99" i="1" s="1"/>
  <c r="AX100" i="1" a="1"/>
  <c r="AX100" i="1" s="1"/>
  <c r="AX101" i="1" a="1"/>
  <c r="AX101" i="1" s="1"/>
  <c r="AX102" i="1" a="1"/>
  <c r="AX102" i="1" s="1"/>
  <c r="AX103" i="1" a="1"/>
  <c r="AX103" i="1" s="1"/>
  <c r="AX104" i="1" a="1"/>
  <c r="AX104" i="1" s="1"/>
  <c r="AX105" i="1" a="1"/>
  <c r="AX105" i="1" s="1"/>
  <c r="AX106" i="1" a="1"/>
  <c r="AX106" i="1" s="1"/>
  <c r="AX107" i="1" a="1"/>
  <c r="AX107" i="1" s="1"/>
  <c r="AX108" i="1" a="1"/>
  <c r="AX108" i="1" s="1"/>
  <c r="AX109" i="1" a="1"/>
  <c r="AX109" i="1" s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DS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0" i="1"/>
  <c r="EC10" i="1"/>
  <c r="ED10" i="1"/>
  <c r="EE10" i="1"/>
  <c r="EF10" i="1"/>
  <c r="EG10" i="1"/>
  <c r="ED11" i="1"/>
  <c r="EE11" i="1"/>
  <c r="EF11" i="1"/>
  <c r="EG11" i="1"/>
  <c r="ED12" i="1"/>
  <c r="EE12" i="1"/>
  <c r="EF12" i="1"/>
  <c r="EG12" i="1"/>
  <c r="ED13" i="1"/>
  <c r="EE13" i="1"/>
  <c r="EF13" i="1"/>
  <c r="EG13" i="1"/>
  <c r="ED14" i="1"/>
  <c r="EE14" i="1"/>
  <c r="EF14" i="1"/>
  <c r="EG14" i="1"/>
  <c r="ED15" i="1"/>
  <c r="EE15" i="1"/>
  <c r="EF15" i="1"/>
  <c r="EG15" i="1"/>
  <c r="EC16" i="1"/>
  <c r="ED16" i="1"/>
  <c r="EE16" i="1"/>
  <c r="EF16" i="1"/>
  <c r="EG16" i="1"/>
  <c r="EC17" i="1"/>
  <c r="ED17" i="1"/>
  <c r="EE17" i="1"/>
  <c r="EF17" i="1"/>
  <c r="EG17" i="1"/>
  <c r="ED18" i="1"/>
  <c r="EE18" i="1"/>
  <c r="EF18" i="1"/>
  <c r="EG18" i="1"/>
  <c r="EC19" i="1"/>
  <c r="ED19" i="1"/>
  <c r="EE19" i="1"/>
  <c r="EF19" i="1"/>
  <c r="EG19" i="1"/>
  <c r="EC20" i="1"/>
  <c r="ED20" i="1"/>
  <c r="EE20" i="1"/>
  <c r="EF20" i="1"/>
  <c r="EG20" i="1"/>
  <c r="EC21" i="1"/>
  <c r="ED21" i="1"/>
  <c r="EE21" i="1"/>
  <c r="EF21" i="1"/>
  <c r="EG21" i="1"/>
  <c r="EC22" i="1"/>
  <c r="ED22" i="1"/>
  <c r="EE22" i="1"/>
  <c r="EF22" i="1"/>
  <c r="EG22" i="1"/>
  <c r="EC23" i="1"/>
  <c r="ED23" i="1"/>
  <c r="EE23" i="1"/>
  <c r="EF23" i="1"/>
  <c r="EG23" i="1"/>
  <c r="ED24" i="1"/>
  <c r="EE24" i="1"/>
  <c r="EF24" i="1"/>
  <c r="EG24" i="1"/>
  <c r="EC25" i="1"/>
  <c r="ED25" i="1"/>
  <c r="EE25" i="1"/>
  <c r="EF25" i="1"/>
  <c r="EG25" i="1"/>
  <c r="EC26" i="1"/>
  <c r="ED26" i="1"/>
  <c r="EE26" i="1"/>
  <c r="EF26" i="1"/>
  <c r="EG26" i="1"/>
  <c r="EC27" i="1"/>
  <c r="ED27" i="1"/>
  <c r="EE27" i="1"/>
  <c r="EF27" i="1"/>
  <c r="EG27" i="1"/>
  <c r="EC28" i="1"/>
  <c r="ED28" i="1"/>
  <c r="EE28" i="1"/>
  <c r="EF28" i="1"/>
  <c r="EG28" i="1"/>
  <c r="EC29" i="1"/>
  <c r="ED29" i="1"/>
  <c r="EE29" i="1"/>
  <c r="EF29" i="1"/>
  <c r="EG29" i="1"/>
  <c r="EC30" i="1"/>
  <c r="ED30" i="1"/>
  <c r="EE30" i="1"/>
  <c r="EF30" i="1"/>
  <c r="EG30" i="1"/>
  <c r="EC31" i="1"/>
  <c r="ED31" i="1"/>
  <c r="EE31" i="1"/>
  <c r="EF31" i="1"/>
  <c r="EG31" i="1"/>
  <c r="EC32" i="1"/>
  <c r="ED32" i="1"/>
  <c r="EE32" i="1"/>
  <c r="EF32" i="1"/>
  <c r="EG32" i="1"/>
  <c r="EC33" i="1"/>
  <c r="ED33" i="1"/>
  <c r="EE33" i="1"/>
  <c r="EF33" i="1"/>
  <c r="EG33" i="1"/>
  <c r="EC34" i="1"/>
  <c r="ED34" i="1"/>
  <c r="EE34" i="1"/>
  <c r="EF34" i="1"/>
  <c r="EG34" i="1"/>
  <c r="EC35" i="1"/>
  <c r="ED35" i="1"/>
  <c r="EE35" i="1"/>
  <c r="EF35" i="1"/>
  <c r="EG35" i="1"/>
  <c r="EC36" i="1"/>
  <c r="ED36" i="1"/>
  <c r="EE36" i="1"/>
  <c r="EF36" i="1"/>
  <c r="EG36" i="1"/>
  <c r="EC37" i="1"/>
  <c r="ED37" i="1"/>
  <c r="EE37" i="1"/>
  <c r="EF37" i="1"/>
  <c r="EG37" i="1"/>
  <c r="EC38" i="1"/>
  <c r="ED38" i="1"/>
  <c r="EE38" i="1"/>
  <c r="EF38" i="1"/>
  <c r="EG38" i="1"/>
  <c r="EC39" i="1"/>
  <c r="ED39" i="1"/>
  <c r="EE39" i="1"/>
  <c r="EF39" i="1"/>
  <c r="EG39" i="1"/>
  <c r="EC40" i="1"/>
  <c r="ED40" i="1"/>
  <c r="EE40" i="1"/>
  <c r="EF40" i="1"/>
  <c r="EG40" i="1"/>
  <c r="EC41" i="1"/>
  <c r="ED41" i="1"/>
  <c r="EE41" i="1"/>
  <c r="EF41" i="1"/>
  <c r="EG41" i="1"/>
  <c r="EC42" i="1"/>
  <c r="ED42" i="1"/>
  <c r="EE42" i="1"/>
  <c r="EF42" i="1"/>
  <c r="EG42" i="1"/>
  <c r="EC43" i="1"/>
  <c r="ED43" i="1"/>
  <c r="EE43" i="1"/>
  <c r="EF43" i="1"/>
  <c r="EG43" i="1"/>
  <c r="EB44" i="1"/>
  <c r="EC44" i="1"/>
  <c r="ED44" i="1"/>
  <c r="EE44" i="1"/>
  <c r="EF44" i="1"/>
  <c r="EG44" i="1"/>
  <c r="EB45" i="1"/>
  <c r="EC45" i="1"/>
  <c r="ED45" i="1"/>
  <c r="EE45" i="1"/>
  <c r="EF45" i="1"/>
  <c r="EG45" i="1"/>
  <c r="EB46" i="1"/>
  <c r="EC46" i="1"/>
  <c r="ED46" i="1"/>
  <c r="EE46" i="1"/>
  <c r="EF46" i="1"/>
  <c r="EG46" i="1"/>
  <c r="EB47" i="1"/>
  <c r="EC47" i="1"/>
  <c r="ED47" i="1"/>
  <c r="EE47" i="1"/>
  <c r="EF47" i="1"/>
  <c r="EG47" i="1"/>
  <c r="EB48" i="1"/>
  <c r="EC48" i="1"/>
  <c r="ED48" i="1"/>
  <c r="EE48" i="1"/>
  <c r="EF48" i="1"/>
  <c r="EG48" i="1"/>
  <c r="EB49" i="1"/>
  <c r="EC49" i="1"/>
  <c r="ED49" i="1"/>
  <c r="EE49" i="1"/>
  <c r="EF49" i="1"/>
  <c r="EG49" i="1"/>
  <c r="EB50" i="1"/>
  <c r="EC50" i="1"/>
  <c r="ED50" i="1"/>
  <c r="EE50" i="1"/>
  <c r="EF50" i="1"/>
  <c r="EG50" i="1"/>
  <c r="EB51" i="1"/>
  <c r="EC51" i="1"/>
  <c r="ED51" i="1"/>
  <c r="EE51" i="1"/>
  <c r="EF51" i="1"/>
  <c r="EG51" i="1"/>
  <c r="EB52" i="1"/>
  <c r="EC52" i="1"/>
  <c r="ED52" i="1"/>
  <c r="EE52" i="1"/>
  <c r="EF52" i="1"/>
  <c r="EG52" i="1"/>
  <c r="EB53" i="1"/>
  <c r="EC53" i="1"/>
  <c r="ED53" i="1"/>
  <c r="EE53" i="1"/>
  <c r="EF53" i="1"/>
  <c r="EG53" i="1"/>
  <c r="EB54" i="1"/>
  <c r="EC54" i="1"/>
  <c r="ED54" i="1"/>
  <c r="EE54" i="1"/>
  <c r="EF54" i="1"/>
  <c r="EG54" i="1"/>
  <c r="EB55" i="1"/>
  <c r="EC55" i="1"/>
  <c r="ED55" i="1"/>
  <c r="EE55" i="1"/>
  <c r="EF55" i="1"/>
  <c r="EG55" i="1"/>
  <c r="EB56" i="1"/>
  <c r="EC56" i="1"/>
  <c r="ED56" i="1"/>
  <c r="EE56" i="1"/>
  <c r="EF56" i="1"/>
  <c r="EG56" i="1"/>
  <c r="EB57" i="1"/>
  <c r="EC57" i="1"/>
  <c r="ED57" i="1"/>
  <c r="EE57" i="1"/>
  <c r="EF57" i="1"/>
  <c r="EG57" i="1"/>
  <c r="EB58" i="1"/>
  <c r="EC58" i="1"/>
  <c r="ED58" i="1"/>
  <c r="EE58" i="1"/>
  <c r="EF58" i="1"/>
  <c r="EG58" i="1"/>
  <c r="EB59" i="1"/>
  <c r="EC59" i="1"/>
  <c r="ED59" i="1"/>
  <c r="EE59" i="1"/>
  <c r="EF59" i="1"/>
  <c r="EG59" i="1"/>
  <c r="EB60" i="1"/>
  <c r="EC60" i="1"/>
  <c r="ED60" i="1"/>
  <c r="EE60" i="1"/>
  <c r="EF60" i="1"/>
  <c r="EG60" i="1"/>
  <c r="EB61" i="1"/>
  <c r="EC61" i="1"/>
  <c r="ED61" i="1"/>
  <c r="EE61" i="1"/>
  <c r="EF61" i="1"/>
  <c r="EG61" i="1"/>
  <c r="EB62" i="1"/>
  <c r="EC62" i="1"/>
  <c r="ED62" i="1"/>
  <c r="EE62" i="1"/>
  <c r="EF62" i="1"/>
  <c r="EG62" i="1"/>
  <c r="EB63" i="1"/>
  <c r="EC63" i="1"/>
  <c r="ED63" i="1"/>
  <c r="EE63" i="1"/>
  <c r="EF63" i="1"/>
  <c r="EG63" i="1"/>
  <c r="EB64" i="1"/>
  <c r="EC64" i="1"/>
  <c r="ED64" i="1"/>
  <c r="EE64" i="1"/>
  <c r="EF64" i="1"/>
  <c r="EG64" i="1"/>
  <c r="EB65" i="1"/>
  <c r="EC65" i="1"/>
  <c r="ED65" i="1"/>
  <c r="EE65" i="1"/>
  <c r="EF65" i="1"/>
  <c r="EG65" i="1"/>
  <c r="EB66" i="1"/>
  <c r="EC66" i="1"/>
  <c r="ED66" i="1"/>
  <c r="EE66" i="1"/>
  <c r="EF66" i="1"/>
  <c r="EG66" i="1"/>
  <c r="EB67" i="1"/>
  <c r="EC67" i="1"/>
  <c r="ED67" i="1"/>
  <c r="EE67" i="1"/>
  <c r="EF67" i="1"/>
  <c r="EG67" i="1"/>
  <c r="EB68" i="1"/>
  <c r="EC68" i="1"/>
  <c r="ED68" i="1"/>
  <c r="EE68" i="1"/>
  <c r="EF68" i="1"/>
  <c r="EG68" i="1"/>
  <c r="EB69" i="1"/>
  <c r="EC69" i="1"/>
  <c r="ED69" i="1"/>
  <c r="EE69" i="1"/>
  <c r="EF69" i="1"/>
  <c r="EG69" i="1"/>
  <c r="EB70" i="1"/>
  <c r="EC70" i="1"/>
  <c r="ED70" i="1"/>
  <c r="EE70" i="1"/>
  <c r="EF70" i="1"/>
  <c r="EG70" i="1"/>
  <c r="EB71" i="1"/>
  <c r="EC71" i="1"/>
  <c r="ED71" i="1"/>
  <c r="EE71" i="1"/>
  <c r="EF71" i="1"/>
  <c r="EG71" i="1"/>
  <c r="EB72" i="1"/>
  <c r="EC72" i="1"/>
  <c r="ED72" i="1"/>
  <c r="EE72" i="1"/>
  <c r="EF72" i="1"/>
  <c r="EG72" i="1"/>
  <c r="EB73" i="1"/>
  <c r="EC73" i="1"/>
  <c r="ED73" i="1"/>
  <c r="EE73" i="1"/>
  <c r="EF73" i="1"/>
  <c r="EG73" i="1"/>
  <c r="EB74" i="1"/>
  <c r="EC74" i="1"/>
  <c r="ED74" i="1"/>
  <c r="EE74" i="1"/>
  <c r="EF74" i="1"/>
  <c r="EG74" i="1"/>
  <c r="EB75" i="1"/>
  <c r="EC75" i="1"/>
  <c r="ED75" i="1"/>
  <c r="EE75" i="1"/>
  <c r="EF75" i="1"/>
  <c r="EG75" i="1"/>
  <c r="EB76" i="1"/>
  <c r="EC76" i="1"/>
  <c r="ED76" i="1"/>
  <c r="EE76" i="1"/>
  <c r="EF76" i="1"/>
  <c r="EG76" i="1"/>
  <c r="EB77" i="1"/>
  <c r="EC77" i="1"/>
  <c r="ED77" i="1"/>
  <c r="EE77" i="1"/>
  <c r="EF77" i="1"/>
  <c r="EG77" i="1"/>
  <c r="EB78" i="1"/>
  <c r="EC78" i="1"/>
  <c r="ED78" i="1"/>
  <c r="EE78" i="1"/>
  <c r="EF78" i="1"/>
  <c r="EG78" i="1"/>
  <c r="EB79" i="1"/>
  <c r="EC79" i="1"/>
  <c r="ED79" i="1"/>
  <c r="EE79" i="1"/>
  <c r="EF79" i="1"/>
  <c r="EG79" i="1"/>
  <c r="EB80" i="1"/>
  <c r="EC80" i="1"/>
  <c r="ED80" i="1"/>
  <c r="EE80" i="1"/>
  <c r="EF80" i="1"/>
  <c r="EG80" i="1"/>
  <c r="EB81" i="1"/>
  <c r="EC81" i="1"/>
  <c r="ED81" i="1"/>
  <c r="EE81" i="1"/>
  <c r="EF81" i="1"/>
  <c r="EG81" i="1"/>
  <c r="EB82" i="1"/>
  <c r="EC82" i="1"/>
  <c r="ED82" i="1"/>
  <c r="EE82" i="1"/>
  <c r="EF82" i="1"/>
  <c r="EG82" i="1"/>
  <c r="EB83" i="1"/>
  <c r="EC83" i="1"/>
  <c r="ED83" i="1"/>
  <c r="EE83" i="1"/>
  <c r="EF83" i="1"/>
  <c r="EG83" i="1"/>
  <c r="EB84" i="1"/>
  <c r="EC84" i="1"/>
  <c r="ED84" i="1"/>
  <c r="EE84" i="1"/>
  <c r="EF84" i="1"/>
  <c r="EG84" i="1"/>
  <c r="EB85" i="1"/>
  <c r="EC85" i="1"/>
  <c r="ED85" i="1"/>
  <c r="EE85" i="1"/>
  <c r="EF85" i="1"/>
  <c r="EG85" i="1"/>
  <c r="EB86" i="1"/>
  <c r="EC86" i="1"/>
  <c r="ED86" i="1"/>
  <c r="EE86" i="1"/>
  <c r="EF86" i="1"/>
  <c r="EG86" i="1"/>
  <c r="EB87" i="1"/>
  <c r="EC87" i="1"/>
  <c r="ED87" i="1"/>
  <c r="EE87" i="1"/>
  <c r="EF87" i="1"/>
  <c r="EG87" i="1"/>
  <c r="EB88" i="1"/>
  <c r="EC88" i="1"/>
  <c r="ED88" i="1"/>
  <c r="EE88" i="1"/>
  <c r="EF88" i="1"/>
  <c r="EG88" i="1"/>
  <c r="EB89" i="1"/>
  <c r="EC89" i="1"/>
  <c r="ED89" i="1"/>
  <c r="EE89" i="1"/>
  <c r="EF89" i="1"/>
  <c r="EG89" i="1"/>
  <c r="EB90" i="1"/>
  <c r="EC90" i="1"/>
  <c r="ED90" i="1"/>
  <c r="EE90" i="1"/>
  <c r="EF90" i="1"/>
  <c r="EG90" i="1"/>
  <c r="EB91" i="1"/>
  <c r="EC91" i="1"/>
  <c r="ED91" i="1"/>
  <c r="EE91" i="1"/>
  <c r="EF91" i="1"/>
  <c r="EG91" i="1"/>
  <c r="EB92" i="1"/>
  <c r="EC92" i="1"/>
  <c r="ED92" i="1"/>
  <c r="EE92" i="1"/>
  <c r="EF92" i="1"/>
  <c r="EG92" i="1"/>
  <c r="EB93" i="1"/>
  <c r="EC93" i="1"/>
  <c r="ED93" i="1"/>
  <c r="EE93" i="1"/>
  <c r="EF93" i="1"/>
  <c r="EG93" i="1"/>
  <c r="EB94" i="1"/>
  <c r="EC94" i="1"/>
  <c r="ED94" i="1"/>
  <c r="EE94" i="1"/>
  <c r="EF94" i="1"/>
  <c r="EG94" i="1"/>
  <c r="EB95" i="1"/>
  <c r="EC95" i="1"/>
  <c r="ED95" i="1"/>
  <c r="EE95" i="1"/>
  <c r="EF95" i="1"/>
  <c r="EG95" i="1"/>
  <c r="EB96" i="1"/>
  <c r="EC96" i="1"/>
  <c r="ED96" i="1"/>
  <c r="EE96" i="1"/>
  <c r="EF96" i="1"/>
  <c r="EG96" i="1"/>
  <c r="EB97" i="1"/>
  <c r="EC97" i="1"/>
  <c r="ED97" i="1"/>
  <c r="EE97" i="1"/>
  <c r="EF97" i="1"/>
  <c r="EG97" i="1"/>
  <c r="EB98" i="1"/>
  <c r="EC98" i="1"/>
  <c r="ED98" i="1"/>
  <c r="EE98" i="1"/>
  <c r="EF98" i="1"/>
  <c r="EG98" i="1"/>
  <c r="EB99" i="1"/>
  <c r="EC99" i="1"/>
  <c r="ED99" i="1"/>
  <c r="EE99" i="1"/>
  <c r="EF99" i="1"/>
  <c r="EG99" i="1"/>
  <c r="EB100" i="1"/>
  <c r="EC100" i="1"/>
  <c r="ED100" i="1"/>
  <c r="EE100" i="1"/>
  <c r="EF100" i="1"/>
  <c r="EG100" i="1"/>
  <c r="EB101" i="1"/>
  <c r="EC101" i="1"/>
  <c r="ED101" i="1"/>
  <c r="EE101" i="1"/>
  <c r="EF101" i="1"/>
  <c r="EG101" i="1"/>
  <c r="EB102" i="1"/>
  <c r="EC102" i="1"/>
  <c r="ED102" i="1"/>
  <c r="EE102" i="1"/>
  <c r="EF102" i="1"/>
  <c r="EG102" i="1"/>
  <c r="EB103" i="1"/>
  <c r="EC103" i="1"/>
  <c r="ED103" i="1"/>
  <c r="EE103" i="1"/>
  <c r="EF103" i="1"/>
  <c r="EG103" i="1"/>
  <c r="EB104" i="1"/>
  <c r="EC104" i="1"/>
  <c r="ED104" i="1"/>
  <c r="EE104" i="1"/>
  <c r="EF104" i="1"/>
  <c r="EG104" i="1"/>
  <c r="EB105" i="1"/>
  <c r="EC105" i="1"/>
  <c r="ED105" i="1"/>
  <c r="EE105" i="1"/>
  <c r="EF105" i="1"/>
  <c r="EG105" i="1"/>
  <c r="EB106" i="1"/>
  <c r="EC106" i="1"/>
  <c r="ED106" i="1"/>
  <c r="EE106" i="1"/>
  <c r="EF106" i="1"/>
  <c r="EG106" i="1"/>
  <c r="EB107" i="1"/>
  <c r="EC107" i="1"/>
  <c r="ED107" i="1"/>
  <c r="EE107" i="1"/>
  <c r="EF107" i="1"/>
  <c r="EG107" i="1"/>
  <c r="EB108" i="1"/>
  <c r="EC108" i="1"/>
  <c r="ED108" i="1"/>
  <c r="EE108" i="1"/>
  <c r="EF108" i="1"/>
  <c r="EG108" i="1"/>
  <c r="EB109" i="1"/>
  <c r="EC109" i="1"/>
  <c r="ED109" i="1"/>
  <c r="EE109" i="1"/>
  <c r="EF109" i="1"/>
  <c r="EG109" i="1"/>
  <c r="DV11" i="1"/>
  <c r="DW11" i="1"/>
  <c r="DX11" i="1"/>
  <c r="DY11" i="1"/>
  <c r="DZ11" i="1"/>
  <c r="EA11" i="1"/>
  <c r="DV12" i="1"/>
  <c r="DW12" i="1"/>
  <c r="DX12" i="1"/>
  <c r="DY12" i="1"/>
  <c r="DZ12" i="1"/>
  <c r="EA12" i="1"/>
  <c r="DV13" i="1"/>
  <c r="DW13" i="1"/>
  <c r="DX13" i="1"/>
  <c r="DY13" i="1"/>
  <c r="DZ13" i="1"/>
  <c r="EA13" i="1"/>
  <c r="DV14" i="1"/>
  <c r="DW14" i="1"/>
  <c r="DX14" i="1"/>
  <c r="DY14" i="1"/>
  <c r="DZ14" i="1"/>
  <c r="EA14" i="1"/>
  <c r="DV15" i="1"/>
  <c r="DW15" i="1"/>
  <c r="DX15" i="1"/>
  <c r="DY15" i="1"/>
  <c r="DZ15" i="1"/>
  <c r="EA15" i="1"/>
  <c r="DV16" i="1"/>
  <c r="DW16" i="1"/>
  <c r="DX16" i="1"/>
  <c r="DY16" i="1"/>
  <c r="DZ16" i="1"/>
  <c r="EA16" i="1"/>
  <c r="DV17" i="1"/>
  <c r="DW17" i="1"/>
  <c r="DX17" i="1"/>
  <c r="DY17" i="1"/>
  <c r="DZ17" i="1"/>
  <c r="EA17" i="1"/>
  <c r="DV18" i="1"/>
  <c r="DW18" i="1"/>
  <c r="DX18" i="1"/>
  <c r="DY18" i="1"/>
  <c r="DZ18" i="1"/>
  <c r="EA18" i="1"/>
  <c r="DV19" i="1"/>
  <c r="DW19" i="1"/>
  <c r="DX19" i="1"/>
  <c r="DY19" i="1"/>
  <c r="DZ19" i="1"/>
  <c r="EA19" i="1"/>
  <c r="DV20" i="1"/>
  <c r="DW20" i="1"/>
  <c r="DX20" i="1"/>
  <c r="DY20" i="1"/>
  <c r="DZ20" i="1"/>
  <c r="EA20" i="1"/>
  <c r="DV21" i="1"/>
  <c r="DW21" i="1"/>
  <c r="DX21" i="1"/>
  <c r="DY21" i="1"/>
  <c r="DZ21" i="1"/>
  <c r="EA21" i="1"/>
  <c r="DV22" i="1"/>
  <c r="DW22" i="1"/>
  <c r="DX22" i="1"/>
  <c r="DY22" i="1"/>
  <c r="DZ22" i="1"/>
  <c r="EA22" i="1"/>
  <c r="DV23" i="1"/>
  <c r="DW23" i="1"/>
  <c r="DX23" i="1"/>
  <c r="DY23" i="1"/>
  <c r="DZ23" i="1"/>
  <c r="EA23" i="1"/>
  <c r="DV24" i="1"/>
  <c r="DW24" i="1"/>
  <c r="DX24" i="1"/>
  <c r="DY24" i="1"/>
  <c r="DZ24" i="1"/>
  <c r="EA24" i="1"/>
  <c r="DV25" i="1"/>
  <c r="DW25" i="1"/>
  <c r="DX25" i="1"/>
  <c r="DY25" i="1"/>
  <c r="DZ25" i="1"/>
  <c r="EA25" i="1"/>
  <c r="DV26" i="1"/>
  <c r="DW26" i="1"/>
  <c r="DX26" i="1"/>
  <c r="DY26" i="1"/>
  <c r="DZ26" i="1"/>
  <c r="EA26" i="1"/>
  <c r="DV27" i="1"/>
  <c r="DW27" i="1"/>
  <c r="DX27" i="1"/>
  <c r="DY27" i="1"/>
  <c r="DZ27" i="1"/>
  <c r="EA27" i="1"/>
  <c r="DV28" i="1"/>
  <c r="DW28" i="1"/>
  <c r="DX28" i="1"/>
  <c r="DY28" i="1"/>
  <c r="DZ28" i="1"/>
  <c r="EA28" i="1"/>
  <c r="DV29" i="1"/>
  <c r="DW29" i="1"/>
  <c r="DX29" i="1"/>
  <c r="DY29" i="1"/>
  <c r="DZ29" i="1"/>
  <c r="EA29" i="1"/>
  <c r="DV30" i="1"/>
  <c r="DW30" i="1"/>
  <c r="DX30" i="1"/>
  <c r="DY30" i="1"/>
  <c r="DZ30" i="1"/>
  <c r="EA30" i="1"/>
  <c r="DV31" i="1"/>
  <c r="DW31" i="1"/>
  <c r="DX31" i="1"/>
  <c r="DY31" i="1"/>
  <c r="DZ31" i="1"/>
  <c r="EA31" i="1"/>
  <c r="DV32" i="1"/>
  <c r="DW32" i="1"/>
  <c r="DX32" i="1"/>
  <c r="DY32" i="1"/>
  <c r="DZ32" i="1"/>
  <c r="EA32" i="1"/>
  <c r="DV33" i="1"/>
  <c r="DW33" i="1"/>
  <c r="DX33" i="1"/>
  <c r="DY33" i="1"/>
  <c r="DZ33" i="1"/>
  <c r="EA33" i="1"/>
  <c r="DV34" i="1"/>
  <c r="DW34" i="1"/>
  <c r="DX34" i="1"/>
  <c r="DY34" i="1"/>
  <c r="DZ34" i="1"/>
  <c r="EA34" i="1"/>
  <c r="DV35" i="1"/>
  <c r="DW35" i="1"/>
  <c r="DX35" i="1"/>
  <c r="DY35" i="1"/>
  <c r="DZ35" i="1"/>
  <c r="EA35" i="1"/>
  <c r="DV36" i="1"/>
  <c r="DW36" i="1"/>
  <c r="DX36" i="1"/>
  <c r="DY36" i="1"/>
  <c r="DZ36" i="1"/>
  <c r="EA36" i="1"/>
  <c r="DV37" i="1"/>
  <c r="DW37" i="1"/>
  <c r="DX37" i="1"/>
  <c r="DY37" i="1"/>
  <c r="DZ37" i="1"/>
  <c r="EA37" i="1"/>
  <c r="DV38" i="1"/>
  <c r="DW38" i="1"/>
  <c r="DX38" i="1"/>
  <c r="DY38" i="1"/>
  <c r="DZ38" i="1"/>
  <c r="EA38" i="1"/>
  <c r="DV39" i="1"/>
  <c r="DW39" i="1"/>
  <c r="DX39" i="1"/>
  <c r="DY39" i="1"/>
  <c r="DZ39" i="1"/>
  <c r="EA39" i="1"/>
  <c r="DV40" i="1"/>
  <c r="DW40" i="1"/>
  <c r="DX40" i="1"/>
  <c r="DY40" i="1"/>
  <c r="DZ40" i="1"/>
  <c r="EA40" i="1"/>
  <c r="DV41" i="1"/>
  <c r="DW41" i="1"/>
  <c r="DX41" i="1"/>
  <c r="DY41" i="1"/>
  <c r="DZ41" i="1"/>
  <c r="EA41" i="1"/>
  <c r="DV42" i="1"/>
  <c r="DW42" i="1"/>
  <c r="DX42" i="1"/>
  <c r="DY42" i="1"/>
  <c r="DZ42" i="1"/>
  <c r="EA42" i="1"/>
  <c r="DV43" i="1"/>
  <c r="DW43" i="1"/>
  <c r="DX43" i="1"/>
  <c r="DY43" i="1"/>
  <c r="DZ43" i="1"/>
  <c r="EA43" i="1"/>
  <c r="DV44" i="1"/>
  <c r="DW44" i="1"/>
  <c r="DX44" i="1"/>
  <c r="DY44" i="1"/>
  <c r="DZ44" i="1"/>
  <c r="EA44" i="1"/>
  <c r="DV45" i="1"/>
  <c r="DW45" i="1"/>
  <c r="DX45" i="1"/>
  <c r="DY45" i="1"/>
  <c r="DZ45" i="1"/>
  <c r="EA45" i="1"/>
  <c r="DV46" i="1"/>
  <c r="DW46" i="1"/>
  <c r="DX46" i="1"/>
  <c r="DY46" i="1"/>
  <c r="DZ46" i="1"/>
  <c r="EA46" i="1"/>
  <c r="DV47" i="1"/>
  <c r="DW47" i="1"/>
  <c r="DX47" i="1"/>
  <c r="DY47" i="1"/>
  <c r="DZ47" i="1"/>
  <c r="EA47" i="1"/>
  <c r="DV48" i="1"/>
  <c r="DW48" i="1"/>
  <c r="DX48" i="1"/>
  <c r="DY48" i="1"/>
  <c r="DZ48" i="1"/>
  <c r="EA48" i="1"/>
  <c r="DV49" i="1"/>
  <c r="DW49" i="1"/>
  <c r="DX49" i="1"/>
  <c r="DY49" i="1"/>
  <c r="DZ49" i="1"/>
  <c r="EA49" i="1"/>
  <c r="DV50" i="1"/>
  <c r="DW50" i="1"/>
  <c r="DX50" i="1"/>
  <c r="DY50" i="1"/>
  <c r="DZ50" i="1"/>
  <c r="EA50" i="1"/>
  <c r="DV51" i="1"/>
  <c r="DW51" i="1"/>
  <c r="DX51" i="1"/>
  <c r="DY51" i="1"/>
  <c r="DZ51" i="1"/>
  <c r="EA51" i="1"/>
  <c r="DV52" i="1"/>
  <c r="DW52" i="1"/>
  <c r="DX52" i="1"/>
  <c r="DY52" i="1"/>
  <c r="DZ52" i="1"/>
  <c r="EA52" i="1"/>
  <c r="DV53" i="1"/>
  <c r="DW53" i="1"/>
  <c r="DX53" i="1"/>
  <c r="DY53" i="1"/>
  <c r="DZ53" i="1"/>
  <c r="EA53" i="1"/>
  <c r="DV54" i="1"/>
  <c r="DW54" i="1"/>
  <c r="DX54" i="1"/>
  <c r="DY54" i="1"/>
  <c r="DZ54" i="1"/>
  <c r="EA54" i="1"/>
  <c r="DV55" i="1"/>
  <c r="DW55" i="1"/>
  <c r="DX55" i="1"/>
  <c r="DY55" i="1"/>
  <c r="DZ55" i="1"/>
  <c r="EA55" i="1"/>
  <c r="DV56" i="1"/>
  <c r="DW56" i="1"/>
  <c r="DX56" i="1"/>
  <c r="DY56" i="1"/>
  <c r="DZ56" i="1"/>
  <c r="EA56" i="1"/>
  <c r="DV57" i="1"/>
  <c r="DW57" i="1"/>
  <c r="DX57" i="1"/>
  <c r="DY57" i="1"/>
  <c r="DZ57" i="1"/>
  <c r="EA57" i="1"/>
  <c r="DV58" i="1"/>
  <c r="DW58" i="1"/>
  <c r="DX58" i="1"/>
  <c r="DY58" i="1"/>
  <c r="DZ58" i="1"/>
  <c r="EA58" i="1"/>
  <c r="DV59" i="1"/>
  <c r="DW59" i="1"/>
  <c r="DX59" i="1"/>
  <c r="DY59" i="1"/>
  <c r="DZ59" i="1"/>
  <c r="EA59" i="1"/>
  <c r="DV60" i="1"/>
  <c r="DW60" i="1"/>
  <c r="DX60" i="1"/>
  <c r="DY60" i="1"/>
  <c r="DZ60" i="1"/>
  <c r="EA60" i="1"/>
  <c r="DV61" i="1"/>
  <c r="DW61" i="1"/>
  <c r="DX61" i="1"/>
  <c r="DY61" i="1"/>
  <c r="DZ61" i="1"/>
  <c r="EA61" i="1"/>
  <c r="DV62" i="1"/>
  <c r="DW62" i="1"/>
  <c r="DX62" i="1"/>
  <c r="DY62" i="1"/>
  <c r="DZ62" i="1"/>
  <c r="EA62" i="1"/>
  <c r="DV63" i="1"/>
  <c r="DW63" i="1"/>
  <c r="DX63" i="1"/>
  <c r="DY63" i="1"/>
  <c r="DZ63" i="1"/>
  <c r="EA63" i="1"/>
  <c r="DV64" i="1"/>
  <c r="DW64" i="1"/>
  <c r="DX64" i="1"/>
  <c r="DY64" i="1"/>
  <c r="DZ64" i="1"/>
  <c r="EA64" i="1"/>
  <c r="DV65" i="1"/>
  <c r="DW65" i="1"/>
  <c r="DX65" i="1"/>
  <c r="DY65" i="1"/>
  <c r="DZ65" i="1"/>
  <c r="EA65" i="1"/>
  <c r="DV66" i="1"/>
  <c r="DW66" i="1"/>
  <c r="DX66" i="1"/>
  <c r="DY66" i="1"/>
  <c r="DZ66" i="1"/>
  <c r="EA66" i="1"/>
  <c r="DV67" i="1"/>
  <c r="DW67" i="1"/>
  <c r="DX67" i="1"/>
  <c r="DY67" i="1"/>
  <c r="DZ67" i="1"/>
  <c r="EA67" i="1"/>
  <c r="DV68" i="1"/>
  <c r="DW68" i="1"/>
  <c r="DX68" i="1"/>
  <c r="DY68" i="1"/>
  <c r="DZ68" i="1"/>
  <c r="EA68" i="1"/>
  <c r="DV69" i="1"/>
  <c r="DW69" i="1"/>
  <c r="DX69" i="1"/>
  <c r="DY69" i="1"/>
  <c r="DZ69" i="1"/>
  <c r="EA69" i="1"/>
  <c r="DV70" i="1"/>
  <c r="DW70" i="1"/>
  <c r="DX70" i="1"/>
  <c r="DY70" i="1"/>
  <c r="DZ70" i="1"/>
  <c r="EA70" i="1"/>
  <c r="DV71" i="1"/>
  <c r="DW71" i="1"/>
  <c r="DX71" i="1"/>
  <c r="DY71" i="1"/>
  <c r="DZ71" i="1"/>
  <c r="EA71" i="1"/>
  <c r="DV72" i="1"/>
  <c r="DW72" i="1"/>
  <c r="DX72" i="1"/>
  <c r="DY72" i="1"/>
  <c r="DZ72" i="1"/>
  <c r="EA72" i="1"/>
  <c r="DV73" i="1"/>
  <c r="DW73" i="1"/>
  <c r="DX73" i="1"/>
  <c r="DY73" i="1"/>
  <c r="DZ73" i="1"/>
  <c r="EA73" i="1"/>
  <c r="DV74" i="1"/>
  <c r="DW74" i="1"/>
  <c r="DX74" i="1"/>
  <c r="DY74" i="1"/>
  <c r="DZ74" i="1"/>
  <c r="EA74" i="1"/>
  <c r="DV75" i="1"/>
  <c r="DW75" i="1"/>
  <c r="DX75" i="1"/>
  <c r="DY75" i="1"/>
  <c r="DZ75" i="1"/>
  <c r="EA75" i="1"/>
  <c r="DV76" i="1"/>
  <c r="DW76" i="1"/>
  <c r="DX76" i="1"/>
  <c r="DY76" i="1"/>
  <c r="DZ76" i="1"/>
  <c r="EA76" i="1"/>
  <c r="DV77" i="1"/>
  <c r="DW77" i="1"/>
  <c r="DX77" i="1"/>
  <c r="DY77" i="1"/>
  <c r="DZ77" i="1"/>
  <c r="EA77" i="1"/>
  <c r="DV78" i="1"/>
  <c r="DW78" i="1"/>
  <c r="DX78" i="1"/>
  <c r="DY78" i="1"/>
  <c r="DZ78" i="1"/>
  <c r="EA78" i="1"/>
  <c r="DV79" i="1"/>
  <c r="DW79" i="1"/>
  <c r="DX79" i="1"/>
  <c r="DY79" i="1"/>
  <c r="DZ79" i="1"/>
  <c r="EA79" i="1"/>
  <c r="DV80" i="1"/>
  <c r="DW80" i="1"/>
  <c r="DX80" i="1"/>
  <c r="DY80" i="1"/>
  <c r="DZ80" i="1"/>
  <c r="EA80" i="1"/>
  <c r="DV81" i="1"/>
  <c r="DW81" i="1"/>
  <c r="DX81" i="1"/>
  <c r="DY81" i="1"/>
  <c r="DZ81" i="1"/>
  <c r="EA81" i="1"/>
  <c r="DV82" i="1"/>
  <c r="DW82" i="1"/>
  <c r="DX82" i="1"/>
  <c r="DY82" i="1"/>
  <c r="DZ82" i="1"/>
  <c r="EA82" i="1"/>
  <c r="DV83" i="1"/>
  <c r="DW83" i="1"/>
  <c r="DX83" i="1"/>
  <c r="DY83" i="1"/>
  <c r="DZ83" i="1"/>
  <c r="EA83" i="1"/>
  <c r="DV84" i="1"/>
  <c r="DW84" i="1"/>
  <c r="DX84" i="1"/>
  <c r="DY84" i="1"/>
  <c r="DZ84" i="1"/>
  <c r="EA84" i="1"/>
  <c r="DV85" i="1"/>
  <c r="DW85" i="1"/>
  <c r="DX85" i="1"/>
  <c r="DY85" i="1"/>
  <c r="DZ85" i="1"/>
  <c r="EA85" i="1"/>
  <c r="DV86" i="1"/>
  <c r="DW86" i="1"/>
  <c r="DX86" i="1"/>
  <c r="DY86" i="1"/>
  <c r="DZ86" i="1"/>
  <c r="EA86" i="1"/>
  <c r="DV87" i="1"/>
  <c r="DW87" i="1"/>
  <c r="DX87" i="1"/>
  <c r="DY87" i="1"/>
  <c r="DZ87" i="1"/>
  <c r="EA87" i="1"/>
  <c r="DV88" i="1"/>
  <c r="DW88" i="1"/>
  <c r="DX88" i="1"/>
  <c r="DY88" i="1"/>
  <c r="DZ88" i="1"/>
  <c r="EA88" i="1"/>
  <c r="DV89" i="1"/>
  <c r="DW89" i="1"/>
  <c r="DX89" i="1"/>
  <c r="DY89" i="1"/>
  <c r="DZ89" i="1"/>
  <c r="EA89" i="1"/>
  <c r="DV90" i="1"/>
  <c r="DW90" i="1"/>
  <c r="DX90" i="1"/>
  <c r="DY90" i="1"/>
  <c r="DZ90" i="1"/>
  <c r="EA90" i="1"/>
  <c r="DV91" i="1"/>
  <c r="DW91" i="1"/>
  <c r="DX91" i="1"/>
  <c r="DY91" i="1"/>
  <c r="DZ91" i="1"/>
  <c r="EA91" i="1"/>
  <c r="DV92" i="1"/>
  <c r="DW92" i="1"/>
  <c r="DX92" i="1"/>
  <c r="DY92" i="1"/>
  <c r="DZ92" i="1"/>
  <c r="EA92" i="1"/>
  <c r="DV93" i="1"/>
  <c r="DW93" i="1"/>
  <c r="DX93" i="1"/>
  <c r="DY93" i="1"/>
  <c r="DZ93" i="1"/>
  <c r="EA93" i="1"/>
  <c r="DV94" i="1"/>
  <c r="DW94" i="1"/>
  <c r="DX94" i="1"/>
  <c r="DY94" i="1"/>
  <c r="DZ94" i="1"/>
  <c r="EA94" i="1"/>
  <c r="DV95" i="1"/>
  <c r="DW95" i="1"/>
  <c r="DX95" i="1"/>
  <c r="DY95" i="1"/>
  <c r="DZ95" i="1"/>
  <c r="EA95" i="1"/>
  <c r="DV96" i="1"/>
  <c r="DW96" i="1"/>
  <c r="DX96" i="1"/>
  <c r="DY96" i="1"/>
  <c r="DZ96" i="1"/>
  <c r="EA96" i="1"/>
  <c r="DV97" i="1"/>
  <c r="DW97" i="1"/>
  <c r="DX97" i="1"/>
  <c r="DY97" i="1"/>
  <c r="DZ97" i="1"/>
  <c r="EA97" i="1"/>
  <c r="DV98" i="1"/>
  <c r="DW98" i="1"/>
  <c r="DX98" i="1"/>
  <c r="DY98" i="1"/>
  <c r="DZ98" i="1"/>
  <c r="EA98" i="1"/>
  <c r="DV99" i="1"/>
  <c r="DW99" i="1"/>
  <c r="DX99" i="1"/>
  <c r="DY99" i="1"/>
  <c r="DZ99" i="1"/>
  <c r="EA99" i="1"/>
  <c r="DV100" i="1"/>
  <c r="DW100" i="1"/>
  <c r="DX100" i="1"/>
  <c r="DY100" i="1"/>
  <c r="DZ100" i="1"/>
  <c r="EA100" i="1"/>
  <c r="DV101" i="1"/>
  <c r="DW101" i="1"/>
  <c r="DX101" i="1"/>
  <c r="DY101" i="1"/>
  <c r="DZ101" i="1"/>
  <c r="EA101" i="1"/>
  <c r="DV102" i="1"/>
  <c r="DW102" i="1"/>
  <c r="DX102" i="1"/>
  <c r="DY102" i="1"/>
  <c r="DZ102" i="1"/>
  <c r="EA102" i="1"/>
  <c r="DV103" i="1"/>
  <c r="DW103" i="1"/>
  <c r="DX103" i="1"/>
  <c r="DY103" i="1"/>
  <c r="DZ103" i="1"/>
  <c r="EA103" i="1"/>
  <c r="DV104" i="1"/>
  <c r="DW104" i="1"/>
  <c r="DX104" i="1"/>
  <c r="DY104" i="1"/>
  <c r="DZ104" i="1"/>
  <c r="EA104" i="1"/>
  <c r="DV105" i="1"/>
  <c r="DW105" i="1"/>
  <c r="DX105" i="1"/>
  <c r="DY105" i="1"/>
  <c r="DZ105" i="1"/>
  <c r="EA105" i="1"/>
  <c r="DV106" i="1"/>
  <c r="DW106" i="1"/>
  <c r="DX106" i="1"/>
  <c r="DY106" i="1"/>
  <c r="DZ106" i="1"/>
  <c r="EA106" i="1"/>
  <c r="DV107" i="1"/>
  <c r="DW107" i="1"/>
  <c r="DX107" i="1"/>
  <c r="DY107" i="1"/>
  <c r="DZ107" i="1"/>
  <c r="EA107" i="1"/>
  <c r="DV108" i="1"/>
  <c r="DW108" i="1"/>
  <c r="DX108" i="1"/>
  <c r="DY108" i="1"/>
  <c r="DZ108" i="1"/>
  <c r="EA108" i="1"/>
  <c r="DV109" i="1"/>
  <c r="DW109" i="1"/>
  <c r="DX109" i="1"/>
  <c r="DY109" i="1"/>
  <c r="DZ109" i="1"/>
  <c r="EA109" i="1"/>
  <c r="EA10" i="1"/>
  <c r="DZ10" i="1"/>
  <c r="DY10" i="1"/>
  <c r="DX10" i="1"/>
  <c r="DW10" i="1"/>
  <c r="CZ11" i="1"/>
  <c r="DA11" i="1"/>
  <c r="DB11" i="1"/>
  <c r="DC11" i="1"/>
  <c r="DD11" i="1"/>
  <c r="DE11" i="1"/>
  <c r="DF11" i="1"/>
  <c r="DG11" i="1"/>
  <c r="DH11" i="1"/>
  <c r="DI11" i="1"/>
  <c r="CZ12" i="1"/>
  <c r="DA12" i="1"/>
  <c r="DB12" i="1"/>
  <c r="DC12" i="1"/>
  <c r="DD12" i="1"/>
  <c r="DE12" i="1"/>
  <c r="DF12" i="1"/>
  <c r="DG12" i="1"/>
  <c r="DH12" i="1"/>
  <c r="DI12" i="1"/>
  <c r="CZ13" i="1"/>
  <c r="DA13" i="1"/>
  <c r="DB13" i="1"/>
  <c r="DC13" i="1"/>
  <c r="DD13" i="1"/>
  <c r="DE13" i="1"/>
  <c r="DF13" i="1"/>
  <c r="DG13" i="1"/>
  <c r="DH13" i="1"/>
  <c r="DI13" i="1"/>
  <c r="CZ14" i="1"/>
  <c r="DA14" i="1"/>
  <c r="DB14" i="1"/>
  <c r="DC14" i="1"/>
  <c r="DD14" i="1"/>
  <c r="DE14" i="1"/>
  <c r="DF14" i="1"/>
  <c r="DG14" i="1"/>
  <c r="DH14" i="1"/>
  <c r="DI14" i="1"/>
  <c r="CZ15" i="1"/>
  <c r="DA15" i="1"/>
  <c r="DB15" i="1"/>
  <c r="DC15" i="1"/>
  <c r="DD15" i="1"/>
  <c r="DE15" i="1"/>
  <c r="DF15" i="1"/>
  <c r="DG15" i="1"/>
  <c r="DH15" i="1"/>
  <c r="DI15" i="1"/>
  <c r="CZ16" i="1"/>
  <c r="DA16" i="1"/>
  <c r="DB16" i="1"/>
  <c r="DC16" i="1"/>
  <c r="DD16" i="1"/>
  <c r="DE16" i="1"/>
  <c r="DF16" i="1"/>
  <c r="DG16" i="1"/>
  <c r="DH16" i="1"/>
  <c r="DI16" i="1"/>
  <c r="CZ17" i="1"/>
  <c r="DA17" i="1"/>
  <c r="DB17" i="1"/>
  <c r="DC17" i="1"/>
  <c r="DD17" i="1"/>
  <c r="DE17" i="1"/>
  <c r="DF17" i="1"/>
  <c r="DG17" i="1"/>
  <c r="DH17" i="1"/>
  <c r="DI17" i="1"/>
  <c r="CZ18" i="1"/>
  <c r="DA18" i="1"/>
  <c r="DB18" i="1"/>
  <c r="DC18" i="1"/>
  <c r="DD18" i="1"/>
  <c r="DE18" i="1"/>
  <c r="DF18" i="1"/>
  <c r="DG18" i="1"/>
  <c r="DH18" i="1"/>
  <c r="DI18" i="1"/>
  <c r="CZ19" i="1"/>
  <c r="DA19" i="1"/>
  <c r="DB19" i="1"/>
  <c r="DC19" i="1"/>
  <c r="DD19" i="1"/>
  <c r="DE19" i="1"/>
  <c r="DF19" i="1"/>
  <c r="DG19" i="1"/>
  <c r="DH19" i="1"/>
  <c r="DI19" i="1"/>
  <c r="CZ20" i="1"/>
  <c r="DA20" i="1"/>
  <c r="DB20" i="1"/>
  <c r="DC20" i="1"/>
  <c r="DD20" i="1"/>
  <c r="DE20" i="1"/>
  <c r="DF20" i="1"/>
  <c r="DG20" i="1"/>
  <c r="DH20" i="1"/>
  <c r="DI20" i="1"/>
  <c r="CZ21" i="1"/>
  <c r="DA21" i="1"/>
  <c r="DB21" i="1"/>
  <c r="DC21" i="1"/>
  <c r="DD21" i="1"/>
  <c r="DE21" i="1"/>
  <c r="DF21" i="1"/>
  <c r="DG21" i="1"/>
  <c r="DH21" i="1"/>
  <c r="DI21" i="1"/>
  <c r="CZ22" i="1"/>
  <c r="DA22" i="1"/>
  <c r="DB22" i="1"/>
  <c r="DC22" i="1"/>
  <c r="DD22" i="1"/>
  <c r="DE22" i="1"/>
  <c r="DF22" i="1"/>
  <c r="DG22" i="1"/>
  <c r="DH22" i="1"/>
  <c r="DI22" i="1"/>
  <c r="CZ23" i="1"/>
  <c r="DA23" i="1"/>
  <c r="DB23" i="1"/>
  <c r="DC23" i="1"/>
  <c r="DD23" i="1"/>
  <c r="DE23" i="1"/>
  <c r="DF23" i="1"/>
  <c r="DG23" i="1"/>
  <c r="DH23" i="1"/>
  <c r="DI23" i="1"/>
  <c r="CZ24" i="1"/>
  <c r="DA24" i="1"/>
  <c r="DB24" i="1"/>
  <c r="DC24" i="1"/>
  <c r="DD24" i="1"/>
  <c r="DE24" i="1"/>
  <c r="DF24" i="1"/>
  <c r="DG24" i="1"/>
  <c r="DH24" i="1"/>
  <c r="DI24" i="1"/>
  <c r="CZ25" i="1"/>
  <c r="DA25" i="1"/>
  <c r="DB25" i="1"/>
  <c r="DC25" i="1"/>
  <c r="DD25" i="1"/>
  <c r="DE25" i="1"/>
  <c r="DF25" i="1"/>
  <c r="DG25" i="1"/>
  <c r="DH25" i="1"/>
  <c r="DI25" i="1"/>
  <c r="CZ26" i="1"/>
  <c r="DA26" i="1"/>
  <c r="DB26" i="1"/>
  <c r="DC26" i="1"/>
  <c r="DD26" i="1"/>
  <c r="DE26" i="1"/>
  <c r="DF26" i="1"/>
  <c r="DG26" i="1"/>
  <c r="DH26" i="1"/>
  <c r="DI26" i="1"/>
  <c r="CZ27" i="1"/>
  <c r="DA27" i="1"/>
  <c r="DB27" i="1"/>
  <c r="DC27" i="1"/>
  <c r="DD27" i="1"/>
  <c r="DE27" i="1"/>
  <c r="DF27" i="1"/>
  <c r="DG27" i="1"/>
  <c r="DH27" i="1"/>
  <c r="DI27" i="1"/>
  <c r="CZ28" i="1"/>
  <c r="DA28" i="1"/>
  <c r="DB28" i="1"/>
  <c r="DC28" i="1"/>
  <c r="DD28" i="1"/>
  <c r="DE28" i="1"/>
  <c r="DF28" i="1"/>
  <c r="DG28" i="1"/>
  <c r="DH28" i="1"/>
  <c r="DI28" i="1"/>
  <c r="CZ29" i="1"/>
  <c r="DA29" i="1"/>
  <c r="DB29" i="1"/>
  <c r="DC29" i="1"/>
  <c r="DD29" i="1"/>
  <c r="DE29" i="1"/>
  <c r="DF29" i="1"/>
  <c r="DG29" i="1"/>
  <c r="DH29" i="1"/>
  <c r="DI29" i="1"/>
  <c r="CZ30" i="1"/>
  <c r="DA30" i="1"/>
  <c r="DB30" i="1"/>
  <c r="DC30" i="1"/>
  <c r="DD30" i="1"/>
  <c r="DE30" i="1"/>
  <c r="DF30" i="1"/>
  <c r="DG30" i="1"/>
  <c r="DH30" i="1"/>
  <c r="DI30" i="1"/>
  <c r="CZ31" i="1"/>
  <c r="DA31" i="1"/>
  <c r="DB31" i="1"/>
  <c r="DC31" i="1"/>
  <c r="DD31" i="1"/>
  <c r="DE31" i="1"/>
  <c r="DF31" i="1"/>
  <c r="DG31" i="1"/>
  <c r="DH31" i="1"/>
  <c r="DI31" i="1"/>
  <c r="CZ32" i="1"/>
  <c r="DA32" i="1"/>
  <c r="DB32" i="1"/>
  <c r="DC32" i="1"/>
  <c r="DD32" i="1"/>
  <c r="DE32" i="1"/>
  <c r="DF32" i="1"/>
  <c r="DG32" i="1"/>
  <c r="DH32" i="1"/>
  <c r="DI32" i="1"/>
  <c r="CZ33" i="1"/>
  <c r="DA33" i="1"/>
  <c r="DB33" i="1"/>
  <c r="DC33" i="1"/>
  <c r="DD33" i="1"/>
  <c r="DE33" i="1"/>
  <c r="DF33" i="1"/>
  <c r="DG33" i="1"/>
  <c r="DH33" i="1"/>
  <c r="DI33" i="1"/>
  <c r="CZ34" i="1"/>
  <c r="DA34" i="1"/>
  <c r="DB34" i="1"/>
  <c r="DC34" i="1"/>
  <c r="DD34" i="1"/>
  <c r="DE34" i="1"/>
  <c r="DF34" i="1"/>
  <c r="DG34" i="1"/>
  <c r="DH34" i="1"/>
  <c r="DI34" i="1"/>
  <c r="CZ35" i="1"/>
  <c r="DA35" i="1"/>
  <c r="DB35" i="1"/>
  <c r="DC35" i="1"/>
  <c r="DD35" i="1"/>
  <c r="DE35" i="1"/>
  <c r="DF35" i="1"/>
  <c r="DG35" i="1"/>
  <c r="DH35" i="1"/>
  <c r="DI35" i="1"/>
  <c r="CZ36" i="1"/>
  <c r="DA36" i="1"/>
  <c r="DB36" i="1"/>
  <c r="DC36" i="1"/>
  <c r="DD36" i="1"/>
  <c r="DE36" i="1"/>
  <c r="DF36" i="1"/>
  <c r="DG36" i="1"/>
  <c r="DH36" i="1"/>
  <c r="DI36" i="1"/>
  <c r="CZ37" i="1"/>
  <c r="DA37" i="1"/>
  <c r="DB37" i="1"/>
  <c r="DC37" i="1"/>
  <c r="DD37" i="1"/>
  <c r="DE37" i="1"/>
  <c r="DF37" i="1"/>
  <c r="DG37" i="1"/>
  <c r="DH37" i="1"/>
  <c r="DI37" i="1"/>
  <c r="CZ38" i="1"/>
  <c r="DA38" i="1"/>
  <c r="DB38" i="1"/>
  <c r="DC38" i="1"/>
  <c r="DD38" i="1"/>
  <c r="DE38" i="1"/>
  <c r="DF38" i="1"/>
  <c r="DG38" i="1"/>
  <c r="DH38" i="1"/>
  <c r="DI38" i="1"/>
  <c r="CZ39" i="1"/>
  <c r="DA39" i="1"/>
  <c r="DB39" i="1"/>
  <c r="DC39" i="1"/>
  <c r="DD39" i="1"/>
  <c r="DE39" i="1"/>
  <c r="DF39" i="1"/>
  <c r="DG39" i="1"/>
  <c r="DH39" i="1"/>
  <c r="DI39" i="1"/>
  <c r="CZ40" i="1"/>
  <c r="DA40" i="1"/>
  <c r="DB40" i="1"/>
  <c r="DC40" i="1"/>
  <c r="DD40" i="1"/>
  <c r="DE40" i="1"/>
  <c r="DF40" i="1"/>
  <c r="DG40" i="1"/>
  <c r="DH40" i="1"/>
  <c r="DI40" i="1"/>
  <c r="CZ41" i="1"/>
  <c r="DA41" i="1"/>
  <c r="DB41" i="1"/>
  <c r="DC41" i="1"/>
  <c r="DD41" i="1"/>
  <c r="DE41" i="1"/>
  <c r="DF41" i="1"/>
  <c r="DG41" i="1"/>
  <c r="DH41" i="1"/>
  <c r="DI41" i="1"/>
  <c r="CZ42" i="1"/>
  <c r="DA42" i="1"/>
  <c r="DB42" i="1"/>
  <c r="DC42" i="1"/>
  <c r="DD42" i="1"/>
  <c r="DE42" i="1"/>
  <c r="DF42" i="1"/>
  <c r="DG42" i="1"/>
  <c r="DH42" i="1"/>
  <c r="DI42" i="1"/>
  <c r="CZ43" i="1"/>
  <c r="DA43" i="1"/>
  <c r="DB43" i="1"/>
  <c r="DC43" i="1"/>
  <c r="DD43" i="1"/>
  <c r="DE43" i="1"/>
  <c r="DF43" i="1"/>
  <c r="DG43" i="1"/>
  <c r="DH43" i="1"/>
  <c r="DI43" i="1"/>
  <c r="CZ44" i="1"/>
  <c r="DA44" i="1"/>
  <c r="DB44" i="1"/>
  <c r="DC44" i="1"/>
  <c r="DD44" i="1"/>
  <c r="DE44" i="1"/>
  <c r="DF44" i="1"/>
  <c r="DG44" i="1"/>
  <c r="DH44" i="1"/>
  <c r="DI44" i="1"/>
  <c r="CZ45" i="1"/>
  <c r="DA45" i="1"/>
  <c r="DB45" i="1"/>
  <c r="DC45" i="1"/>
  <c r="DD45" i="1"/>
  <c r="DE45" i="1"/>
  <c r="DF45" i="1"/>
  <c r="DG45" i="1"/>
  <c r="DH45" i="1"/>
  <c r="DI45" i="1"/>
  <c r="CZ46" i="1"/>
  <c r="DA46" i="1"/>
  <c r="DB46" i="1"/>
  <c r="DC46" i="1"/>
  <c r="DD46" i="1"/>
  <c r="DE46" i="1"/>
  <c r="DF46" i="1"/>
  <c r="DG46" i="1"/>
  <c r="DH46" i="1"/>
  <c r="DI46" i="1"/>
  <c r="CZ47" i="1"/>
  <c r="DA47" i="1"/>
  <c r="DB47" i="1"/>
  <c r="DC47" i="1"/>
  <c r="DD47" i="1"/>
  <c r="DE47" i="1"/>
  <c r="DF47" i="1"/>
  <c r="DG47" i="1"/>
  <c r="DH47" i="1"/>
  <c r="DI47" i="1"/>
  <c r="CZ48" i="1"/>
  <c r="DA48" i="1"/>
  <c r="DB48" i="1"/>
  <c r="DC48" i="1"/>
  <c r="DD48" i="1"/>
  <c r="DE48" i="1"/>
  <c r="DF48" i="1"/>
  <c r="DG48" i="1"/>
  <c r="DH48" i="1"/>
  <c r="DI48" i="1"/>
  <c r="CZ49" i="1"/>
  <c r="DA49" i="1"/>
  <c r="DB49" i="1"/>
  <c r="DC49" i="1"/>
  <c r="DD49" i="1"/>
  <c r="DE49" i="1"/>
  <c r="DF49" i="1"/>
  <c r="DG49" i="1"/>
  <c r="DH49" i="1"/>
  <c r="DI49" i="1"/>
  <c r="CZ50" i="1"/>
  <c r="DA50" i="1"/>
  <c r="DB50" i="1"/>
  <c r="DC50" i="1"/>
  <c r="DD50" i="1"/>
  <c r="DE50" i="1"/>
  <c r="DF50" i="1"/>
  <c r="DG50" i="1"/>
  <c r="DH50" i="1"/>
  <c r="DI50" i="1"/>
  <c r="CZ51" i="1"/>
  <c r="DA51" i="1"/>
  <c r="DB51" i="1"/>
  <c r="DC51" i="1"/>
  <c r="DD51" i="1"/>
  <c r="DE51" i="1"/>
  <c r="DF51" i="1"/>
  <c r="DG51" i="1"/>
  <c r="DH51" i="1"/>
  <c r="DI51" i="1"/>
  <c r="CZ52" i="1"/>
  <c r="DA52" i="1"/>
  <c r="DB52" i="1"/>
  <c r="DC52" i="1"/>
  <c r="DD52" i="1"/>
  <c r="DE52" i="1"/>
  <c r="DF52" i="1"/>
  <c r="DG52" i="1"/>
  <c r="DH52" i="1"/>
  <c r="DI52" i="1"/>
  <c r="CZ53" i="1"/>
  <c r="DA53" i="1"/>
  <c r="DB53" i="1"/>
  <c r="DC53" i="1"/>
  <c r="DD53" i="1"/>
  <c r="DE53" i="1"/>
  <c r="DF53" i="1"/>
  <c r="DG53" i="1"/>
  <c r="DH53" i="1"/>
  <c r="DI53" i="1"/>
  <c r="CZ54" i="1"/>
  <c r="DA54" i="1"/>
  <c r="DB54" i="1"/>
  <c r="DC54" i="1"/>
  <c r="DD54" i="1"/>
  <c r="DE54" i="1"/>
  <c r="DF54" i="1"/>
  <c r="DG54" i="1"/>
  <c r="DH54" i="1"/>
  <c r="DI54" i="1"/>
  <c r="CZ55" i="1"/>
  <c r="DA55" i="1"/>
  <c r="DB55" i="1"/>
  <c r="DC55" i="1"/>
  <c r="DD55" i="1"/>
  <c r="DE55" i="1"/>
  <c r="DF55" i="1"/>
  <c r="DG55" i="1"/>
  <c r="DH55" i="1"/>
  <c r="DI55" i="1"/>
  <c r="CZ56" i="1"/>
  <c r="DA56" i="1"/>
  <c r="DB56" i="1"/>
  <c r="DC56" i="1"/>
  <c r="DD56" i="1"/>
  <c r="DE56" i="1"/>
  <c r="DF56" i="1"/>
  <c r="DG56" i="1"/>
  <c r="DH56" i="1"/>
  <c r="DI56" i="1"/>
  <c r="CZ57" i="1"/>
  <c r="DA57" i="1"/>
  <c r="DB57" i="1"/>
  <c r="DC57" i="1"/>
  <c r="DD57" i="1"/>
  <c r="DE57" i="1"/>
  <c r="DF57" i="1"/>
  <c r="DG57" i="1"/>
  <c r="DH57" i="1"/>
  <c r="DI57" i="1"/>
  <c r="CZ58" i="1"/>
  <c r="DA58" i="1"/>
  <c r="DB58" i="1"/>
  <c r="DC58" i="1"/>
  <c r="DD58" i="1"/>
  <c r="DE58" i="1"/>
  <c r="DF58" i="1"/>
  <c r="DG58" i="1"/>
  <c r="DH58" i="1"/>
  <c r="DI58" i="1"/>
  <c r="CZ59" i="1"/>
  <c r="DA59" i="1"/>
  <c r="DB59" i="1"/>
  <c r="DC59" i="1"/>
  <c r="DD59" i="1"/>
  <c r="DE59" i="1"/>
  <c r="DF59" i="1"/>
  <c r="DG59" i="1"/>
  <c r="DH59" i="1"/>
  <c r="DI59" i="1"/>
  <c r="CZ60" i="1"/>
  <c r="DA60" i="1"/>
  <c r="DB60" i="1"/>
  <c r="DC60" i="1"/>
  <c r="DD60" i="1"/>
  <c r="DE60" i="1"/>
  <c r="DF60" i="1"/>
  <c r="DG60" i="1"/>
  <c r="DH60" i="1"/>
  <c r="DI60" i="1"/>
  <c r="CZ61" i="1"/>
  <c r="DA61" i="1"/>
  <c r="DB61" i="1"/>
  <c r="DC61" i="1"/>
  <c r="DD61" i="1"/>
  <c r="DE61" i="1"/>
  <c r="DF61" i="1"/>
  <c r="DG61" i="1"/>
  <c r="DH61" i="1"/>
  <c r="DI61" i="1"/>
  <c r="CZ62" i="1"/>
  <c r="DA62" i="1"/>
  <c r="DB62" i="1"/>
  <c r="DC62" i="1"/>
  <c r="DD62" i="1"/>
  <c r="DE62" i="1"/>
  <c r="DF62" i="1"/>
  <c r="DG62" i="1"/>
  <c r="DH62" i="1"/>
  <c r="DI62" i="1"/>
  <c r="CZ63" i="1"/>
  <c r="DA63" i="1"/>
  <c r="DB63" i="1"/>
  <c r="DC63" i="1"/>
  <c r="DD63" i="1"/>
  <c r="DE63" i="1"/>
  <c r="DF63" i="1"/>
  <c r="DG63" i="1"/>
  <c r="DH63" i="1"/>
  <c r="DI63" i="1"/>
  <c r="CZ64" i="1"/>
  <c r="DA64" i="1"/>
  <c r="DB64" i="1"/>
  <c r="DC64" i="1"/>
  <c r="DD64" i="1"/>
  <c r="DE64" i="1"/>
  <c r="DF64" i="1"/>
  <c r="DG64" i="1"/>
  <c r="DH64" i="1"/>
  <c r="DI64" i="1"/>
  <c r="CZ65" i="1"/>
  <c r="DA65" i="1"/>
  <c r="DB65" i="1"/>
  <c r="DC65" i="1"/>
  <c r="DD65" i="1"/>
  <c r="DE65" i="1"/>
  <c r="DF65" i="1"/>
  <c r="DG65" i="1"/>
  <c r="DH65" i="1"/>
  <c r="DI65" i="1"/>
  <c r="CZ66" i="1"/>
  <c r="DA66" i="1"/>
  <c r="DB66" i="1"/>
  <c r="DC66" i="1"/>
  <c r="DD66" i="1"/>
  <c r="DE66" i="1"/>
  <c r="DF66" i="1"/>
  <c r="DG66" i="1"/>
  <c r="DH66" i="1"/>
  <c r="DI66" i="1"/>
  <c r="CZ67" i="1"/>
  <c r="DA67" i="1"/>
  <c r="DB67" i="1"/>
  <c r="DC67" i="1"/>
  <c r="DD67" i="1"/>
  <c r="DE67" i="1"/>
  <c r="DF67" i="1"/>
  <c r="DG67" i="1"/>
  <c r="DH67" i="1"/>
  <c r="DI67" i="1"/>
  <c r="CZ68" i="1"/>
  <c r="DA68" i="1"/>
  <c r="DB68" i="1"/>
  <c r="DC68" i="1"/>
  <c r="DD68" i="1"/>
  <c r="DE68" i="1"/>
  <c r="DF68" i="1"/>
  <c r="DG68" i="1"/>
  <c r="DH68" i="1"/>
  <c r="DI68" i="1"/>
  <c r="CZ69" i="1"/>
  <c r="DA69" i="1"/>
  <c r="DB69" i="1"/>
  <c r="DC69" i="1"/>
  <c r="DD69" i="1"/>
  <c r="DE69" i="1"/>
  <c r="DF69" i="1"/>
  <c r="DG69" i="1"/>
  <c r="DH69" i="1"/>
  <c r="DI69" i="1"/>
  <c r="CZ70" i="1"/>
  <c r="DA70" i="1"/>
  <c r="DB70" i="1"/>
  <c r="DC70" i="1"/>
  <c r="DD70" i="1"/>
  <c r="DE70" i="1"/>
  <c r="DF70" i="1"/>
  <c r="DG70" i="1"/>
  <c r="DH70" i="1"/>
  <c r="DI70" i="1"/>
  <c r="CZ71" i="1"/>
  <c r="DA71" i="1"/>
  <c r="DB71" i="1"/>
  <c r="DC71" i="1"/>
  <c r="DD71" i="1"/>
  <c r="DE71" i="1"/>
  <c r="DF71" i="1"/>
  <c r="DG71" i="1"/>
  <c r="DH71" i="1"/>
  <c r="DI71" i="1"/>
  <c r="CZ72" i="1"/>
  <c r="DA72" i="1"/>
  <c r="DB72" i="1"/>
  <c r="DC72" i="1"/>
  <c r="DD72" i="1"/>
  <c r="DE72" i="1"/>
  <c r="DF72" i="1"/>
  <c r="DG72" i="1"/>
  <c r="DH72" i="1"/>
  <c r="DI72" i="1"/>
  <c r="CZ73" i="1"/>
  <c r="DA73" i="1"/>
  <c r="DB73" i="1"/>
  <c r="DC73" i="1"/>
  <c r="DD73" i="1"/>
  <c r="DE73" i="1"/>
  <c r="DF73" i="1"/>
  <c r="DG73" i="1"/>
  <c r="DH73" i="1"/>
  <c r="DI73" i="1"/>
  <c r="CZ74" i="1"/>
  <c r="DA74" i="1"/>
  <c r="DB74" i="1"/>
  <c r="DC74" i="1"/>
  <c r="DD74" i="1"/>
  <c r="DE74" i="1"/>
  <c r="DF74" i="1"/>
  <c r="DG74" i="1"/>
  <c r="DH74" i="1"/>
  <c r="DI74" i="1"/>
  <c r="CZ75" i="1"/>
  <c r="DA75" i="1"/>
  <c r="DB75" i="1"/>
  <c r="DC75" i="1"/>
  <c r="DD75" i="1"/>
  <c r="DE75" i="1"/>
  <c r="DF75" i="1"/>
  <c r="DG75" i="1"/>
  <c r="DH75" i="1"/>
  <c r="DI75" i="1"/>
  <c r="CZ76" i="1"/>
  <c r="DA76" i="1"/>
  <c r="DB76" i="1"/>
  <c r="DC76" i="1"/>
  <c r="DD76" i="1"/>
  <c r="DE76" i="1"/>
  <c r="DF76" i="1"/>
  <c r="DG76" i="1"/>
  <c r="DH76" i="1"/>
  <c r="DI76" i="1"/>
  <c r="CZ77" i="1"/>
  <c r="DA77" i="1"/>
  <c r="DB77" i="1"/>
  <c r="DC77" i="1"/>
  <c r="DD77" i="1"/>
  <c r="DE77" i="1"/>
  <c r="DF77" i="1"/>
  <c r="DG77" i="1"/>
  <c r="DH77" i="1"/>
  <c r="DI77" i="1"/>
  <c r="CZ78" i="1"/>
  <c r="DA78" i="1"/>
  <c r="DB78" i="1"/>
  <c r="DC78" i="1"/>
  <c r="DD78" i="1"/>
  <c r="DE78" i="1"/>
  <c r="DF78" i="1"/>
  <c r="DG78" i="1"/>
  <c r="DH78" i="1"/>
  <c r="DI78" i="1"/>
  <c r="CZ79" i="1"/>
  <c r="DA79" i="1"/>
  <c r="DB79" i="1"/>
  <c r="DC79" i="1"/>
  <c r="DD79" i="1"/>
  <c r="DE79" i="1"/>
  <c r="DF79" i="1"/>
  <c r="DG79" i="1"/>
  <c r="DH79" i="1"/>
  <c r="DI79" i="1"/>
  <c r="CZ80" i="1"/>
  <c r="DA80" i="1"/>
  <c r="DB80" i="1"/>
  <c r="DC80" i="1"/>
  <c r="DD80" i="1"/>
  <c r="DE80" i="1"/>
  <c r="DF80" i="1"/>
  <c r="DG80" i="1"/>
  <c r="DH80" i="1"/>
  <c r="DI80" i="1"/>
  <c r="CZ81" i="1"/>
  <c r="DA81" i="1"/>
  <c r="DB81" i="1"/>
  <c r="DC81" i="1"/>
  <c r="DD81" i="1"/>
  <c r="DE81" i="1"/>
  <c r="DF81" i="1"/>
  <c r="DG81" i="1"/>
  <c r="DH81" i="1"/>
  <c r="DI81" i="1"/>
  <c r="CZ82" i="1"/>
  <c r="DA82" i="1"/>
  <c r="DB82" i="1"/>
  <c r="DC82" i="1"/>
  <c r="DD82" i="1"/>
  <c r="DE82" i="1"/>
  <c r="DF82" i="1"/>
  <c r="DG82" i="1"/>
  <c r="DH82" i="1"/>
  <c r="DI82" i="1"/>
  <c r="CZ83" i="1"/>
  <c r="DA83" i="1"/>
  <c r="DB83" i="1"/>
  <c r="DC83" i="1"/>
  <c r="DD83" i="1"/>
  <c r="DE83" i="1"/>
  <c r="DF83" i="1"/>
  <c r="DG83" i="1"/>
  <c r="DH83" i="1"/>
  <c r="DI83" i="1"/>
  <c r="CZ84" i="1"/>
  <c r="DA84" i="1"/>
  <c r="DB84" i="1"/>
  <c r="DP84" i="1" s="1" a="1"/>
  <c r="DP84" i="1" s="1"/>
  <c r="DC84" i="1"/>
  <c r="DD84" i="1"/>
  <c r="DE84" i="1"/>
  <c r="DF84" i="1"/>
  <c r="DG84" i="1"/>
  <c r="DH84" i="1"/>
  <c r="DI84" i="1"/>
  <c r="CZ85" i="1"/>
  <c r="DA85" i="1"/>
  <c r="DB85" i="1"/>
  <c r="DC85" i="1"/>
  <c r="DD85" i="1"/>
  <c r="DE85" i="1"/>
  <c r="DF85" i="1"/>
  <c r="DG85" i="1"/>
  <c r="DH85" i="1"/>
  <c r="DI85" i="1"/>
  <c r="CZ86" i="1"/>
  <c r="DA86" i="1"/>
  <c r="DB86" i="1"/>
  <c r="DC86" i="1"/>
  <c r="DD86" i="1"/>
  <c r="DE86" i="1"/>
  <c r="DF86" i="1"/>
  <c r="DL86" i="1" s="1" a="1"/>
  <c r="DL86" i="1" s="1"/>
  <c r="DG86" i="1"/>
  <c r="DH86" i="1"/>
  <c r="DI86" i="1"/>
  <c r="CZ87" i="1"/>
  <c r="DA87" i="1"/>
  <c r="DB87" i="1"/>
  <c r="DC87" i="1"/>
  <c r="DD87" i="1"/>
  <c r="DN87" i="1" s="1" a="1"/>
  <c r="DN87" i="1" s="1"/>
  <c r="DE87" i="1"/>
  <c r="DF87" i="1"/>
  <c r="DG87" i="1"/>
  <c r="DH87" i="1"/>
  <c r="DI87" i="1"/>
  <c r="CZ88" i="1"/>
  <c r="DA88" i="1"/>
  <c r="DB88" i="1"/>
  <c r="DC88" i="1"/>
  <c r="DD88" i="1"/>
  <c r="DE88" i="1"/>
  <c r="DF88" i="1"/>
  <c r="DG88" i="1"/>
  <c r="DH88" i="1"/>
  <c r="DI88" i="1"/>
  <c r="CZ89" i="1"/>
  <c r="DA89" i="1"/>
  <c r="DB89" i="1"/>
  <c r="DC89" i="1"/>
  <c r="DD89" i="1"/>
  <c r="DE89" i="1"/>
  <c r="DF89" i="1"/>
  <c r="DG89" i="1"/>
  <c r="DH89" i="1"/>
  <c r="DI89" i="1"/>
  <c r="CZ90" i="1"/>
  <c r="DA90" i="1"/>
  <c r="DB90" i="1"/>
  <c r="DC90" i="1"/>
  <c r="DD90" i="1"/>
  <c r="DE90" i="1"/>
  <c r="DF90" i="1"/>
  <c r="DG90" i="1"/>
  <c r="DH90" i="1"/>
  <c r="DI90" i="1"/>
  <c r="CZ91" i="1"/>
  <c r="DA91" i="1"/>
  <c r="DB91" i="1"/>
  <c r="DC91" i="1"/>
  <c r="DD91" i="1"/>
  <c r="DN91" i="1" s="1" a="1"/>
  <c r="DN91" i="1" s="1"/>
  <c r="DE91" i="1"/>
  <c r="DF91" i="1"/>
  <c r="DG91" i="1"/>
  <c r="DH91" i="1"/>
  <c r="DI91" i="1"/>
  <c r="CZ92" i="1"/>
  <c r="DA92" i="1"/>
  <c r="DB92" i="1"/>
  <c r="DP92" i="1" s="1" a="1"/>
  <c r="DP92" i="1" s="1"/>
  <c r="DC92" i="1"/>
  <c r="DD92" i="1"/>
  <c r="DE92" i="1"/>
  <c r="DF92" i="1"/>
  <c r="DG92" i="1"/>
  <c r="DH92" i="1"/>
  <c r="DI92" i="1"/>
  <c r="CZ93" i="1"/>
  <c r="DA93" i="1"/>
  <c r="DB93" i="1"/>
  <c r="DC93" i="1"/>
  <c r="DD93" i="1"/>
  <c r="DE93" i="1"/>
  <c r="DF93" i="1"/>
  <c r="DG93" i="1"/>
  <c r="DH93" i="1"/>
  <c r="DI93" i="1"/>
  <c r="CZ94" i="1"/>
  <c r="DA94" i="1"/>
  <c r="DB94" i="1"/>
  <c r="DC94" i="1"/>
  <c r="DD94" i="1"/>
  <c r="DE94" i="1"/>
  <c r="DF94" i="1"/>
  <c r="DL94" i="1" s="1" a="1"/>
  <c r="DL94" i="1" s="1"/>
  <c r="DG94" i="1"/>
  <c r="DH94" i="1"/>
  <c r="DI94" i="1"/>
  <c r="CZ95" i="1"/>
  <c r="DA95" i="1"/>
  <c r="DB95" i="1"/>
  <c r="DC95" i="1"/>
  <c r="DD95" i="1"/>
  <c r="DN95" i="1" s="1" a="1"/>
  <c r="DN95" i="1" s="1"/>
  <c r="DE95" i="1"/>
  <c r="DF95" i="1"/>
  <c r="DG95" i="1"/>
  <c r="DH95" i="1"/>
  <c r="DI95" i="1"/>
  <c r="CZ96" i="1"/>
  <c r="DA96" i="1"/>
  <c r="DB96" i="1"/>
  <c r="DC96" i="1"/>
  <c r="DD96" i="1"/>
  <c r="DE96" i="1"/>
  <c r="DF96" i="1"/>
  <c r="DG96" i="1"/>
  <c r="DH96" i="1"/>
  <c r="DI96" i="1"/>
  <c r="CZ97" i="1"/>
  <c r="DA97" i="1"/>
  <c r="DB97" i="1"/>
  <c r="DC97" i="1"/>
  <c r="DD97" i="1"/>
  <c r="DE97" i="1"/>
  <c r="DF97" i="1"/>
  <c r="DG97" i="1"/>
  <c r="DH97" i="1"/>
  <c r="DI97" i="1"/>
  <c r="CZ98" i="1"/>
  <c r="DA98" i="1"/>
  <c r="DB98" i="1"/>
  <c r="DC98" i="1"/>
  <c r="DD98" i="1"/>
  <c r="DE98" i="1"/>
  <c r="DF98" i="1"/>
  <c r="DG98" i="1"/>
  <c r="DH98" i="1"/>
  <c r="DI98" i="1"/>
  <c r="CZ99" i="1"/>
  <c r="DA99" i="1"/>
  <c r="DB99" i="1"/>
  <c r="DC99" i="1"/>
  <c r="DD99" i="1"/>
  <c r="DN99" i="1" s="1" a="1"/>
  <c r="DN99" i="1" s="1"/>
  <c r="DE99" i="1"/>
  <c r="DF99" i="1"/>
  <c r="DG99" i="1"/>
  <c r="DH99" i="1"/>
  <c r="DI99" i="1"/>
  <c r="CZ100" i="1"/>
  <c r="DA100" i="1"/>
  <c r="DB100" i="1"/>
  <c r="DP100" i="1" s="1" a="1"/>
  <c r="DP100" i="1" s="1"/>
  <c r="DC100" i="1"/>
  <c r="DD100" i="1"/>
  <c r="DE100" i="1"/>
  <c r="DF100" i="1"/>
  <c r="DG100" i="1"/>
  <c r="DH100" i="1"/>
  <c r="DI100" i="1"/>
  <c r="CZ101" i="1"/>
  <c r="DA101" i="1"/>
  <c r="DB101" i="1"/>
  <c r="DC101" i="1"/>
  <c r="DD101" i="1"/>
  <c r="DE101" i="1"/>
  <c r="DF101" i="1"/>
  <c r="DG101" i="1"/>
  <c r="DH101" i="1"/>
  <c r="DI101" i="1"/>
  <c r="CZ102" i="1"/>
  <c r="DA102" i="1"/>
  <c r="DB102" i="1"/>
  <c r="DC102" i="1"/>
  <c r="DD102" i="1"/>
  <c r="DE102" i="1"/>
  <c r="DF102" i="1"/>
  <c r="DG102" i="1"/>
  <c r="DH102" i="1"/>
  <c r="DI102" i="1"/>
  <c r="CZ103" i="1"/>
  <c r="DA103" i="1"/>
  <c r="DB103" i="1"/>
  <c r="DC103" i="1"/>
  <c r="DD103" i="1"/>
  <c r="DE103" i="1"/>
  <c r="DF103" i="1"/>
  <c r="DG103" i="1"/>
  <c r="DH103" i="1"/>
  <c r="DI103" i="1"/>
  <c r="CZ104" i="1"/>
  <c r="DA104" i="1"/>
  <c r="DB104" i="1"/>
  <c r="DC104" i="1"/>
  <c r="DD104" i="1"/>
  <c r="DE104" i="1"/>
  <c r="DF104" i="1"/>
  <c r="DG104" i="1"/>
  <c r="DH104" i="1"/>
  <c r="DI104" i="1"/>
  <c r="CZ105" i="1"/>
  <c r="DA105" i="1"/>
  <c r="DB105" i="1"/>
  <c r="DC105" i="1"/>
  <c r="DD105" i="1"/>
  <c r="DE105" i="1"/>
  <c r="DF105" i="1"/>
  <c r="DG105" i="1"/>
  <c r="DH105" i="1"/>
  <c r="DI105" i="1"/>
  <c r="CZ106" i="1"/>
  <c r="DA106" i="1"/>
  <c r="DB106" i="1"/>
  <c r="DC106" i="1"/>
  <c r="DD106" i="1"/>
  <c r="DE106" i="1"/>
  <c r="DF106" i="1"/>
  <c r="DG106" i="1"/>
  <c r="DH106" i="1"/>
  <c r="DI106" i="1"/>
  <c r="CZ107" i="1"/>
  <c r="DA107" i="1"/>
  <c r="DB107" i="1"/>
  <c r="DC107" i="1"/>
  <c r="DD107" i="1"/>
  <c r="DE107" i="1"/>
  <c r="DF107" i="1"/>
  <c r="DG107" i="1"/>
  <c r="DH107" i="1"/>
  <c r="DI107" i="1"/>
  <c r="CZ108" i="1"/>
  <c r="DA108" i="1"/>
  <c r="DB108" i="1"/>
  <c r="DC108" i="1"/>
  <c r="DD108" i="1"/>
  <c r="DE108" i="1"/>
  <c r="DF108" i="1"/>
  <c r="DG108" i="1"/>
  <c r="DH108" i="1"/>
  <c r="DI108" i="1"/>
  <c r="DI10" i="1"/>
  <c r="DH10" i="1"/>
  <c r="DG10" i="1"/>
  <c r="DF10" i="1"/>
  <c r="DE10" i="1"/>
  <c r="DD10" i="1"/>
  <c r="DC10" i="1"/>
  <c r="DB10" i="1"/>
  <c r="DA10" i="1"/>
  <c r="CZ10" i="1"/>
  <c r="DL10" i="1" s="1" a="1"/>
  <c r="DL10" i="1" s="1"/>
  <c r="DV10" i="1" s="1"/>
  <c r="DQ11" i="1" a="1"/>
  <c r="DQ11" i="1" s="1"/>
  <c r="DL12" i="1" a="1"/>
  <c r="DL12" i="1" s="1"/>
  <c r="DM13" i="1" a="1"/>
  <c r="DM13" i="1" s="1"/>
  <c r="DN14" i="1" a="1"/>
  <c r="DN14" i="1" s="1"/>
  <c r="DO15" i="1" a="1"/>
  <c r="DO15" i="1" s="1"/>
  <c r="DP15" i="1" a="1"/>
  <c r="DP15" i="1" s="1"/>
  <c r="DQ16" i="1" a="1"/>
  <c r="DQ16" i="1" s="1"/>
  <c r="DL17" i="1" a="1"/>
  <c r="DL17" i="1" s="1"/>
  <c r="DL18" i="1" a="1"/>
  <c r="DL18" i="1" s="1"/>
  <c r="DM18" i="1" a="1"/>
  <c r="DM18" i="1" s="1"/>
  <c r="DM19" i="1" a="1"/>
  <c r="DM19" i="1" s="1"/>
  <c r="DN19" i="1" a="1"/>
  <c r="DN19" i="1" s="1"/>
  <c r="DN20" i="1" a="1"/>
  <c r="DN20" i="1" s="1"/>
  <c r="DO20" i="1" a="1"/>
  <c r="DO20" i="1" s="1"/>
  <c r="DP21" i="1" a="1"/>
  <c r="DP21" i="1" s="1"/>
  <c r="DQ21" i="1" a="1"/>
  <c r="DQ21" i="1" s="1"/>
  <c r="DQ22" i="1" a="1"/>
  <c r="DQ22" i="1" s="1"/>
  <c r="DL23" i="1" a="1"/>
  <c r="DL23" i="1" s="1"/>
  <c r="DL24" i="1" a="1"/>
  <c r="DL24" i="1" s="1"/>
  <c r="DM24" i="1" a="1"/>
  <c r="DM24" i="1" s="1"/>
  <c r="DM25" i="1" a="1"/>
  <c r="DM25" i="1" s="1"/>
  <c r="DN25" i="1" a="1"/>
  <c r="DN25" i="1" s="1"/>
  <c r="DO26" i="1" a="1"/>
  <c r="DO26" i="1" s="1"/>
  <c r="DP26" i="1" a="1"/>
  <c r="DP26" i="1" s="1"/>
  <c r="DQ27" i="1" a="1"/>
  <c r="DQ27" i="1" s="1"/>
  <c r="DL29" i="1" a="1"/>
  <c r="DL29" i="1" s="1"/>
  <c r="DM30" i="1" a="1"/>
  <c r="DM30" i="1" s="1"/>
  <c r="DN30" i="1" a="1"/>
  <c r="DN30" i="1" s="1"/>
  <c r="DN31" i="1" a="1"/>
  <c r="DN31" i="1" s="1"/>
  <c r="DO31" i="1" a="1"/>
  <c r="DO31" i="1" s="1"/>
  <c r="DP32" i="1" a="1"/>
  <c r="DP32" i="1" s="1"/>
  <c r="DQ32" i="1" a="1"/>
  <c r="DQ32" i="1" s="1"/>
  <c r="DQ33" i="1" a="1"/>
  <c r="DQ33" i="1" s="1"/>
  <c r="DL34" i="1" a="1"/>
  <c r="DL34" i="1" s="1"/>
  <c r="DL35" i="1" a="1"/>
  <c r="DL35" i="1" s="1"/>
  <c r="DM35" i="1" a="1"/>
  <c r="DM35" i="1" s="1"/>
  <c r="DM36" i="1" a="1"/>
  <c r="DM36" i="1" s="1"/>
  <c r="DN36" i="1" a="1"/>
  <c r="DN36" i="1" s="1"/>
  <c r="DO37" i="1" a="1"/>
  <c r="DO37" i="1" s="1"/>
  <c r="DP37" i="1" a="1"/>
  <c r="DP37" i="1" s="1"/>
  <c r="DP38" i="1" a="1"/>
  <c r="DP38" i="1" s="1"/>
  <c r="DQ38" i="1" a="1"/>
  <c r="DQ38" i="1" s="1"/>
  <c r="DQ39" i="1" a="1"/>
  <c r="DQ39" i="1" s="1"/>
  <c r="DL40" i="1" a="1"/>
  <c r="DL40" i="1" s="1"/>
  <c r="DM41" i="1" a="1"/>
  <c r="DM41" i="1" s="1"/>
  <c r="DN42" i="1" a="1"/>
  <c r="DN42" i="1" s="1"/>
  <c r="DO42" i="1" a="1"/>
  <c r="DO42" i="1" s="1"/>
  <c r="DP43" i="1" a="1"/>
  <c r="DP43" i="1" s="1"/>
  <c r="DQ44" i="1" a="1"/>
  <c r="DQ44" i="1" s="1"/>
  <c r="DL45" i="1" a="1"/>
  <c r="DL45" i="1" s="1"/>
  <c r="DL46" i="1" a="1"/>
  <c r="DL46" i="1" s="1"/>
  <c r="DM46" i="1" a="1"/>
  <c r="DM46" i="1" s="1"/>
  <c r="DN47" i="1" a="1"/>
  <c r="DN47" i="1" s="1"/>
  <c r="DO47" i="1" a="1"/>
  <c r="DO47" i="1" s="1"/>
  <c r="DP48" i="1" a="1"/>
  <c r="DP48" i="1" s="1"/>
  <c r="DQ48" i="1" a="1"/>
  <c r="DQ48" i="1" s="1"/>
  <c r="DQ49" i="1" a="1"/>
  <c r="DQ49" i="1" s="1"/>
  <c r="DL50" i="1" a="1"/>
  <c r="DL50" i="1" s="1"/>
  <c r="DL51" i="1" a="1"/>
  <c r="DL51" i="1" s="1"/>
  <c r="DM51" i="1" a="1"/>
  <c r="DM51" i="1" s="1"/>
  <c r="DN52" i="1" a="1"/>
  <c r="DN52" i="1" s="1"/>
  <c r="DO52" i="1" a="1"/>
  <c r="DO52" i="1" s="1"/>
  <c r="DP53" i="1" a="1"/>
  <c r="DP53" i="1" s="1"/>
  <c r="DQ53" i="1" a="1"/>
  <c r="DQ53" i="1" s="1"/>
  <c r="DQ54" i="1" a="1"/>
  <c r="DQ54" i="1" s="1"/>
  <c r="DL55" i="1" a="1"/>
  <c r="DL55" i="1" s="1"/>
  <c r="DL56" i="1" a="1"/>
  <c r="DL56" i="1" s="1"/>
  <c r="DM56" i="1" a="1"/>
  <c r="DM56" i="1" s="1"/>
  <c r="DN57" i="1" a="1"/>
  <c r="DN57" i="1" s="1"/>
  <c r="DO57" i="1" a="1"/>
  <c r="DO57" i="1" s="1"/>
  <c r="DP58" i="1" a="1"/>
  <c r="DP58" i="1" s="1"/>
  <c r="DQ58" i="1" a="1"/>
  <c r="DQ58" i="1" s="1"/>
  <c r="DQ59" i="1" a="1"/>
  <c r="DQ59" i="1" s="1"/>
  <c r="DL60" i="1" a="1"/>
  <c r="DL60" i="1" s="1"/>
  <c r="DM61" i="1" a="1"/>
  <c r="DM61" i="1" s="1"/>
  <c r="DN62" i="1" a="1"/>
  <c r="DN62" i="1" s="1"/>
  <c r="DO62" i="1" a="1"/>
  <c r="DO62" i="1" s="1"/>
  <c r="DP63" i="1" a="1"/>
  <c r="DP63" i="1" s="1"/>
  <c r="DQ63" i="1" a="1"/>
  <c r="DQ63" i="1" s="1"/>
  <c r="DL65" i="1" a="1"/>
  <c r="DL65" i="1" s="1"/>
  <c r="DM66" i="1" a="1"/>
  <c r="DM66" i="1" s="1"/>
  <c r="DN66" i="1" a="1"/>
  <c r="DN66" i="1" s="1"/>
  <c r="DM67" i="1" a="1"/>
  <c r="DM67" i="1" s="1"/>
  <c r="DL68" i="1" a="1"/>
  <c r="DL68" i="1" s="1"/>
  <c r="DM68" i="1" a="1"/>
  <c r="DM68" i="1" s="1"/>
  <c r="DL69" i="1"/>
  <c r="DL69" i="1" a="1"/>
  <c r="DQ69" i="1" a="1"/>
  <c r="DQ69" i="1" s="1"/>
  <c r="DP70" i="1" a="1"/>
  <c r="DP70" i="1" s="1"/>
  <c r="DQ70" i="1" a="1"/>
  <c r="DQ70" i="1" s="1"/>
  <c r="DP71" i="1"/>
  <c r="DP71" i="1" a="1"/>
  <c r="DO72" i="1"/>
  <c r="DO72" i="1" a="1"/>
  <c r="DN73" i="1" a="1"/>
  <c r="DN73" i="1" s="1"/>
  <c r="DO73" i="1" a="1"/>
  <c r="DO73" i="1" s="1"/>
  <c r="DN74" i="1" a="1"/>
  <c r="DN74" i="1" s="1"/>
  <c r="DM75" i="1"/>
  <c r="DM75" i="1" a="1"/>
  <c r="DL76" i="1" a="1"/>
  <c r="DL76" i="1" s="1"/>
  <c r="DM76" i="1" a="1"/>
  <c r="DM76" i="1" s="1"/>
  <c r="DL77" i="1" a="1"/>
  <c r="DL77" i="1" s="1"/>
  <c r="DQ77" i="1" a="1"/>
  <c r="DQ77" i="1" s="1"/>
  <c r="DP78" i="1" a="1"/>
  <c r="DP78" i="1" s="1"/>
  <c r="DQ78" i="1" a="1"/>
  <c r="DQ78" i="1" s="1"/>
  <c r="DP79" i="1"/>
  <c r="DP79" i="1" a="1"/>
  <c r="DM80" i="1" a="1"/>
  <c r="DM80" i="1" s="1"/>
  <c r="DO80" i="1"/>
  <c r="DO80" i="1" a="1"/>
  <c r="DL81" i="1" a="1"/>
  <c r="DL81" i="1" s="1"/>
  <c r="DN81" i="1" a="1"/>
  <c r="DN81" i="1" s="1"/>
  <c r="DO81" i="1" a="1"/>
  <c r="DO81" i="1" s="1"/>
  <c r="DQ81" i="1" a="1"/>
  <c r="DQ81" i="1" s="1"/>
  <c r="DN82" i="1"/>
  <c r="DN82" i="1" a="1"/>
  <c r="DQ82" i="1" a="1"/>
  <c r="DQ82" i="1" s="1"/>
  <c r="DL83" i="1" a="1"/>
  <c r="DL83" i="1" s="1"/>
  <c r="DM83" i="1"/>
  <c r="DM83" i="1" a="1"/>
  <c r="DP83" i="1" a="1"/>
  <c r="DP83" i="1" s="1"/>
  <c r="DQ83" i="1" a="1"/>
  <c r="DQ83" i="1" s="1"/>
  <c r="DL84" i="1" a="1"/>
  <c r="DL84" i="1" s="1"/>
  <c r="DM84" i="1" a="1"/>
  <c r="DM84" i="1" s="1"/>
  <c r="DN84" i="1" a="1"/>
  <c r="DN84" i="1" s="1"/>
  <c r="DO84" i="1" a="1"/>
  <c r="DO84" i="1" s="1"/>
  <c r="DQ84" i="1" a="1"/>
  <c r="DQ84" i="1" s="1"/>
  <c r="DL85" i="1" a="1"/>
  <c r="DL85" i="1" s="1"/>
  <c r="DM85" i="1" a="1"/>
  <c r="DM85" i="1" s="1"/>
  <c r="DO85" i="1" a="1"/>
  <c r="DO85" i="1" s="1"/>
  <c r="DP85" i="1" a="1"/>
  <c r="DP85" i="1" s="1"/>
  <c r="DQ85" i="1"/>
  <c r="DQ85" i="1" a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L87" i="1" a="1"/>
  <c r="DL87" i="1" s="1"/>
  <c r="DM87" i="1" a="1"/>
  <c r="DM87" i="1" s="1"/>
  <c r="DO87" i="1" a="1"/>
  <c r="DO87" i="1" s="1"/>
  <c r="DP87" i="1"/>
  <c r="DP87" i="1" a="1"/>
  <c r="DQ87" i="1" a="1"/>
  <c r="DQ87" i="1" s="1"/>
  <c r="DM88" i="1" a="1"/>
  <c r="DM88" i="1" s="1"/>
  <c r="DN88" i="1" a="1"/>
  <c r="DN88" i="1" s="1"/>
  <c r="DO88" i="1" a="1"/>
  <c r="DO88" i="1" s="1"/>
  <c r="DQ88" i="1" a="1"/>
  <c r="DQ88" i="1" s="1"/>
  <c r="DL89" i="1" a="1"/>
  <c r="DL89" i="1" s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M90" i="1" a="1"/>
  <c r="DM90" i="1" s="1"/>
  <c r="DN90" i="1" a="1"/>
  <c r="DN90" i="1" s="1"/>
  <c r="DO90" i="1" a="1"/>
  <c r="DO90" i="1" s="1"/>
  <c r="DQ90" i="1" a="1"/>
  <c r="DQ90" i="1" s="1"/>
  <c r="DL91" i="1" a="1"/>
  <c r="DL91" i="1" s="1"/>
  <c r="DM91" i="1"/>
  <c r="DM91" i="1" a="1"/>
  <c r="DO91" i="1" a="1"/>
  <c r="DO91" i="1" s="1"/>
  <c r="DP91" i="1" a="1"/>
  <c r="DP91" i="1" s="1"/>
  <c r="DQ91" i="1" a="1"/>
  <c r="DQ91" i="1" s="1"/>
  <c r="DL92" i="1" a="1"/>
  <c r="DL92" i="1" s="1"/>
  <c r="DM92" i="1" a="1"/>
  <c r="DM92" i="1" s="1"/>
  <c r="DN92" i="1" a="1"/>
  <c r="DN92" i="1" s="1"/>
  <c r="DO92" i="1" a="1"/>
  <c r="DO92" i="1" s="1"/>
  <c r="DQ92" i="1" a="1"/>
  <c r="DQ92" i="1" s="1"/>
  <c r="DL93" i="1"/>
  <c r="DL93" i="1" a="1"/>
  <c r="DM93" i="1" a="1"/>
  <c r="DM93" i="1" s="1"/>
  <c r="DO93" i="1" a="1"/>
  <c r="DO93" i="1" s="1"/>
  <c r="DP93" i="1" a="1"/>
  <c r="DP93" i="1" s="1"/>
  <c r="DQ93" i="1"/>
  <c r="DQ93" i="1" a="1"/>
  <c r="DM94" i="1" a="1"/>
  <c r="DM94" i="1" s="1"/>
  <c r="DN94" i="1" a="1"/>
  <c r="DN94" i="1" s="1"/>
  <c r="DO94" i="1" a="1"/>
  <c r="DO94" i="1" s="1"/>
  <c r="DP94" i="1" a="1"/>
  <c r="DP94" i="1" s="1"/>
  <c r="DQ94" i="1" a="1"/>
  <c r="DQ94" i="1" s="1"/>
  <c r="DL95" i="1" a="1"/>
  <c r="DL95" i="1" s="1"/>
  <c r="DM95" i="1" a="1"/>
  <c r="DM95" i="1" s="1"/>
  <c r="DO95" i="1" a="1"/>
  <c r="DO95" i="1" s="1"/>
  <c r="DP95" i="1" a="1"/>
  <c r="DP95" i="1" s="1"/>
  <c r="DQ95" i="1" a="1"/>
  <c r="DQ95" i="1" s="1"/>
  <c r="DM96" i="1" a="1"/>
  <c r="DM96" i="1" s="1"/>
  <c r="DN96" i="1" a="1"/>
  <c r="DN96" i="1" s="1"/>
  <c r="DO96" i="1" a="1"/>
  <c r="DO96" i="1" s="1"/>
  <c r="DQ96" i="1" a="1"/>
  <c r="DQ96" i="1" s="1"/>
  <c r="DL97" i="1" a="1"/>
  <c r="DL97" i="1" s="1"/>
  <c r="DM97" i="1" a="1"/>
  <c r="DM97" i="1" s="1"/>
  <c r="DN97" i="1" a="1"/>
  <c r="DN97" i="1" s="1"/>
  <c r="DO97" i="1" a="1"/>
  <c r="DO97" i="1" s="1"/>
  <c r="DP97" i="1" a="1"/>
  <c r="DP97" i="1" s="1"/>
  <c r="DQ97" i="1" a="1"/>
  <c r="DQ97" i="1" s="1"/>
  <c r="DM98" i="1" a="1"/>
  <c r="DM98" i="1" s="1"/>
  <c r="DN98" i="1"/>
  <c r="DN98" i="1" a="1"/>
  <c r="DO98" i="1" a="1"/>
  <c r="DO98" i="1" s="1"/>
  <c r="DQ98" i="1" a="1"/>
  <c r="DQ98" i="1" s="1"/>
  <c r="DL99" i="1" a="1"/>
  <c r="DL99" i="1" s="1"/>
  <c r="DM99" i="1" a="1"/>
  <c r="DM99" i="1" s="1"/>
  <c r="DO99" i="1" a="1"/>
  <c r="DO99" i="1" s="1"/>
  <c r="DP99" i="1" a="1"/>
  <c r="DP99" i="1" s="1"/>
  <c r="DQ99" i="1" a="1"/>
  <c r="DQ99" i="1" s="1"/>
  <c r="DL100" i="1" a="1"/>
  <c r="DL100" i="1" s="1"/>
  <c r="DM100" i="1" a="1"/>
  <c r="DM100" i="1" s="1"/>
  <c r="DN100" i="1" a="1"/>
  <c r="DN100" i="1" s="1"/>
  <c r="DO100" i="1" a="1"/>
  <c r="DO100" i="1" s="1"/>
  <c r="DQ100" i="1" a="1"/>
  <c r="DQ100" i="1" s="1"/>
  <c r="DL101" i="1"/>
  <c r="DL101" i="1" a="1"/>
  <c r="DM101" i="1" a="1"/>
  <c r="DM101" i="1" s="1"/>
  <c r="DO101" i="1" a="1"/>
  <c r="DO101" i="1" s="1"/>
  <c r="DP101" i="1" a="1"/>
  <c r="DP101" i="1" s="1"/>
  <c r="DQ101" i="1" a="1"/>
  <c r="DQ101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 s="1"/>
  <c r="DL104" i="1" a="1"/>
  <c r="DL104" i="1" s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 s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V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CY9" i="1"/>
  <c r="EB10" i="1"/>
  <c r="EB14" i="1"/>
  <c r="EB18" i="1"/>
  <c r="EB22" i="1"/>
  <c r="EB26" i="1"/>
  <c r="EB30" i="1"/>
  <c r="EB34" i="1"/>
  <c r="EB38" i="1"/>
  <c r="EB42" i="1"/>
  <c r="EC14" i="1"/>
  <c r="EC18" i="1"/>
  <c r="EB13" i="1"/>
  <c r="EB17" i="1"/>
  <c r="EB21" i="1"/>
  <c r="EB25" i="1"/>
  <c r="EB29" i="1"/>
  <c r="EB33" i="1"/>
  <c r="EB37" i="1"/>
  <c r="EB41" i="1"/>
  <c r="EC15" i="1"/>
  <c r="EC13" i="1"/>
  <c r="EB12" i="1"/>
  <c r="EB16" i="1"/>
  <c r="EB20" i="1"/>
  <c r="EB24" i="1"/>
  <c r="EB28" i="1"/>
  <c r="EB32" i="1"/>
  <c r="EB36" i="1"/>
  <c r="EB40" i="1"/>
  <c r="EC12" i="1"/>
  <c r="EC24" i="1"/>
  <c r="EC11" i="1"/>
  <c r="EB11" i="1"/>
  <c r="EB15" i="1"/>
  <c r="EB19" i="1"/>
  <c r="EB23" i="1"/>
  <c r="EB27" i="1"/>
  <c r="EB31" i="1"/>
  <c r="EB35" i="1"/>
  <c r="EB39" i="1"/>
  <c r="EB43" i="1"/>
  <c r="EL105" i="1" l="1" a="1"/>
  <c r="EL105" i="1" s="1"/>
  <c r="EM98" i="1" a="1"/>
  <c r="EM98" i="1" s="1"/>
  <c r="EM94" i="1" a="1"/>
  <c r="EM94" i="1" s="1"/>
  <c r="EJ92" i="1" a="1"/>
  <c r="EJ92" i="1" s="1"/>
  <c r="EL82" i="1" a="1"/>
  <c r="EL82" i="1" s="1"/>
  <c r="EK76" i="1" a="1"/>
  <c r="EK76" i="1" s="1"/>
  <c r="EH52" i="1" a="1"/>
  <c r="EH52" i="1" s="1"/>
  <c r="EM104" i="1" a="1"/>
  <c r="EM104" i="1" s="1"/>
  <c r="EI100" i="1" a="1"/>
  <c r="EI100" i="1" s="1"/>
  <c r="EI96" i="1" a="1"/>
  <c r="EI96" i="1" s="1"/>
  <c r="EI93" i="1" a="1"/>
  <c r="EI93" i="1" s="1"/>
  <c r="EH84" i="1" a="1"/>
  <c r="EH84" i="1" s="1"/>
  <c r="EI68" i="1" a="1"/>
  <c r="EI68" i="1" s="1"/>
  <c r="EK109" i="1" a="1"/>
  <c r="EK109" i="1" s="1"/>
  <c r="EL88" i="1" a="1"/>
  <c r="EL88" i="1" s="1"/>
  <c r="EH87" i="1" a="1"/>
  <c r="EH87" i="1" s="1"/>
  <c r="EH63" i="1" a="1"/>
  <c r="EH63" i="1" s="1"/>
  <c r="EL107" i="1" a="1"/>
  <c r="EL107" i="1" s="1"/>
  <c r="EI98" i="1" a="1"/>
  <c r="EI98" i="1" s="1"/>
  <c r="EH91" i="1" a="1"/>
  <c r="EH91" i="1" s="1"/>
  <c r="EK79" i="1" a="1"/>
  <c r="EK79" i="1" s="1"/>
  <c r="EI67" i="1" a="1"/>
  <c r="EI67" i="1" s="1"/>
  <c r="EJ51" i="1" a="1"/>
  <c r="EJ51" i="1" s="1"/>
  <c r="EK103" i="1" a="1"/>
  <c r="EK103" i="1" s="1"/>
  <c r="EL97" i="1" a="1"/>
  <c r="EL97" i="1" s="1"/>
  <c r="EI90" i="1" a="1"/>
  <c r="EI90" i="1" s="1"/>
  <c r="EL85" i="1" a="1"/>
  <c r="EL85" i="1" s="1"/>
  <c r="EJ73" i="1" a="1"/>
  <c r="EJ73" i="1" s="1"/>
  <c r="EL49" i="1" a="1"/>
  <c r="EL49" i="1" s="1"/>
  <c r="EI106" i="1" a="1"/>
  <c r="EI106" i="1" s="1"/>
  <c r="EH101" i="1" a="1"/>
  <c r="EH101" i="1" s="1"/>
  <c r="EK95" i="1" a="1"/>
  <c r="EK95" i="1" s="1"/>
  <c r="EJ86" i="1" a="1"/>
  <c r="EJ86" i="1" s="1"/>
  <c r="EI81" i="1" a="1"/>
  <c r="EI81" i="1" s="1"/>
  <c r="EK71" i="1" a="1"/>
  <c r="EK71" i="1" s="1"/>
  <c r="EJ59" i="1" a="1"/>
  <c r="EJ59" i="1" s="1"/>
  <c r="EH55" i="1" a="1"/>
  <c r="EH55" i="1" s="1"/>
  <c r="EH47" i="1" a="1"/>
  <c r="EH47" i="1" s="1"/>
  <c r="EH109" i="1" a="1"/>
  <c r="EH109" i="1" s="1"/>
  <c r="EJ102" i="1" a="1"/>
  <c r="EJ102" i="1" s="1"/>
  <c r="EL99" i="1" a="1"/>
  <c r="EL99" i="1" s="1"/>
  <c r="EL94" i="1" a="1"/>
  <c r="EL94" i="1" s="1"/>
  <c r="EI87" i="1" a="1"/>
  <c r="EI87" i="1" s="1"/>
  <c r="EJ83" i="1" a="1"/>
  <c r="EJ83" i="1" s="1"/>
  <c r="EL75" i="1" a="1"/>
  <c r="EL75" i="1" s="1"/>
  <c r="EL62" i="1" a="1"/>
  <c r="EL62" i="1" s="1"/>
  <c r="EJ57" i="1" a="1"/>
  <c r="EJ57" i="1" s="1"/>
  <c r="EL46" i="1" a="1"/>
  <c r="EL46" i="1" s="1"/>
  <c r="EM44" i="1" a="1"/>
  <c r="EM44" i="1" s="1"/>
  <c r="EI44" i="1" a="1"/>
  <c r="EI44" i="1" s="1"/>
  <c r="EK44" i="1" a="1"/>
  <c r="EK44" i="1" s="1"/>
  <c r="EL44" i="1" a="1"/>
  <c r="EL44" i="1" s="1"/>
  <c r="EH44" i="1" a="1"/>
  <c r="EH44" i="1" s="1"/>
  <c r="EJ44" i="1" a="1"/>
  <c r="EJ44" i="1" s="1"/>
  <c r="EM40" i="1" a="1"/>
  <c r="EM40" i="1" s="1"/>
  <c r="EH40" i="1" a="1"/>
  <c r="EH40" i="1" s="1"/>
  <c r="EI40" i="1" a="1"/>
  <c r="EI40" i="1" s="1"/>
  <c r="EK40" i="1" a="1"/>
  <c r="EK40" i="1" s="1"/>
  <c r="EJ40" i="1" a="1"/>
  <c r="EJ40" i="1" s="1"/>
  <c r="EL40" i="1" a="1"/>
  <c r="EL40" i="1" s="1"/>
  <c r="EM36" i="1" a="1"/>
  <c r="EM36" i="1" s="1"/>
  <c r="EH36" i="1" a="1"/>
  <c r="EH36" i="1" s="1"/>
  <c r="EI36" i="1" a="1"/>
  <c r="EI36" i="1" s="1"/>
  <c r="EJ36" i="1" a="1"/>
  <c r="EJ36" i="1" s="1"/>
  <c r="EL36" i="1" a="1"/>
  <c r="EL36" i="1" s="1"/>
  <c r="EK36" i="1" a="1"/>
  <c r="EK36" i="1" s="1"/>
  <c r="EM32" i="1" a="1"/>
  <c r="EM32" i="1" s="1"/>
  <c r="EH32" i="1" a="1"/>
  <c r="EH32" i="1" s="1"/>
  <c r="EI32" i="1" a="1"/>
  <c r="EI32" i="1" s="1"/>
  <c r="EJ32" i="1" a="1"/>
  <c r="EJ32" i="1" s="1"/>
  <c r="EK32" i="1" a="1"/>
  <c r="EK32" i="1" s="1"/>
  <c r="EL32" i="1" a="1"/>
  <c r="EL32" i="1" s="1"/>
  <c r="EM28" i="1" a="1"/>
  <c r="EM28" i="1" s="1"/>
  <c r="EH28" i="1" a="1"/>
  <c r="EH28" i="1" s="1"/>
  <c r="EI28" i="1" a="1"/>
  <c r="EI28" i="1" s="1"/>
  <c r="EJ28" i="1" a="1"/>
  <c r="EJ28" i="1" s="1"/>
  <c r="EK28" i="1" a="1"/>
  <c r="EK28" i="1" s="1"/>
  <c r="EL28" i="1" a="1"/>
  <c r="EL28" i="1" s="1"/>
  <c r="EM24" i="1" a="1"/>
  <c r="EM24" i="1" s="1"/>
  <c r="EH24" i="1" a="1"/>
  <c r="EH24" i="1" s="1"/>
  <c r="EI24" i="1" a="1"/>
  <c r="EI24" i="1" s="1"/>
  <c r="EJ24" i="1" a="1"/>
  <c r="EJ24" i="1" s="1"/>
  <c r="EK24" i="1" a="1"/>
  <c r="EK24" i="1" s="1"/>
  <c r="EL24" i="1" a="1"/>
  <c r="EL24" i="1" s="1"/>
  <c r="EM20" i="1" a="1"/>
  <c r="EM20" i="1" s="1"/>
  <c r="EH20" i="1" a="1"/>
  <c r="EH20" i="1" s="1"/>
  <c r="EI20" i="1" a="1"/>
  <c r="EI20" i="1" s="1"/>
  <c r="EK20" i="1" a="1"/>
  <c r="EK20" i="1" s="1"/>
  <c r="EL20" i="1" a="1"/>
  <c r="EL20" i="1" s="1"/>
  <c r="EJ20" i="1" a="1"/>
  <c r="EJ20" i="1" s="1"/>
  <c r="EM16" i="1" a="1"/>
  <c r="EM16" i="1" s="1"/>
  <c r="EH16" i="1" a="1"/>
  <c r="EH16" i="1" s="1"/>
  <c r="EI16" i="1" a="1"/>
  <c r="EI16" i="1" s="1"/>
  <c r="EL16" i="1" a="1"/>
  <c r="EL16" i="1" s="1"/>
  <c r="EJ16" i="1" a="1"/>
  <c r="EJ16" i="1" s="1"/>
  <c r="EK16" i="1" a="1"/>
  <c r="EK16" i="1" s="1"/>
  <c r="EH12" i="1" a="1"/>
  <c r="EH12" i="1" s="1"/>
  <c r="EL12" i="1" a="1"/>
  <c r="EL12" i="1" s="1"/>
  <c r="EI12" i="1" a="1"/>
  <c r="EI12" i="1" s="1"/>
  <c r="EM12" i="1" a="1"/>
  <c r="EM12" i="1" s="1"/>
  <c r="EJ12" i="1" a="1"/>
  <c r="EJ12" i="1" s="1"/>
  <c r="EK12" i="1" a="1"/>
  <c r="EK12" i="1" s="1"/>
  <c r="EH41" i="1" a="1"/>
  <c r="EH41" i="1" s="1"/>
  <c r="EI41" i="1" a="1"/>
  <c r="EI41" i="1" s="1"/>
  <c r="EJ41" i="1" a="1"/>
  <c r="EJ41" i="1" s="1"/>
  <c r="EK41" i="1" a="1"/>
  <c r="EK41" i="1" s="1"/>
  <c r="EM41" i="1" a="1"/>
  <c r="EM41" i="1" s="1"/>
  <c r="EL41" i="1" a="1"/>
  <c r="EL41" i="1" s="1"/>
  <c r="EH37" i="1" a="1"/>
  <c r="EH37" i="1" s="1"/>
  <c r="EI37" i="1" a="1"/>
  <c r="EI37" i="1" s="1"/>
  <c r="EJ37" i="1" a="1"/>
  <c r="EJ37" i="1" s="1"/>
  <c r="EK37" i="1" a="1"/>
  <c r="EK37" i="1" s="1"/>
  <c r="EM37" i="1" a="1"/>
  <c r="EM37" i="1" s="1"/>
  <c r="EL37" i="1" a="1"/>
  <c r="EL37" i="1" s="1"/>
  <c r="EH33" i="1" a="1"/>
  <c r="EH33" i="1" s="1"/>
  <c r="EI33" i="1" a="1"/>
  <c r="EI33" i="1" s="1"/>
  <c r="EJ33" i="1" a="1"/>
  <c r="EJ33" i="1" s="1"/>
  <c r="EK33" i="1" a="1"/>
  <c r="EK33" i="1" s="1"/>
  <c r="EL33" i="1" a="1"/>
  <c r="EL33" i="1" s="1"/>
  <c r="EM33" i="1" a="1"/>
  <c r="EM33" i="1" s="1"/>
  <c r="EH29" i="1" a="1"/>
  <c r="EH29" i="1" s="1"/>
  <c r="EI29" i="1" a="1"/>
  <c r="EI29" i="1" s="1"/>
  <c r="EJ29" i="1" a="1"/>
  <c r="EJ29" i="1" s="1"/>
  <c r="EK29" i="1" a="1"/>
  <c r="EK29" i="1" s="1"/>
  <c r="EM29" i="1" a="1"/>
  <c r="EM29" i="1" s="1"/>
  <c r="EL29" i="1" a="1"/>
  <c r="EL29" i="1" s="1"/>
  <c r="EH25" i="1" a="1"/>
  <c r="EH25" i="1" s="1"/>
  <c r="EI25" i="1" a="1"/>
  <c r="EI25" i="1" s="1"/>
  <c r="EJ25" i="1" a="1"/>
  <c r="EJ25" i="1" s="1"/>
  <c r="EK25" i="1" a="1"/>
  <c r="EK25" i="1" s="1"/>
  <c r="EL25" i="1" a="1"/>
  <c r="EL25" i="1" s="1"/>
  <c r="EM25" i="1" a="1"/>
  <c r="EM25" i="1" s="1"/>
  <c r="EH21" i="1" a="1"/>
  <c r="EH21" i="1" s="1"/>
  <c r="EI21" i="1" a="1"/>
  <c r="EI21" i="1" s="1"/>
  <c r="EJ21" i="1" a="1"/>
  <c r="EJ21" i="1" s="1"/>
  <c r="EK21" i="1" a="1"/>
  <c r="EK21" i="1" s="1"/>
  <c r="EL21" i="1" a="1"/>
  <c r="EL21" i="1" s="1"/>
  <c r="EM21" i="1" a="1"/>
  <c r="EM21" i="1" s="1"/>
  <c r="EH17" i="1" a="1"/>
  <c r="EH17" i="1" s="1"/>
  <c r="EI17" i="1" a="1"/>
  <c r="EI17" i="1" s="1"/>
  <c r="EJ17" i="1" a="1"/>
  <c r="EJ17" i="1" s="1"/>
  <c r="EK17" i="1" a="1"/>
  <c r="EK17" i="1" s="1"/>
  <c r="EL17" i="1" a="1"/>
  <c r="EL17" i="1" s="1"/>
  <c r="EM17" i="1" a="1"/>
  <c r="EM17" i="1" s="1"/>
  <c r="EJ13" i="1" a="1"/>
  <c r="EJ13" i="1" s="1"/>
  <c r="EK13" i="1" a="1"/>
  <c r="EK13" i="1" s="1"/>
  <c r="EH13" i="1" a="1"/>
  <c r="EH13" i="1" s="1"/>
  <c r="EI13" i="1" a="1"/>
  <c r="EI13" i="1" s="1"/>
  <c r="EL13" i="1" a="1"/>
  <c r="EL13" i="1" s="1"/>
  <c r="EM13" i="1" a="1"/>
  <c r="EM13" i="1" s="1"/>
  <c r="EI42" i="1" a="1"/>
  <c r="EI42" i="1" s="1"/>
  <c r="EJ42" i="1" a="1"/>
  <c r="EJ42" i="1" s="1"/>
  <c r="EK42" i="1" a="1"/>
  <c r="EK42" i="1" s="1"/>
  <c r="EM42" i="1" a="1"/>
  <c r="EM42" i="1" s="1"/>
  <c r="EH42" i="1" a="1"/>
  <c r="EH42" i="1" s="1"/>
  <c r="EL42" i="1" a="1"/>
  <c r="EL42" i="1" s="1"/>
  <c r="EI38" i="1" a="1"/>
  <c r="EI38" i="1" s="1"/>
  <c r="EJ38" i="1" a="1"/>
  <c r="EJ38" i="1" s="1"/>
  <c r="EK38" i="1" a="1"/>
  <c r="EK38" i="1" s="1"/>
  <c r="EL38" i="1" a="1"/>
  <c r="EL38" i="1" s="1"/>
  <c r="EM38" i="1" a="1"/>
  <c r="EM38" i="1" s="1"/>
  <c r="EH38" i="1" a="1"/>
  <c r="EH38" i="1" s="1"/>
  <c r="EI34" i="1" a="1"/>
  <c r="EI34" i="1" s="1"/>
  <c r="EJ34" i="1" a="1"/>
  <c r="EJ34" i="1" s="1"/>
  <c r="EK34" i="1" a="1"/>
  <c r="EK34" i="1" s="1"/>
  <c r="EL34" i="1" a="1"/>
  <c r="EL34" i="1" s="1"/>
  <c r="EM34" i="1" a="1"/>
  <c r="EM34" i="1" s="1"/>
  <c r="EH34" i="1" a="1"/>
  <c r="EH34" i="1" s="1"/>
  <c r="EI30" i="1" a="1"/>
  <c r="EI30" i="1" s="1"/>
  <c r="EJ30" i="1" a="1"/>
  <c r="EJ30" i="1" s="1"/>
  <c r="EK30" i="1" a="1"/>
  <c r="EK30" i="1" s="1"/>
  <c r="EL30" i="1" a="1"/>
  <c r="EL30" i="1" s="1"/>
  <c r="EM30" i="1" a="1"/>
  <c r="EM30" i="1" s="1"/>
  <c r="EH30" i="1" a="1"/>
  <c r="EH30" i="1" s="1"/>
  <c r="EI26" i="1" a="1"/>
  <c r="EI26" i="1" s="1"/>
  <c r="EJ26" i="1" a="1"/>
  <c r="EJ26" i="1" s="1"/>
  <c r="EK26" i="1" a="1"/>
  <c r="EK26" i="1" s="1"/>
  <c r="EL26" i="1" a="1"/>
  <c r="EL26" i="1" s="1"/>
  <c r="EM26" i="1" a="1"/>
  <c r="EM26" i="1" s="1"/>
  <c r="EH26" i="1" a="1"/>
  <c r="EH26" i="1" s="1"/>
  <c r="EI22" i="1" a="1"/>
  <c r="EI22" i="1" s="1"/>
  <c r="EJ22" i="1" a="1"/>
  <c r="EJ22" i="1" s="1"/>
  <c r="EK22" i="1" a="1"/>
  <c r="EK22" i="1" s="1"/>
  <c r="EL22" i="1" a="1"/>
  <c r="EL22" i="1" s="1"/>
  <c r="EM22" i="1" a="1"/>
  <c r="EM22" i="1" s="1"/>
  <c r="EH22" i="1" a="1"/>
  <c r="EH22" i="1" s="1"/>
  <c r="EI18" i="1" a="1"/>
  <c r="EI18" i="1" s="1"/>
  <c r="EJ18" i="1" a="1"/>
  <c r="EJ18" i="1" s="1"/>
  <c r="EK18" i="1" a="1"/>
  <c r="EK18" i="1" s="1"/>
  <c r="EL18" i="1" a="1"/>
  <c r="EL18" i="1" s="1"/>
  <c r="EM18" i="1" a="1"/>
  <c r="EM18" i="1" s="1"/>
  <c r="EH18" i="1" a="1"/>
  <c r="EH18" i="1" s="1"/>
  <c r="EH14" i="1" a="1"/>
  <c r="EH14" i="1" s="1"/>
  <c r="EL14" i="1" a="1"/>
  <c r="EL14" i="1" s="1"/>
  <c r="EI14" i="1" a="1"/>
  <c r="EI14" i="1" s="1"/>
  <c r="EM14" i="1" a="1"/>
  <c r="EM14" i="1" s="1"/>
  <c r="EJ14" i="1" a="1"/>
  <c r="EJ14" i="1" s="1"/>
  <c r="EK14" i="1" a="1"/>
  <c r="EK14" i="1" s="1"/>
  <c r="EK43" i="1" a="1"/>
  <c r="EK43" i="1" s="1"/>
  <c r="EL43" i="1" a="1"/>
  <c r="EL43" i="1" s="1"/>
  <c r="EM43" i="1" a="1"/>
  <c r="EM43" i="1" s="1"/>
  <c r="EH43" i="1" a="1"/>
  <c r="EH43" i="1" s="1"/>
  <c r="EJ43" i="1" a="1"/>
  <c r="EJ43" i="1" s="1"/>
  <c r="EI43" i="1" a="1"/>
  <c r="EI43" i="1" s="1"/>
  <c r="EK39" i="1" a="1"/>
  <c r="EK39" i="1" s="1"/>
  <c r="EL39" i="1" a="1"/>
  <c r="EL39" i="1" s="1"/>
  <c r="EM39" i="1" a="1"/>
  <c r="EM39" i="1" s="1"/>
  <c r="EH39" i="1" a="1"/>
  <c r="EH39" i="1" s="1"/>
  <c r="EI39" i="1" a="1"/>
  <c r="EI39" i="1" s="1"/>
  <c r="EJ39" i="1" a="1"/>
  <c r="EJ39" i="1" s="1"/>
  <c r="EK35" i="1" a="1"/>
  <c r="EK35" i="1" s="1"/>
  <c r="EL35" i="1" a="1"/>
  <c r="EL35" i="1" s="1"/>
  <c r="EM35" i="1" a="1"/>
  <c r="EM35" i="1" s="1"/>
  <c r="EH35" i="1" a="1"/>
  <c r="EH35" i="1" s="1"/>
  <c r="EI35" i="1" a="1"/>
  <c r="EI35" i="1" s="1"/>
  <c r="EJ35" i="1" a="1"/>
  <c r="EJ35" i="1" s="1"/>
  <c r="EK31" i="1" a="1"/>
  <c r="EK31" i="1" s="1"/>
  <c r="EL31" i="1" a="1"/>
  <c r="EL31" i="1" s="1"/>
  <c r="EM31" i="1" a="1"/>
  <c r="EM31" i="1" s="1"/>
  <c r="EI31" i="1" a="1"/>
  <c r="EI31" i="1" s="1"/>
  <c r="EJ31" i="1" a="1"/>
  <c r="EJ31" i="1" s="1"/>
  <c r="EH31" i="1" a="1"/>
  <c r="EH31" i="1" s="1"/>
  <c r="EK27" i="1" a="1"/>
  <c r="EK27" i="1" s="1"/>
  <c r="EL27" i="1" a="1"/>
  <c r="EL27" i="1" s="1"/>
  <c r="EM27" i="1" a="1"/>
  <c r="EM27" i="1" s="1"/>
  <c r="EJ27" i="1" a="1"/>
  <c r="EJ27" i="1" s="1"/>
  <c r="EH27" i="1" a="1"/>
  <c r="EH27" i="1" s="1"/>
  <c r="EI27" i="1" a="1"/>
  <c r="EI27" i="1" s="1"/>
  <c r="EK23" i="1" a="1"/>
  <c r="EK23" i="1" s="1"/>
  <c r="EL23" i="1" a="1"/>
  <c r="EL23" i="1" s="1"/>
  <c r="EM23" i="1" a="1"/>
  <c r="EM23" i="1" s="1"/>
  <c r="EH23" i="1" a="1"/>
  <c r="EH23" i="1" s="1"/>
  <c r="EJ23" i="1" a="1"/>
  <c r="EJ23" i="1" s="1"/>
  <c r="EI23" i="1" a="1"/>
  <c r="EI23" i="1" s="1"/>
  <c r="EK19" i="1" a="1"/>
  <c r="EK19" i="1" s="1"/>
  <c r="EL19" i="1" a="1"/>
  <c r="EL19" i="1" s="1"/>
  <c r="EM19" i="1" a="1"/>
  <c r="EM19" i="1" s="1"/>
  <c r="EI19" i="1" a="1"/>
  <c r="EI19" i="1" s="1"/>
  <c r="EH19" i="1" a="1"/>
  <c r="EH19" i="1" s="1"/>
  <c r="EJ19" i="1" a="1"/>
  <c r="EJ19" i="1" s="1"/>
  <c r="EJ15" i="1" a="1"/>
  <c r="EJ15" i="1" s="1"/>
  <c r="EK15" i="1" a="1"/>
  <c r="EK15" i="1" s="1"/>
  <c r="EL15" i="1" a="1"/>
  <c r="EL15" i="1" s="1"/>
  <c r="EM15" i="1" a="1"/>
  <c r="EM15" i="1" s="1"/>
  <c r="EH15" i="1" a="1"/>
  <c r="EH15" i="1" s="1"/>
  <c r="EI15" i="1" a="1"/>
  <c r="EI15" i="1" s="1"/>
  <c r="EH10" i="1" a="1"/>
  <c r="EH10" i="1" s="1"/>
  <c r="EL10" i="1" a="1"/>
  <c r="EL10" i="1" s="1"/>
  <c r="EJ11" i="1" a="1"/>
  <c r="EJ11" i="1" s="1"/>
  <c r="EI10" i="1" a="1"/>
  <c r="EI10" i="1" s="1"/>
  <c r="EM10" i="1" a="1"/>
  <c r="EM10" i="1" s="1"/>
  <c r="EK11" i="1" a="1"/>
  <c r="EK11" i="1" s="1"/>
  <c r="EJ10" i="1" a="1"/>
  <c r="EJ10" i="1" s="1"/>
  <c r="EK10" i="1" a="1"/>
  <c r="EK10" i="1" s="1"/>
  <c r="EH11" i="1" a="1"/>
  <c r="EH11" i="1" s="1"/>
  <c r="EI11" i="1" a="1"/>
  <c r="EI11" i="1" s="1"/>
  <c r="EL11" i="1" a="1"/>
  <c r="EL11" i="1" s="1"/>
  <c r="EM11" i="1" a="1"/>
  <c r="EM11" i="1" s="1"/>
  <c r="EK107" i="1" a="1"/>
  <c r="EK107" i="1" s="1"/>
  <c r="EL103" i="1" a="1"/>
  <c r="EL103" i="1" s="1"/>
  <c r="EI102" i="1" a="1"/>
  <c r="EI102" i="1" s="1"/>
  <c r="EJ98" i="1" a="1"/>
  <c r="EJ98" i="1" s="1"/>
  <c r="EM96" i="1" a="1"/>
  <c r="EM96" i="1" s="1"/>
  <c r="EM90" i="1" a="1"/>
  <c r="EM90" i="1" s="1"/>
  <c r="EK86" i="1" a="1"/>
  <c r="EK86" i="1" s="1"/>
  <c r="EK108" i="1" a="1"/>
  <c r="EK108" i="1" s="1"/>
  <c r="EH108" i="1" a="1"/>
  <c r="EH108" i="1" s="1"/>
  <c r="EL108" i="1" a="1"/>
  <c r="EL108" i="1" s="1"/>
  <c r="EM60" i="1" a="1"/>
  <c r="EM60" i="1" s="1"/>
  <c r="EI60" i="1" a="1"/>
  <c r="EI60" i="1" s="1"/>
  <c r="EK60" i="1" a="1"/>
  <c r="EK60" i="1" s="1"/>
  <c r="EL60" i="1" a="1"/>
  <c r="EL60" i="1" s="1"/>
  <c r="EI104" i="1" a="1"/>
  <c r="EI104" i="1" s="1"/>
  <c r="EM84" i="1" a="1"/>
  <c r="EM84" i="1" s="1"/>
  <c r="EK106" i="1" a="1"/>
  <c r="EK106" i="1" s="1"/>
  <c r="EK102" i="1" a="1"/>
  <c r="EK102" i="1" s="1"/>
  <c r="EK98" i="1" a="1"/>
  <c r="EK98" i="1" s="1"/>
  <c r="EI94" i="1" a="1"/>
  <c r="EI94" i="1" s="1"/>
  <c r="EJ90" i="1" a="1"/>
  <c r="EJ90" i="1" s="1"/>
  <c r="EL86" i="1" a="1"/>
  <c r="EL86" i="1" s="1"/>
  <c r="EH82" i="1" a="1"/>
  <c r="EH82" i="1" s="1"/>
  <c r="EI78" i="1" a="1"/>
  <c r="EI78" i="1" s="1"/>
  <c r="EJ74" i="1" a="1"/>
  <c r="EJ74" i="1" s="1"/>
  <c r="EM66" i="1" a="1"/>
  <c r="EM66" i="1" s="1"/>
  <c r="EJ108" i="1" a="1"/>
  <c r="EJ108" i="1" s="1"/>
  <c r="EM106" i="1" a="1"/>
  <c r="EM106" i="1" s="1"/>
  <c r="EH103" i="1" a="1"/>
  <c r="EH103" i="1" s="1"/>
  <c r="EK101" i="1" a="1"/>
  <c r="EK101" i="1" s="1"/>
  <c r="EH94" i="1" a="1"/>
  <c r="EH94" i="1" s="1"/>
  <c r="EM91" i="1" a="1"/>
  <c r="EM91" i="1" s="1"/>
  <c r="EH75" i="1" a="1"/>
  <c r="EH75" i="1" s="1"/>
  <c r="EL57" i="1" a="1"/>
  <c r="EL57" i="1" s="1"/>
  <c r="EK96" i="1" a="1"/>
  <c r="EK96" i="1" s="1"/>
  <c r="EH96" i="1" a="1"/>
  <c r="EH96" i="1" s="1"/>
  <c r="EL96" i="1" a="1"/>
  <c r="EL96" i="1" s="1"/>
  <c r="EI109" i="1" a="1"/>
  <c r="EI109" i="1" s="1"/>
  <c r="EM109" i="1" a="1"/>
  <c r="EM109" i="1" s="1"/>
  <c r="EJ109" i="1" a="1"/>
  <c r="EJ109" i="1" s="1"/>
  <c r="EI105" i="1" a="1"/>
  <c r="EI105" i="1" s="1"/>
  <c r="EM105" i="1" a="1"/>
  <c r="EM105" i="1" s="1"/>
  <c r="EJ105" i="1" a="1"/>
  <c r="EJ105" i="1" s="1"/>
  <c r="EI97" i="1" a="1"/>
  <c r="EI97" i="1" s="1"/>
  <c r="EM97" i="1" a="1"/>
  <c r="EM97" i="1" s="1"/>
  <c r="EJ97" i="1" a="1"/>
  <c r="EJ97" i="1" s="1"/>
  <c r="EK93" i="1" a="1"/>
  <c r="EK93" i="1" s="1"/>
  <c r="EL93" i="1" a="1"/>
  <c r="EL93" i="1" s="1"/>
  <c r="EH93" i="1" a="1"/>
  <c r="EH93" i="1" s="1"/>
  <c r="EM93" i="1" a="1"/>
  <c r="EM93" i="1" s="1"/>
  <c r="EL89" i="1" a="1"/>
  <c r="EL89" i="1" s="1"/>
  <c r="EH89" i="1" a="1"/>
  <c r="EH89" i="1" s="1"/>
  <c r="EM89" i="1" a="1"/>
  <c r="EM89" i="1" s="1"/>
  <c r="EI89" i="1" a="1"/>
  <c r="EI89" i="1" s="1"/>
  <c r="EH85" i="1" a="1"/>
  <c r="EH85" i="1" s="1"/>
  <c r="EM85" i="1" a="1"/>
  <c r="EM85" i="1" s="1"/>
  <c r="EI85" i="1" a="1"/>
  <c r="EI85" i="1" s="1"/>
  <c r="EJ85" i="1" a="1"/>
  <c r="EJ85" i="1" s="1"/>
  <c r="EK82" i="1" a="1"/>
  <c r="EK82" i="1" s="1"/>
  <c r="EJ81" i="1" a="1"/>
  <c r="EJ81" i="1" s="1"/>
  <c r="EK81" i="1" a="1"/>
  <c r="EK81" i="1" s="1"/>
  <c r="EL81" i="1" a="1"/>
  <c r="EL81" i="1" s="1"/>
  <c r="EL78" i="1" a="1"/>
  <c r="EL78" i="1" s="1"/>
  <c r="EK77" i="1" a="1"/>
  <c r="EK77" i="1" s="1"/>
  <c r="EL77" i="1" a="1"/>
  <c r="EL77" i="1" s="1"/>
  <c r="EI77" i="1" a="1"/>
  <c r="EI77" i="1" s="1"/>
  <c r="EH77" i="1" a="1"/>
  <c r="EH77" i="1" s="1"/>
  <c r="EM77" i="1" a="1"/>
  <c r="EM77" i="1" s="1"/>
  <c r="EM74" i="1" a="1"/>
  <c r="EM74" i="1" s="1"/>
  <c r="EH73" i="1" a="1"/>
  <c r="EH73" i="1" s="1"/>
  <c r="EL73" i="1" a="1"/>
  <c r="EL73" i="1" s="1"/>
  <c r="EK73" i="1" a="1"/>
  <c r="EK73" i="1" s="1"/>
  <c r="EM73" i="1" a="1"/>
  <c r="EM73" i="1" s="1"/>
  <c r="EI73" i="1" a="1"/>
  <c r="EI73" i="1" s="1"/>
  <c r="EI70" i="1" a="1"/>
  <c r="EI70" i="1" s="1"/>
  <c r="EH69" i="1" a="1"/>
  <c r="EH69" i="1" s="1"/>
  <c r="EL69" i="1" a="1"/>
  <c r="EL69" i="1" s="1"/>
  <c r="EJ69" i="1" a="1"/>
  <c r="EJ69" i="1" s="1"/>
  <c r="EK69" i="1" a="1"/>
  <c r="EK69" i="1" s="1"/>
  <c r="EM69" i="1" a="1"/>
  <c r="EM69" i="1" s="1"/>
  <c r="EI69" i="1" a="1"/>
  <c r="EI69" i="1" s="1"/>
  <c r="EH65" i="1" a="1"/>
  <c r="EH65" i="1" s="1"/>
  <c r="EI65" i="1" a="1"/>
  <c r="EI65" i="1" s="1"/>
  <c r="EK65" i="1" a="1"/>
  <c r="EK65" i="1" s="1"/>
  <c r="EM65" i="1" a="1"/>
  <c r="EM65" i="1" s="1"/>
  <c r="EH62" i="1" a="1"/>
  <c r="EH62" i="1" s="1"/>
  <c r="EH61" i="1" a="1"/>
  <c r="EH61" i="1" s="1"/>
  <c r="EI61" i="1" a="1"/>
  <c r="EI61" i="1" s="1"/>
  <c r="EK61" i="1" a="1"/>
  <c r="EK61" i="1" s="1"/>
  <c r="EJ61" i="1" a="1"/>
  <c r="EJ61" i="1" s="1"/>
  <c r="EL61" i="1" a="1"/>
  <c r="EL61" i="1" s="1"/>
  <c r="EM61" i="1" a="1"/>
  <c r="EM61" i="1" s="1"/>
  <c r="EH54" i="1" a="1"/>
  <c r="EH54" i="1" s="1"/>
  <c r="EH53" i="1" a="1"/>
  <c r="EH53" i="1" s="1"/>
  <c r="EI53" i="1" a="1"/>
  <c r="EI53" i="1" s="1"/>
  <c r="EK53" i="1" a="1"/>
  <c r="EK53" i="1" s="1"/>
  <c r="EJ53" i="1" a="1"/>
  <c r="EJ53" i="1" s="1"/>
  <c r="EL53" i="1" a="1"/>
  <c r="EL53" i="1" s="1"/>
  <c r="EM53" i="1" a="1"/>
  <c r="EM53" i="1" s="1"/>
  <c r="EK105" i="1" a="1"/>
  <c r="EK105" i="1" s="1"/>
  <c r="EJ96" i="1" a="1"/>
  <c r="EJ96" i="1" s="1"/>
  <c r="EM81" i="1" a="1"/>
  <c r="EM81" i="1" s="1"/>
  <c r="EJ106" i="1" a="1"/>
  <c r="EJ106" i="1" s="1"/>
  <c r="EK99" i="1" a="1"/>
  <c r="EK99" i="1" s="1"/>
  <c r="EL91" i="1" a="1"/>
  <c r="EL91" i="1" s="1"/>
  <c r="EK89" i="1" a="1"/>
  <c r="EK89" i="1" s="1"/>
  <c r="EM87" i="1" a="1"/>
  <c r="EM87" i="1" s="1"/>
  <c r="EH81" i="1" a="1"/>
  <c r="EH81" i="1" s="1"/>
  <c r="EH78" i="1" a="1"/>
  <c r="EH78" i="1" s="1"/>
  <c r="EK104" i="1" a="1"/>
  <c r="EK104" i="1" s="1"/>
  <c r="EH104" i="1" a="1"/>
  <c r="EH104" i="1" s="1"/>
  <c r="EL104" i="1" a="1"/>
  <c r="EL104" i="1" s="1"/>
  <c r="EL92" i="1" a="1"/>
  <c r="EL92" i="1" s="1"/>
  <c r="EH92" i="1" a="1"/>
  <c r="EH92" i="1" s="1"/>
  <c r="EM92" i="1" a="1"/>
  <c r="EM92" i="1" s="1"/>
  <c r="EI92" i="1" a="1"/>
  <c r="EI92" i="1" s="1"/>
  <c r="EM88" i="1" a="1"/>
  <c r="EM88" i="1" s="1"/>
  <c r="EI88" i="1" a="1"/>
  <c r="EI88" i="1" s="1"/>
  <c r="EJ88" i="1" a="1"/>
  <c r="EJ88" i="1" s="1"/>
  <c r="EK88" i="1" a="1"/>
  <c r="EK88" i="1" s="1"/>
  <c r="EJ84" i="1" a="1"/>
  <c r="EJ84" i="1" s="1"/>
  <c r="EK84" i="1" a="1"/>
  <c r="EK84" i="1" s="1"/>
  <c r="EL84" i="1" a="1"/>
  <c r="EL84" i="1" s="1"/>
  <c r="EK80" i="1" a="1"/>
  <c r="EK80" i="1" s="1"/>
  <c r="EI80" i="1" a="1"/>
  <c r="EI80" i="1" s="1"/>
  <c r="EL80" i="1" a="1"/>
  <c r="EL80" i="1" s="1"/>
  <c r="EH80" i="1" a="1"/>
  <c r="EH80" i="1" s="1"/>
  <c r="EM80" i="1" a="1"/>
  <c r="EM80" i="1" s="1"/>
  <c r="EL76" i="1" a="1"/>
  <c r="EL76" i="1" s="1"/>
  <c r="EH76" i="1" a="1"/>
  <c r="EH76" i="1" s="1"/>
  <c r="EM76" i="1" a="1"/>
  <c r="EM76" i="1" s="1"/>
  <c r="EI76" i="1" a="1"/>
  <c r="EI76" i="1" s="1"/>
  <c r="EJ76" i="1" a="1"/>
  <c r="EJ76" i="1" s="1"/>
  <c r="EJ72" i="1" a="1"/>
  <c r="EJ72" i="1" s="1"/>
  <c r="EH72" i="1" a="1"/>
  <c r="EH72" i="1" s="1"/>
  <c r="EL72" i="1" a="1"/>
  <c r="EL72" i="1" s="1"/>
  <c r="EM72" i="1" a="1"/>
  <c r="EM72" i="1" s="1"/>
  <c r="EI72" i="1" a="1"/>
  <c r="EI72" i="1" s="1"/>
  <c r="EJ100" i="1" a="1"/>
  <c r="EJ100" i="1" s="1"/>
  <c r="EH49" i="1" a="1"/>
  <c r="EH49" i="1" s="1"/>
  <c r="EI49" i="1" a="1"/>
  <c r="EI49" i="1" s="1"/>
  <c r="EK49" i="1" a="1"/>
  <c r="EK49" i="1" s="1"/>
  <c r="EM49" i="1" a="1"/>
  <c r="EM49" i="1" s="1"/>
  <c r="EH45" i="1" a="1"/>
  <c r="EH45" i="1" s="1"/>
  <c r="EI45" i="1" a="1"/>
  <c r="EI45" i="1" s="1"/>
  <c r="EK45" i="1" a="1"/>
  <c r="EK45" i="1" s="1"/>
  <c r="EJ45" i="1" a="1"/>
  <c r="EJ45" i="1" s="1"/>
  <c r="EL45" i="1" a="1"/>
  <c r="EL45" i="1" s="1"/>
  <c r="EM45" i="1" a="1"/>
  <c r="EM45" i="1" s="1"/>
  <c r="EH107" i="1" a="1"/>
  <c r="EH107" i="1" s="1"/>
  <c r="EI84" i="1" a="1"/>
  <c r="EI84" i="1" s="1"/>
  <c r="EM75" i="1" a="1"/>
  <c r="EM75" i="1" s="1"/>
  <c r="EJ60" i="1" a="1"/>
  <c r="EJ60" i="1" s="1"/>
  <c r="EH105" i="1" a="1"/>
  <c r="EH105" i="1" s="1"/>
  <c r="EH88" i="1" a="1"/>
  <c r="EH88" i="1" s="1"/>
  <c r="EK72" i="1" a="1"/>
  <c r="EK72" i="1" s="1"/>
  <c r="EJ49" i="1" a="1"/>
  <c r="EJ49" i="1" s="1"/>
  <c r="EI107" i="1" a="1"/>
  <c r="EI107" i="1" s="1"/>
  <c r="EI103" i="1" a="1"/>
  <c r="EI103" i="1" s="1"/>
  <c r="EI99" i="1" a="1"/>
  <c r="EI99" i="1" s="1"/>
  <c r="EL95" i="1" a="1"/>
  <c r="EL95" i="1" s="1"/>
  <c r="EI91" i="1" a="1"/>
  <c r="EI91" i="1" s="1"/>
  <c r="EJ87" i="1" a="1"/>
  <c r="EJ87" i="1" s="1"/>
  <c r="EK83" i="1" a="1"/>
  <c r="EK83" i="1" s="1"/>
  <c r="EL79" i="1" a="1"/>
  <c r="EL79" i="1" s="1"/>
  <c r="EI75" i="1" a="1"/>
  <c r="EI75" i="1" s="1"/>
  <c r="EI71" i="1" a="1"/>
  <c r="EI71" i="1" s="1"/>
  <c r="EM67" i="1" a="1"/>
  <c r="EM67" i="1" s="1"/>
  <c r="EH59" i="1" a="1"/>
  <c r="EH59" i="1" s="1"/>
  <c r="EH51" i="1" a="1"/>
  <c r="EH51" i="1" s="1"/>
  <c r="EL109" i="1" a="1"/>
  <c r="EL109" i="1" s="1"/>
  <c r="EI108" i="1" a="1"/>
  <c r="EI108" i="1" s="1"/>
  <c r="EJ104" i="1" a="1"/>
  <c r="EJ104" i="1" s="1"/>
  <c r="EM102" i="1" a="1"/>
  <c r="EM102" i="1" s="1"/>
  <c r="EH99" i="1" a="1"/>
  <c r="EH99" i="1" s="1"/>
  <c r="EK97" i="1" a="1"/>
  <c r="EK97" i="1" s="1"/>
  <c r="EJ93" i="1" a="1"/>
  <c r="EJ93" i="1" s="1"/>
  <c r="EK85" i="1" a="1"/>
  <c r="EK85" i="1" s="1"/>
  <c r="EJ80" i="1" a="1"/>
  <c r="EJ80" i="1" s="1"/>
  <c r="EJ77" i="1" a="1"/>
  <c r="EJ77" i="1" s="1"/>
  <c r="EK70" i="1" a="1"/>
  <c r="EK70" i="1" s="1"/>
  <c r="EL65" i="1" a="1"/>
  <c r="EL65" i="1" s="1"/>
  <c r="EK100" i="1" a="1"/>
  <c r="EK100" i="1" s="1"/>
  <c r="EH100" i="1" a="1"/>
  <c r="EH100" i="1" s="1"/>
  <c r="EL100" i="1" a="1"/>
  <c r="EL100" i="1" s="1"/>
  <c r="EJ68" i="1" a="1"/>
  <c r="EJ68" i="1" s="1"/>
  <c r="EH68" i="1" a="1"/>
  <c r="EH68" i="1" s="1"/>
  <c r="EL68" i="1" a="1"/>
  <c r="EL68" i="1" s="1"/>
  <c r="EK68" i="1" a="1"/>
  <c r="EK68" i="1" s="1"/>
  <c r="EM68" i="1" a="1"/>
  <c r="EM68" i="1" s="1"/>
  <c r="EM64" i="1" a="1"/>
  <c r="EM64" i="1" s="1"/>
  <c r="EI64" i="1" a="1"/>
  <c r="EI64" i="1" s="1"/>
  <c r="EH64" i="1" a="1"/>
  <c r="EH64" i="1" s="1"/>
  <c r="EL64" i="1" a="1"/>
  <c r="EL64" i="1" s="1"/>
  <c r="EJ64" i="1" a="1"/>
  <c r="EJ64" i="1" s="1"/>
  <c r="EK64" i="1" a="1"/>
  <c r="EK64" i="1" s="1"/>
  <c r="EM56" i="1" a="1"/>
  <c r="EM56" i="1" s="1"/>
  <c r="EI56" i="1" a="1"/>
  <c r="EI56" i="1" s="1"/>
  <c r="EL56" i="1" a="1"/>
  <c r="EL56" i="1" s="1"/>
  <c r="EH56" i="1" a="1"/>
  <c r="EH56" i="1" s="1"/>
  <c r="EJ56" i="1" a="1"/>
  <c r="EJ56" i="1" s="1"/>
  <c r="EK56" i="1" a="1"/>
  <c r="EK56" i="1" s="1"/>
  <c r="EM52" i="1" a="1"/>
  <c r="EM52" i="1" s="1"/>
  <c r="EI52" i="1" a="1"/>
  <c r="EI52" i="1" s="1"/>
  <c r="EK52" i="1" a="1"/>
  <c r="EK52" i="1" s="1"/>
  <c r="EL52" i="1" a="1"/>
  <c r="EL52" i="1" s="1"/>
  <c r="EM48" i="1" a="1"/>
  <c r="EM48" i="1" s="1"/>
  <c r="EI48" i="1" a="1"/>
  <c r="EI48" i="1" s="1"/>
  <c r="EH48" i="1" a="1"/>
  <c r="EH48" i="1" s="1"/>
  <c r="EJ48" i="1" a="1"/>
  <c r="EJ48" i="1" s="1"/>
  <c r="EK48" i="1" a="1"/>
  <c r="EK48" i="1" s="1"/>
  <c r="EL48" i="1" a="1"/>
  <c r="EL48" i="1" s="1"/>
  <c r="EJ52" i="1" a="1"/>
  <c r="EJ52" i="1" s="1"/>
  <c r="EI101" i="1" a="1"/>
  <c r="EI101" i="1" s="1"/>
  <c r="EM101" i="1" a="1"/>
  <c r="EM101" i="1" s="1"/>
  <c r="EJ101" i="1" a="1"/>
  <c r="EJ101" i="1" s="1"/>
  <c r="EH57" i="1" a="1"/>
  <c r="EH57" i="1" s="1"/>
  <c r="EI57" i="1" a="1"/>
  <c r="EI57" i="1" s="1"/>
  <c r="EK57" i="1" a="1"/>
  <c r="EK57" i="1" s="1"/>
  <c r="EM57" i="1" a="1"/>
  <c r="EM57" i="1" s="1"/>
  <c r="EH46" i="1" a="1"/>
  <c r="EH46" i="1" s="1"/>
  <c r="EL101" i="1" a="1"/>
  <c r="EL101" i="1" s="1"/>
  <c r="EK92" i="1" a="1"/>
  <c r="EK92" i="1" s="1"/>
  <c r="EM78" i="1" a="1"/>
  <c r="EM78" i="1" s="1"/>
  <c r="EM108" i="1" a="1"/>
  <c r="EM108" i="1" s="1"/>
  <c r="EH60" i="1" a="1"/>
  <c r="EH60" i="1" s="1"/>
  <c r="EM100" i="1" a="1"/>
  <c r="EM100" i="1" s="1"/>
  <c r="EH97" i="1" a="1"/>
  <c r="EH97" i="1" s="1"/>
  <c r="EJ89" i="1" a="1"/>
  <c r="EJ89" i="1" s="1"/>
  <c r="EI74" i="1" a="1"/>
  <c r="EI74" i="1" s="1"/>
  <c r="EJ65" i="1" a="1"/>
  <c r="EJ65" i="1" s="1"/>
  <c r="EL54" i="1" a="1"/>
  <c r="EL54" i="1" s="1"/>
  <c r="EJ95" i="1" a="1"/>
  <c r="EJ95" i="1" s="1"/>
  <c r="EK91" i="1" a="1"/>
  <c r="EK91" i="1" s="1"/>
  <c r="EH90" i="1" a="1"/>
  <c r="EH90" i="1" s="1"/>
  <c r="EL87" i="1" a="1"/>
  <c r="EL87" i="1" s="1"/>
  <c r="EI86" i="1" a="1"/>
  <c r="EI86" i="1" s="1"/>
  <c r="EI83" i="1" a="1"/>
  <c r="EI83" i="1" s="1"/>
  <c r="EJ82" i="1" a="1"/>
  <c r="EJ82" i="1" s="1"/>
  <c r="EJ79" i="1" a="1"/>
  <c r="EJ79" i="1" s="1"/>
  <c r="EK75" i="1" a="1"/>
  <c r="EK75" i="1" s="1"/>
  <c r="EH74" i="1" a="1"/>
  <c r="EH74" i="1" s="1"/>
  <c r="EI59" i="1" a="1"/>
  <c r="EI59" i="1" s="1"/>
  <c r="EI51" i="1" a="1"/>
  <c r="EI51" i="1" s="1"/>
  <c r="EJ70" i="1" a="1"/>
  <c r="EJ70" i="1" s="1"/>
  <c r="EH70" i="1" a="1"/>
  <c r="EH70" i="1" s="1"/>
  <c r="EL70" i="1" a="1"/>
  <c r="EL70" i="1" s="1"/>
  <c r="EI66" i="1" a="1"/>
  <c r="EI66" i="1" s="1"/>
  <c r="EJ66" i="1" a="1"/>
  <c r="EJ66" i="1" s="1"/>
  <c r="EK66" i="1" a="1"/>
  <c r="EK66" i="1" s="1"/>
  <c r="EL66" i="1" a="1"/>
  <c r="EL66" i="1" s="1"/>
  <c r="EI62" i="1" a="1"/>
  <c r="EI62" i="1" s="1"/>
  <c r="EJ62" i="1" a="1"/>
  <c r="EJ62" i="1" s="1"/>
  <c r="EK62" i="1" a="1"/>
  <c r="EK62" i="1" s="1"/>
  <c r="EM62" i="1" a="1"/>
  <c r="EM62" i="1" s="1"/>
  <c r="EI58" i="1" a="1"/>
  <c r="EI58" i="1" s="1"/>
  <c r="EJ58" i="1" a="1"/>
  <c r="EJ58" i="1" s="1"/>
  <c r="EK58" i="1" a="1"/>
  <c r="EK58" i="1" s="1"/>
  <c r="EM58" i="1" a="1"/>
  <c r="EM58" i="1" s="1"/>
  <c r="EI54" i="1" a="1"/>
  <c r="EI54" i="1" s="1"/>
  <c r="EJ54" i="1" a="1"/>
  <c r="EJ54" i="1" s="1"/>
  <c r="EK54" i="1" a="1"/>
  <c r="EK54" i="1" s="1"/>
  <c r="EM54" i="1" a="1"/>
  <c r="EM54" i="1" s="1"/>
  <c r="EI50" i="1" a="1"/>
  <c r="EI50" i="1" s="1"/>
  <c r="EJ50" i="1" a="1"/>
  <c r="EJ50" i="1" s="1"/>
  <c r="EK50" i="1" a="1"/>
  <c r="EK50" i="1" s="1"/>
  <c r="EM50" i="1" a="1"/>
  <c r="EM50" i="1" s="1"/>
  <c r="EI46" i="1" a="1"/>
  <c r="EI46" i="1" s="1"/>
  <c r="EJ46" i="1" a="1"/>
  <c r="EJ46" i="1" s="1"/>
  <c r="EK46" i="1" a="1"/>
  <c r="EK46" i="1" s="1"/>
  <c r="EM46" i="1" a="1"/>
  <c r="EM46" i="1" s="1"/>
  <c r="EJ107" i="1" a="1"/>
  <c r="EJ107" i="1" s="1"/>
  <c r="EL106" i="1" a="1"/>
  <c r="EL106" i="1" s="1"/>
  <c r="EH106" i="1" a="1"/>
  <c r="EH106" i="1" s="1"/>
  <c r="EJ103" i="1" a="1"/>
  <c r="EJ103" i="1" s="1"/>
  <c r="EL102" i="1" a="1"/>
  <c r="EL102" i="1" s="1"/>
  <c r="EH102" i="1" a="1"/>
  <c r="EH102" i="1" s="1"/>
  <c r="EJ99" i="1" a="1"/>
  <c r="EJ99" i="1" s="1"/>
  <c r="EL98" i="1" a="1"/>
  <c r="EL98" i="1" s="1"/>
  <c r="EH98" i="1" a="1"/>
  <c r="EH98" i="1" s="1"/>
  <c r="EK94" i="1" a="1"/>
  <c r="EK94" i="1" s="1"/>
  <c r="EL90" i="1" a="1"/>
  <c r="EL90" i="1" s="1"/>
  <c r="EM86" i="1" a="1"/>
  <c r="EM86" i="1" s="1"/>
  <c r="EM83" i="1" a="1"/>
  <c r="EM83" i="1" s="1"/>
  <c r="EH83" i="1" a="1"/>
  <c r="EH83" i="1" s="1"/>
  <c r="EK78" i="1" a="1"/>
  <c r="EK78" i="1" s="1"/>
  <c r="EL74" i="1" a="1"/>
  <c r="EL74" i="1" s="1"/>
  <c r="EI95" i="1" a="1"/>
  <c r="EI95" i="1" s="1"/>
  <c r="EJ94" i="1" a="1"/>
  <c r="EJ94" i="1" s="1"/>
  <c r="EJ91" i="1" a="1"/>
  <c r="EJ91" i="1" s="1"/>
  <c r="EK87" i="1" a="1"/>
  <c r="EK87" i="1" s="1"/>
  <c r="EH86" i="1" a="1"/>
  <c r="EH86" i="1" s="1"/>
  <c r="EL83" i="1" a="1"/>
  <c r="EL83" i="1" s="1"/>
  <c r="EI82" i="1" a="1"/>
  <c r="EI82" i="1" s="1"/>
  <c r="EI79" i="1" a="1"/>
  <c r="EI79" i="1" s="1"/>
  <c r="EJ78" i="1" a="1"/>
  <c r="EJ78" i="1" s="1"/>
  <c r="EJ75" i="1" a="1"/>
  <c r="EJ75" i="1" s="1"/>
  <c r="EM70" i="1" a="1"/>
  <c r="EM70" i="1" s="1"/>
  <c r="EL58" i="1" a="1"/>
  <c r="EL58" i="1" s="1"/>
  <c r="EL50" i="1" a="1"/>
  <c r="EL50" i="1" s="1"/>
  <c r="EH71" i="1" a="1"/>
  <c r="EH71" i="1" s="1"/>
  <c r="EL71" i="1" a="1"/>
  <c r="EL71" i="1" s="1"/>
  <c r="EJ71" i="1" a="1"/>
  <c r="EJ71" i="1" s="1"/>
  <c r="EH67" i="1" a="1"/>
  <c r="EH67" i="1" s="1"/>
  <c r="EL67" i="1" a="1"/>
  <c r="EL67" i="1" s="1"/>
  <c r="EJ67" i="1" a="1"/>
  <c r="EJ67" i="1" s="1"/>
  <c r="EK63" i="1" a="1"/>
  <c r="EK63" i="1" s="1"/>
  <c r="EL63" i="1" a="1"/>
  <c r="EL63" i="1" s="1"/>
  <c r="EM63" i="1" a="1"/>
  <c r="EM63" i="1" s="1"/>
  <c r="EK59" i="1" a="1"/>
  <c r="EK59" i="1" s="1"/>
  <c r="EL59" i="1" a="1"/>
  <c r="EL59" i="1" s="1"/>
  <c r="EM59" i="1" a="1"/>
  <c r="EM59" i="1" s="1"/>
  <c r="EK55" i="1" a="1"/>
  <c r="EK55" i="1" s="1"/>
  <c r="EL55" i="1" a="1"/>
  <c r="EL55" i="1" s="1"/>
  <c r="EM55" i="1" a="1"/>
  <c r="EM55" i="1" s="1"/>
  <c r="EK51" i="1" a="1"/>
  <c r="EK51" i="1" s="1"/>
  <c r="EL51" i="1" a="1"/>
  <c r="EL51" i="1" s="1"/>
  <c r="EM51" i="1" a="1"/>
  <c r="EM51" i="1" s="1"/>
  <c r="EK47" i="1" a="1"/>
  <c r="EK47" i="1" s="1"/>
  <c r="EL47" i="1" a="1"/>
  <c r="EL47" i="1" s="1"/>
  <c r="EM47" i="1" a="1"/>
  <c r="EM47" i="1" s="1"/>
  <c r="EM107" i="1" a="1"/>
  <c r="EM107" i="1" s="1"/>
  <c r="EM103" i="1" a="1"/>
  <c r="EM103" i="1" s="1"/>
  <c r="EM99" i="1" a="1"/>
  <c r="EM99" i="1" s="1"/>
  <c r="EM95" i="1" a="1"/>
  <c r="EM95" i="1" s="1"/>
  <c r="EH95" i="1" a="1"/>
  <c r="EH95" i="1" s="1"/>
  <c r="EK90" i="1" a="1"/>
  <c r="EK90" i="1" s="1"/>
  <c r="EM82" i="1" a="1"/>
  <c r="EM82" i="1" s="1"/>
  <c r="EM79" i="1" a="1"/>
  <c r="EM79" i="1" s="1"/>
  <c r="EH79" i="1" a="1"/>
  <c r="EH79" i="1" s="1"/>
  <c r="EK74" i="1" a="1"/>
  <c r="EK74" i="1" s="1"/>
  <c r="EM71" i="1" a="1"/>
  <c r="EM71" i="1" s="1"/>
  <c r="EK67" i="1" a="1"/>
  <c r="EK67" i="1" s="1"/>
  <c r="EH66" i="1" a="1"/>
  <c r="EH66" i="1" s="1"/>
  <c r="EJ63" i="1" a="1"/>
  <c r="EJ63" i="1" s="1"/>
  <c r="EH58" i="1" a="1"/>
  <c r="EH58" i="1" s="1"/>
  <c r="EJ55" i="1" a="1"/>
  <c r="EJ55" i="1" s="1"/>
  <c r="EH50" i="1" a="1"/>
  <c r="EH50" i="1" s="1"/>
  <c r="EJ47" i="1" a="1"/>
  <c r="EJ47" i="1" s="1"/>
  <c r="EI63" i="1" a="1"/>
  <c r="EI63" i="1" s="1"/>
  <c r="EI55" i="1" a="1"/>
  <c r="EI55" i="1" s="1"/>
  <c r="EI47" i="1" a="1"/>
  <c r="EI47" i="1" s="1"/>
  <c r="EI9" i="1" a="1"/>
  <c r="EI9" i="1" s="1"/>
  <c r="EM9" i="1" a="1"/>
  <c r="EM9" i="1" s="1"/>
  <c r="EJ9" i="1" a="1"/>
  <c r="EJ9" i="1" s="1"/>
  <c r="EK9" i="1" a="1"/>
  <c r="EK9" i="1" s="1"/>
  <c r="EL9" i="1" a="1"/>
  <c r="EL9" i="1" s="1"/>
  <c r="DN101" i="1" a="1"/>
  <c r="DN101" i="1" s="1"/>
  <c r="DP98" i="1" a="1"/>
  <c r="DP98" i="1" s="1"/>
  <c r="DL98" i="1" a="1"/>
  <c r="DL98" i="1" s="1"/>
  <c r="DL96" i="1" a="1"/>
  <c r="DL96" i="1" s="1"/>
  <c r="DP96" i="1" a="1"/>
  <c r="DP96" i="1" s="1"/>
  <c r="DN93" i="1" a="1"/>
  <c r="DN93" i="1" s="1"/>
  <c r="DP90" i="1" a="1"/>
  <c r="DP90" i="1" s="1"/>
  <c r="DL90" i="1" a="1"/>
  <c r="DL90" i="1" s="1"/>
  <c r="DL88" i="1" a="1"/>
  <c r="DL88" i="1" s="1"/>
  <c r="DP88" i="1" a="1"/>
  <c r="DP88" i="1" s="1"/>
  <c r="DN85" i="1" a="1"/>
  <c r="DN85" i="1" s="1"/>
  <c r="DN83" i="1" a="1"/>
  <c r="DN83" i="1" s="1"/>
  <c r="DO83" i="1" a="1"/>
  <c r="DO83" i="1" s="1"/>
  <c r="DP82" i="1" a="1"/>
  <c r="DP82" i="1" s="1"/>
  <c r="DL82" i="1" a="1"/>
  <c r="DL82" i="1" s="1"/>
  <c r="DM82" i="1" a="1"/>
  <c r="DM82" i="1" s="1"/>
  <c r="DO82" i="1" a="1"/>
  <c r="DO82" i="1" s="1"/>
  <c r="DM81" i="1" a="1"/>
  <c r="DM81" i="1" s="1"/>
  <c r="DP81" i="1" a="1"/>
  <c r="DP81" i="1" s="1"/>
  <c r="DL80" i="1" a="1"/>
  <c r="DL80" i="1" s="1"/>
  <c r="DN80" i="1" a="1"/>
  <c r="DN80" i="1" s="1"/>
  <c r="DP80" i="1" a="1"/>
  <c r="DP80" i="1" s="1"/>
  <c r="DQ80" i="1" a="1"/>
  <c r="DQ80" i="1" s="1"/>
  <c r="DM79" i="1" a="1"/>
  <c r="DM79" i="1" s="1"/>
  <c r="DN79" i="1" a="1"/>
  <c r="DN79" i="1" s="1"/>
  <c r="DO79" i="1" a="1"/>
  <c r="DO79" i="1" s="1"/>
  <c r="DL79" i="1" a="1"/>
  <c r="DL79" i="1" s="1"/>
  <c r="DQ79" i="1" a="1"/>
  <c r="DQ79" i="1" s="1"/>
  <c r="DN78" i="1" a="1"/>
  <c r="DN78" i="1" s="1"/>
  <c r="DO78" i="1" a="1"/>
  <c r="DO78" i="1" s="1"/>
  <c r="DL78" i="1" a="1"/>
  <c r="DL78" i="1" s="1"/>
  <c r="DM78" i="1" a="1"/>
  <c r="DM78" i="1" s="1"/>
  <c r="DN77" i="1" a="1"/>
  <c r="DN77" i="1" s="1"/>
  <c r="DO77" i="1" a="1"/>
  <c r="DO77" i="1" s="1"/>
  <c r="DP77" i="1" a="1"/>
  <c r="DP77" i="1" s="1"/>
  <c r="DM77" i="1" a="1"/>
  <c r="DM77" i="1" s="1"/>
  <c r="DO76" i="1" a="1"/>
  <c r="DO76" i="1" s="1"/>
  <c r="DP76" i="1" a="1"/>
  <c r="DP76" i="1" s="1"/>
  <c r="DQ76" i="1" a="1"/>
  <c r="DQ76" i="1" s="1"/>
  <c r="DN76" i="1" a="1"/>
  <c r="DN76" i="1" s="1"/>
  <c r="DP75" i="1" a="1"/>
  <c r="DP75" i="1" s="1"/>
  <c r="DL75" i="1" a="1"/>
  <c r="DL75" i="1" s="1"/>
  <c r="DQ75" i="1" a="1"/>
  <c r="DQ75" i="1" s="1"/>
  <c r="DN75" i="1" a="1"/>
  <c r="DN75" i="1" s="1"/>
  <c r="DO75" i="1" a="1"/>
  <c r="DO75" i="1" s="1"/>
  <c r="DP74" i="1" a="1"/>
  <c r="DP74" i="1" s="1"/>
  <c r="DQ74" i="1" a="1"/>
  <c r="DQ74" i="1" s="1"/>
  <c r="DL74" i="1" a="1"/>
  <c r="DL74" i="1" s="1"/>
  <c r="DM74" i="1" a="1"/>
  <c r="DM74" i="1" s="1"/>
  <c r="DO74" i="1" a="1"/>
  <c r="DO74" i="1" s="1"/>
  <c r="DL73" i="1" a="1"/>
  <c r="DL73" i="1" s="1"/>
  <c r="DQ73" i="1" a="1"/>
  <c r="DQ73" i="1" s="1"/>
  <c r="DM73" i="1" a="1"/>
  <c r="DM73" i="1" s="1"/>
  <c r="DP73" i="1" a="1"/>
  <c r="DP73" i="1" s="1"/>
  <c r="DL72" i="1" a="1"/>
  <c r="DL72" i="1" s="1"/>
  <c r="DM72" i="1" a="1"/>
  <c r="DM72" i="1" s="1"/>
  <c r="DN72" i="1" a="1"/>
  <c r="DN72" i="1" s="1"/>
  <c r="DP72" i="1" a="1"/>
  <c r="DP72" i="1" s="1"/>
  <c r="DQ72" i="1" a="1"/>
  <c r="DQ72" i="1" s="1"/>
  <c r="DM71" i="1" a="1"/>
  <c r="DM71" i="1" s="1"/>
  <c r="DN71" i="1" a="1"/>
  <c r="DN71" i="1" s="1"/>
  <c r="DO71" i="1" a="1"/>
  <c r="DO71" i="1" s="1"/>
  <c r="DL71" i="1" a="1"/>
  <c r="DL71" i="1" s="1"/>
  <c r="DQ71" i="1" a="1"/>
  <c r="DQ71" i="1" s="1"/>
  <c r="DN70" i="1" a="1"/>
  <c r="DN70" i="1" s="1"/>
  <c r="DO70" i="1" a="1"/>
  <c r="DO70" i="1" s="1"/>
  <c r="DL70" i="1" a="1"/>
  <c r="DL70" i="1" s="1"/>
  <c r="DM70" i="1" a="1"/>
  <c r="DM70" i="1" s="1"/>
  <c r="DN69" i="1" a="1"/>
  <c r="DN69" i="1" s="1"/>
  <c r="DO69" i="1" a="1"/>
  <c r="DO69" i="1" s="1"/>
  <c r="DP69" i="1" a="1"/>
  <c r="DP69" i="1" s="1"/>
  <c r="DM69" i="1" a="1"/>
  <c r="DM69" i="1" s="1"/>
  <c r="DO68" i="1" a="1"/>
  <c r="DO68" i="1" s="1"/>
  <c r="DP68" i="1" a="1"/>
  <c r="DP68" i="1" s="1"/>
  <c r="DQ68" i="1" a="1"/>
  <c r="DQ68" i="1" s="1"/>
  <c r="DN68" i="1" a="1"/>
  <c r="DN68" i="1" s="1"/>
  <c r="DP67" i="1" a="1"/>
  <c r="DP67" i="1" s="1"/>
  <c r="DL67" i="1" a="1"/>
  <c r="DL67" i="1" s="1"/>
  <c r="DQ67" i="1" a="1"/>
  <c r="DQ67" i="1" s="1"/>
  <c r="DN67" i="1" a="1"/>
  <c r="DN67" i="1" s="1"/>
  <c r="DO67" i="1" a="1"/>
  <c r="DO67" i="1" s="1"/>
  <c r="DP66" i="1" a="1"/>
  <c r="DP66" i="1" s="1"/>
  <c r="DQ66" i="1" a="1"/>
  <c r="DQ66" i="1" s="1"/>
  <c r="DL66" i="1" a="1"/>
  <c r="DL66" i="1" s="1"/>
  <c r="DO66" i="1" a="1"/>
  <c r="DO66" i="1" s="1"/>
  <c r="DO65" i="1" a="1"/>
  <c r="DO65" i="1" s="1"/>
  <c r="DP65" i="1" a="1"/>
  <c r="DP65" i="1" s="1"/>
  <c r="DQ65" i="1" a="1"/>
  <c r="DQ65" i="1" s="1"/>
  <c r="DM65" i="1" a="1"/>
  <c r="DM65" i="1" s="1"/>
  <c r="DN65" i="1" a="1"/>
  <c r="DN65" i="1" s="1"/>
  <c r="DN64" i="1" a="1"/>
  <c r="DN64" i="1" s="1"/>
  <c r="DO64" i="1" a="1"/>
  <c r="DO64" i="1" s="1"/>
  <c r="DP64" i="1" a="1"/>
  <c r="DP64" i="1" s="1"/>
  <c r="DQ64" i="1" a="1"/>
  <c r="DQ64" i="1" s="1"/>
  <c r="DL64" i="1" a="1"/>
  <c r="DL64" i="1" s="1"/>
  <c r="DM64" i="1" a="1"/>
  <c r="DM64" i="1" s="1"/>
  <c r="DL63" i="1" a="1"/>
  <c r="DL63" i="1" s="1"/>
  <c r="DM63" i="1" a="1"/>
  <c r="DM63" i="1" s="1"/>
  <c r="DN63" i="1" a="1"/>
  <c r="DN63" i="1" s="1"/>
  <c r="DO63" i="1" a="1"/>
  <c r="DO63" i="1" s="1"/>
  <c r="DL62" i="1" a="1"/>
  <c r="DL62" i="1" s="1"/>
  <c r="DM62" i="1" a="1"/>
  <c r="DM62" i="1" s="1"/>
  <c r="DP62" i="1" a="1"/>
  <c r="DP62" i="1" s="1"/>
  <c r="DQ62" i="1" a="1"/>
  <c r="DQ62" i="1" s="1"/>
  <c r="DP61" i="1" a="1"/>
  <c r="DP61" i="1" s="1"/>
  <c r="DQ61" i="1" a="1"/>
  <c r="DQ61" i="1" s="1"/>
  <c r="DL61" i="1" a="1"/>
  <c r="DL61" i="1" s="1"/>
  <c r="DN61" i="1" a="1"/>
  <c r="DN61" i="1" s="1"/>
  <c r="DO61" i="1" a="1"/>
  <c r="DO61" i="1" s="1"/>
  <c r="DO60" i="1" a="1"/>
  <c r="DO60" i="1" s="1"/>
  <c r="DP60" i="1" a="1"/>
  <c r="DP60" i="1" s="1"/>
  <c r="DQ60" i="1" a="1"/>
  <c r="DQ60" i="1" s="1"/>
  <c r="DM60" i="1" a="1"/>
  <c r="DM60" i="1" s="1"/>
  <c r="DN60" i="1" a="1"/>
  <c r="DN60" i="1" s="1"/>
  <c r="DN59" i="1" a="1"/>
  <c r="DN59" i="1" s="1"/>
  <c r="DO59" i="1" a="1"/>
  <c r="DO59" i="1" s="1"/>
  <c r="DP59" i="1" a="1"/>
  <c r="DP59" i="1" s="1"/>
  <c r="DL59" i="1" a="1"/>
  <c r="DL59" i="1" s="1"/>
  <c r="DM59" i="1" a="1"/>
  <c r="DM59" i="1" s="1"/>
  <c r="DL58" i="1" a="1"/>
  <c r="DL58" i="1" s="1"/>
  <c r="DM58" i="1" a="1"/>
  <c r="DM58" i="1" s="1"/>
  <c r="DN58" i="1" a="1"/>
  <c r="DN58" i="1" s="1"/>
  <c r="DO58" i="1" a="1"/>
  <c r="DO58" i="1" s="1"/>
  <c r="DL57" i="1" a="1"/>
  <c r="DL57" i="1" s="1"/>
  <c r="DM57" i="1" a="1"/>
  <c r="DM57" i="1" s="1"/>
  <c r="DP57" i="1" a="1"/>
  <c r="DP57" i="1" s="1"/>
  <c r="DQ57" i="1" a="1"/>
  <c r="DQ57" i="1" s="1"/>
  <c r="DP56" i="1" a="1"/>
  <c r="DP56" i="1" s="1"/>
  <c r="DQ56" i="1" a="1"/>
  <c r="DQ56" i="1" s="1"/>
  <c r="DN56" i="1" a="1"/>
  <c r="DN56" i="1" s="1"/>
  <c r="DO56" i="1" a="1"/>
  <c r="DO56" i="1" s="1"/>
  <c r="DO55" i="1" a="1"/>
  <c r="DO55" i="1" s="1"/>
  <c r="DP55" i="1" a="1"/>
  <c r="DP55" i="1" s="1"/>
  <c r="DQ55" i="1" a="1"/>
  <c r="DQ55" i="1" s="1"/>
  <c r="DM55" i="1" a="1"/>
  <c r="DM55" i="1" s="1"/>
  <c r="DN55" i="1" a="1"/>
  <c r="DN55" i="1" s="1"/>
  <c r="DN54" i="1" a="1"/>
  <c r="DN54" i="1" s="1"/>
  <c r="DO54" i="1" a="1"/>
  <c r="DO54" i="1" s="1"/>
  <c r="DP54" i="1" a="1"/>
  <c r="DP54" i="1" s="1"/>
  <c r="DL54" i="1" a="1"/>
  <c r="DL54" i="1" s="1"/>
  <c r="DM54" i="1" a="1"/>
  <c r="DM54" i="1" s="1"/>
  <c r="DL53" i="1" a="1"/>
  <c r="DL53" i="1" s="1"/>
  <c r="DM53" i="1" a="1"/>
  <c r="DM53" i="1" s="1"/>
  <c r="DN53" i="1" a="1"/>
  <c r="DN53" i="1" s="1"/>
  <c r="DO53" i="1" a="1"/>
  <c r="DO53" i="1" s="1"/>
  <c r="DL52" i="1" a="1"/>
  <c r="DL52" i="1" s="1"/>
  <c r="DM52" i="1" a="1"/>
  <c r="DM52" i="1" s="1"/>
  <c r="DP52" i="1" a="1"/>
  <c r="DP52" i="1" s="1"/>
  <c r="DQ52" i="1" a="1"/>
  <c r="DQ52" i="1" s="1"/>
  <c r="DP51" i="1" a="1"/>
  <c r="DP51" i="1" s="1"/>
  <c r="DQ51" i="1" a="1"/>
  <c r="DQ51" i="1" s="1"/>
  <c r="DN51" i="1" a="1"/>
  <c r="DN51" i="1" s="1"/>
  <c r="DO51" i="1" a="1"/>
  <c r="DO51" i="1" s="1"/>
  <c r="DO50" i="1" a="1"/>
  <c r="DO50" i="1" s="1"/>
  <c r="DP50" i="1" a="1"/>
  <c r="DP50" i="1" s="1"/>
  <c r="DQ50" i="1" a="1"/>
  <c r="DQ50" i="1" s="1"/>
  <c r="DM50" i="1" a="1"/>
  <c r="DM50" i="1" s="1"/>
  <c r="DN50" i="1" a="1"/>
  <c r="DN50" i="1" s="1"/>
  <c r="DM49" i="1" a="1"/>
  <c r="DM49" i="1" s="1"/>
  <c r="DN49" i="1" a="1"/>
  <c r="DN49" i="1" s="1"/>
  <c r="DO49" i="1" a="1"/>
  <c r="DO49" i="1" s="1"/>
  <c r="DP49" i="1" a="1"/>
  <c r="DP49" i="1" s="1"/>
  <c r="DL49" i="1" a="1"/>
  <c r="DL49" i="1" s="1"/>
  <c r="DL48" i="1" a="1"/>
  <c r="DL48" i="1" s="1"/>
  <c r="DM48" i="1" a="1"/>
  <c r="DM48" i="1" s="1"/>
  <c r="DN48" i="1" a="1"/>
  <c r="DN48" i="1" s="1"/>
  <c r="DO48" i="1" a="1"/>
  <c r="DO48" i="1" s="1"/>
  <c r="DL47" i="1" a="1"/>
  <c r="DL47" i="1" s="1"/>
  <c r="DM47" i="1" a="1"/>
  <c r="DM47" i="1" s="1"/>
  <c r="DP47" i="1" a="1"/>
  <c r="DP47" i="1" s="1"/>
  <c r="DQ47" i="1" a="1"/>
  <c r="DQ47" i="1" s="1"/>
  <c r="DP46" i="1" a="1"/>
  <c r="DP46" i="1" s="1"/>
  <c r="DQ46" i="1" a="1"/>
  <c r="DQ46" i="1" s="1"/>
  <c r="DN46" i="1" a="1"/>
  <c r="DN46" i="1" s="1"/>
  <c r="DO46" i="1" a="1"/>
  <c r="DO46" i="1" s="1"/>
  <c r="DN45" i="1" a="1"/>
  <c r="DN45" i="1" s="1"/>
  <c r="DO45" i="1" a="1"/>
  <c r="DO45" i="1" s="1"/>
  <c r="DP45" i="1" a="1"/>
  <c r="DP45" i="1" s="1"/>
  <c r="DQ45" i="1" a="1"/>
  <c r="DQ45" i="1" s="1"/>
  <c r="DM45" i="1" a="1"/>
  <c r="DM45" i="1" s="1"/>
  <c r="DM44" i="1" a="1"/>
  <c r="DM44" i="1" s="1"/>
  <c r="DN44" i="1" a="1"/>
  <c r="DN44" i="1" s="1"/>
  <c r="DO44" i="1" a="1"/>
  <c r="DO44" i="1" s="1"/>
  <c r="DP44" i="1" a="1"/>
  <c r="DP44" i="1" s="1"/>
  <c r="DL44" i="1" a="1"/>
  <c r="DL44" i="1" s="1"/>
  <c r="DL43" i="1" a="1"/>
  <c r="DL43" i="1" s="1"/>
  <c r="DM43" i="1" a="1"/>
  <c r="DM43" i="1" s="1"/>
  <c r="DN43" i="1" a="1"/>
  <c r="DN43" i="1" s="1"/>
  <c r="DO43" i="1" a="1"/>
  <c r="DO43" i="1" s="1"/>
  <c r="DQ43" i="1" a="1"/>
  <c r="DQ43" i="1" s="1"/>
  <c r="DL42" i="1" a="1"/>
  <c r="DL42" i="1" s="1"/>
  <c r="DM42" i="1" a="1"/>
  <c r="DM42" i="1" s="1"/>
  <c r="DP42" i="1" a="1"/>
  <c r="DP42" i="1" s="1"/>
  <c r="DQ42" i="1" a="1"/>
  <c r="DQ42" i="1" s="1"/>
  <c r="DP41" i="1" a="1"/>
  <c r="DP41" i="1" s="1"/>
  <c r="DQ41" i="1" a="1"/>
  <c r="DQ41" i="1" s="1"/>
  <c r="DL41" i="1" a="1"/>
  <c r="DL41" i="1" s="1"/>
  <c r="DN41" i="1" a="1"/>
  <c r="DN41" i="1" s="1"/>
  <c r="DO41" i="1" a="1"/>
  <c r="DO41" i="1" s="1"/>
  <c r="DO40" i="1" a="1"/>
  <c r="DO40" i="1" s="1"/>
  <c r="DP40" i="1" a="1"/>
  <c r="DP40" i="1" s="1"/>
  <c r="DQ40" i="1" a="1"/>
  <c r="DQ40" i="1" s="1"/>
  <c r="DM40" i="1" a="1"/>
  <c r="DM40" i="1" s="1"/>
  <c r="DN40" i="1" a="1"/>
  <c r="DN40" i="1" s="1"/>
  <c r="DN39" i="1" a="1"/>
  <c r="DN39" i="1" s="1"/>
  <c r="DO39" i="1" a="1"/>
  <c r="DO39" i="1" s="1"/>
  <c r="DP39" i="1" a="1"/>
  <c r="DP39" i="1" s="1"/>
  <c r="DL39" i="1" a="1"/>
  <c r="DL39" i="1" s="1"/>
  <c r="DM39" i="1" a="1"/>
  <c r="DM39" i="1" s="1"/>
  <c r="DM38" i="1" a="1"/>
  <c r="DM38" i="1" s="1"/>
  <c r="DN38" i="1" a="1"/>
  <c r="DN38" i="1" s="1"/>
  <c r="DO38" i="1" a="1"/>
  <c r="DO38" i="1" s="1"/>
  <c r="DL38" i="1" a="1"/>
  <c r="DL38" i="1" s="1"/>
  <c r="DL37" i="1" a="1"/>
  <c r="DL37" i="1" s="1"/>
  <c r="DM37" i="1" a="1"/>
  <c r="DM37" i="1" s="1"/>
  <c r="DN37" i="1" a="1"/>
  <c r="DN37" i="1" s="1"/>
  <c r="DQ37" i="1" a="1"/>
  <c r="DQ37" i="1" s="1"/>
  <c r="DQ36" i="1" a="1"/>
  <c r="DQ36" i="1" s="1"/>
  <c r="DL36" i="1" a="1"/>
  <c r="DL36" i="1" s="1"/>
  <c r="DO36" i="1" a="1"/>
  <c r="DO36" i="1" s="1"/>
  <c r="DP36" i="1" a="1"/>
  <c r="DP36" i="1" s="1"/>
  <c r="DP35" i="1" a="1"/>
  <c r="DP35" i="1" s="1"/>
  <c r="DQ35" i="1" a="1"/>
  <c r="DQ35" i="1" s="1"/>
  <c r="DN35" i="1" a="1"/>
  <c r="DN35" i="1" s="1"/>
  <c r="DO35" i="1" a="1"/>
  <c r="DO35" i="1" s="1"/>
  <c r="DO34" i="1" a="1"/>
  <c r="DO34" i="1" s="1"/>
  <c r="DP34" i="1" a="1"/>
  <c r="DP34" i="1" s="1"/>
  <c r="DQ34" i="1" a="1"/>
  <c r="DQ34" i="1" s="1"/>
  <c r="DM34" i="1" a="1"/>
  <c r="DM34" i="1" s="1"/>
  <c r="DN34" i="1" a="1"/>
  <c r="DN34" i="1" s="1"/>
  <c r="DM33" i="1" a="1"/>
  <c r="DM33" i="1" s="1"/>
  <c r="DN33" i="1" a="1"/>
  <c r="DN33" i="1" s="1"/>
  <c r="DO33" i="1" a="1"/>
  <c r="DO33" i="1" s="1"/>
  <c r="DP33" i="1" a="1"/>
  <c r="DP33" i="1" s="1"/>
  <c r="DL33" i="1" a="1"/>
  <c r="DL33" i="1" s="1"/>
  <c r="DL32" i="1" a="1"/>
  <c r="DL32" i="1" s="1"/>
  <c r="DM32" i="1" a="1"/>
  <c r="DM32" i="1" s="1"/>
  <c r="DN32" i="1" a="1"/>
  <c r="DN32" i="1" s="1"/>
  <c r="DO32" i="1" a="1"/>
  <c r="DO32" i="1" s="1"/>
  <c r="DL31" i="1" a="1"/>
  <c r="DL31" i="1" s="1"/>
  <c r="DM31" i="1" a="1"/>
  <c r="DM31" i="1" s="1"/>
  <c r="DP31" i="1" a="1"/>
  <c r="DP31" i="1" s="1"/>
  <c r="DQ31" i="1" a="1"/>
  <c r="DQ31" i="1" s="1"/>
  <c r="DP30" i="1" a="1"/>
  <c r="DP30" i="1" s="1"/>
  <c r="DQ30" i="1" a="1"/>
  <c r="DQ30" i="1" s="1"/>
  <c r="DL30" i="1" a="1"/>
  <c r="DL30" i="1" s="1"/>
  <c r="DO30" i="1" a="1"/>
  <c r="DO30" i="1" s="1"/>
  <c r="DO29" i="1" a="1"/>
  <c r="DO29" i="1" s="1"/>
  <c r="DP29" i="1" a="1"/>
  <c r="DP29" i="1" s="1"/>
  <c r="DQ29" i="1" a="1"/>
  <c r="DQ29" i="1" s="1"/>
  <c r="DM29" i="1" a="1"/>
  <c r="DM29" i="1" s="1"/>
  <c r="DN29" i="1" a="1"/>
  <c r="DN29" i="1" s="1"/>
  <c r="DN28" i="1" a="1"/>
  <c r="DN28" i="1" s="1"/>
  <c r="DO28" i="1" a="1"/>
  <c r="DO28" i="1" s="1"/>
  <c r="DP28" i="1" a="1"/>
  <c r="DP28" i="1" s="1"/>
  <c r="DQ28" i="1" a="1"/>
  <c r="DQ28" i="1" s="1"/>
  <c r="DL28" i="1" a="1"/>
  <c r="DL28" i="1" s="1"/>
  <c r="DM28" i="1" a="1"/>
  <c r="DM28" i="1" s="1"/>
  <c r="DM27" i="1" a="1"/>
  <c r="DM27" i="1" s="1"/>
  <c r="DN27" i="1" a="1"/>
  <c r="DN27" i="1" s="1"/>
  <c r="DO27" i="1" a="1"/>
  <c r="DO27" i="1" s="1"/>
  <c r="DP27" i="1" a="1"/>
  <c r="DP27" i="1" s="1"/>
  <c r="DL27" i="1" a="1"/>
  <c r="DL27" i="1" s="1"/>
  <c r="DL26" i="1" a="1"/>
  <c r="DL26" i="1" s="1"/>
  <c r="DM26" i="1" a="1"/>
  <c r="DM26" i="1" s="1"/>
  <c r="DN26" i="1" a="1"/>
  <c r="DN26" i="1" s="1"/>
  <c r="DQ26" i="1" a="1"/>
  <c r="DQ26" i="1" s="1"/>
  <c r="DQ25" i="1" a="1"/>
  <c r="DQ25" i="1" s="1"/>
  <c r="DL25" i="1" a="1"/>
  <c r="DL25" i="1" s="1"/>
  <c r="DO25" i="1" a="1"/>
  <c r="DO25" i="1" s="1"/>
  <c r="DP25" i="1" a="1"/>
  <c r="DP25" i="1" s="1"/>
  <c r="DP24" i="1" a="1"/>
  <c r="DP24" i="1" s="1"/>
  <c r="DQ24" i="1" a="1"/>
  <c r="DQ24" i="1" s="1"/>
  <c r="DN24" i="1" a="1"/>
  <c r="DN24" i="1" s="1"/>
  <c r="DO24" i="1" a="1"/>
  <c r="DO24" i="1" s="1"/>
  <c r="DO23" i="1" a="1"/>
  <c r="DO23" i="1" s="1"/>
  <c r="DP23" i="1" a="1"/>
  <c r="DP23" i="1" s="1"/>
  <c r="DQ23" i="1" a="1"/>
  <c r="DQ23" i="1" s="1"/>
  <c r="DM23" i="1" a="1"/>
  <c r="DM23" i="1" s="1"/>
  <c r="DN23" i="1" a="1"/>
  <c r="DN23" i="1" s="1"/>
  <c r="DN22" i="1" a="1"/>
  <c r="DN22" i="1" s="1"/>
  <c r="DO22" i="1" a="1"/>
  <c r="DO22" i="1" s="1"/>
  <c r="DP22" i="1" a="1"/>
  <c r="DP22" i="1" s="1"/>
  <c r="DL22" i="1" a="1"/>
  <c r="DL22" i="1" s="1"/>
  <c r="DM22" i="1" a="1"/>
  <c r="DM22" i="1" s="1"/>
  <c r="DL21" i="1" a="1"/>
  <c r="DL21" i="1" s="1"/>
  <c r="DM21" i="1" a="1"/>
  <c r="DM21" i="1" s="1"/>
  <c r="DN21" i="1" a="1"/>
  <c r="DN21" i="1" s="1"/>
  <c r="DO21" i="1" a="1"/>
  <c r="DO21" i="1" s="1"/>
  <c r="DL20" i="1" a="1"/>
  <c r="DL20" i="1" s="1"/>
  <c r="DM20" i="1" a="1"/>
  <c r="DM20" i="1" s="1"/>
  <c r="DP20" i="1" a="1"/>
  <c r="DP20" i="1" s="1"/>
  <c r="DQ20" i="1" a="1"/>
  <c r="DQ20" i="1" s="1"/>
  <c r="DQ19" i="1" a="1"/>
  <c r="DQ19" i="1" s="1"/>
  <c r="DL19" i="1" a="1"/>
  <c r="DL19" i="1" s="1"/>
  <c r="DO19" i="1" a="1"/>
  <c r="DO19" i="1" s="1"/>
  <c r="DP19" i="1" a="1"/>
  <c r="DP19" i="1" s="1"/>
  <c r="DO18" i="1" a="1"/>
  <c r="DO18" i="1" s="1"/>
  <c r="DP18" i="1" a="1"/>
  <c r="DP18" i="1" s="1"/>
  <c r="DQ18" i="1" a="1"/>
  <c r="DQ18" i="1" s="1"/>
  <c r="DN18" i="1" a="1"/>
  <c r="DN18" i="1" s="1"/>
  <c r="DN17" i="1" a="1"/>
  <c r="DN17" i="1" s="1"/>
  <c r="DO17" i="1" a="1"/>
  <c r="DO17" i="1" s="1"/>
  <c r="DP17" i="1" a="1"/>
  <c r="DP17" i="1" s="1"/>
  <c r="DQ17" i="1" a="1"/>
  <c r="DQ17" i="1" s="1"/>
  <c r="DM17" i="1" a="1"/>
  <c r="DM17" i="1" s="1"/>
  <c r="DM16" i="1" a="1"/>
  <c r="DM16" i="1" s="1"/>
  <c r="DN16" i="1" a="1"/>
  <c r="DN16" i="1" s="1"/>
  <c r="DO16" i="1" a="1"/>
  <c r="DO16" i="1" s="1"/>
  <c r="DP16" i="1" a="1"/>
  <c r="DP16" i="1" s="1"/>
  <c r="DL16" i="1" a="1"/>
  <c r="DL16" i="1" s="1"/>
  <c r="DL15" i="1" a="1"/>
  <c r="DL15" i="1" s="1"/>
  <c r="DM15" i="1" a="1"/>
  <c r="DM15" i="1" s="1"/>
  <c r="DN15" i="1" a="1"/>
  <c r="DN15" i="1" s="1"/>
  <c r="DQ15" i="1" a="1"/>
  <c r="DQ15" i="1" s="1"/>
  <c r="DQ14" i="1" a="1"/>
  <c r="DQ14" i="1" s="1"/>
  <c r="DL14" i="1" a="1"/>
  <c r="DL14" i="1" s="1"/>
  <c r="DM14" i="1" a="1"/>
  <c r="DM14" i="1" s="1"/>
  <c r="DO14" i="1" a="1"/>
  <c r="DO14" i="1" s="1"/>
  <c r="DP14" i="1" a="1"/>
  <c r="DP14" i="1" s="1"/>
  <c r="DP13" i="1" a="1"/>
  <c r="DP13" i="1" s="1"/>
  <c r="DQ13" i="1" a="1"/>
  <c r="DQ13" i="1" s="1"/>
  <c r="DL13" i="1" a="1"/>
  <c r="DL13" i="1" s="1"/>
  <c r="DN13" i="1" a="1"/>
  <c r="DN13" i="1" s="1"/>
  <c r="DO13" i="1" a="1"/>
  <c r="DO13" i="1" s="1"/>
  <c r="DO12" i="1" a="1"/>
  <c r="DO12" i="1" s="1"/>
  <c r="DP12" i="1" a="1"/>
  <c r="DP12" i="1" s="1"/>
  <c r="DQ12" i="1" a="1"/>
  <c r="DQ12" i="1" s="1"/>
  <c r="DM12" i="1" a="1"/>
  <c r="DM12" i="1" s="1"/>
  <c r="DN12" i="1" a="1"/>
  <c r="DN12" i="1" s="1"/>
  <c r="DN11" i="1" a="1"/>
  <c r="DN11" i="1" s="1"/>
  <c r="DO11" i="1" a="1"/>
  <c r="DO11" i="1" s="1"/>
  <c r="DP11" i="1" a="1"/>
  <c r="DP11" i="1" s="1"/>
  <c r="DL11" i="1" a="1"/>
  <c r="DL11" i="1" s="1"/>
  <c r="DM11" i="1" a="1"/>
  <c r="DM11" i="1" s="1"/>
  <c r="DQ10" i="1" a="1"/>
  <c r="DQ10" i="1" s="1"/>
  <c r="DN10" i="1" a="1"/>
  <c r="DN10" i="1" s="1"/>
  <c r="DP10" i="1" a="1"/>
  <c r="DP10" i="1" s="1"/>
  <c r="DO10" i="1" a="1"/>
  <c r="DO10" i="1" s="1"/>
  <c r="DM10" i="1" a="1"/>
  <c r="DM10" i="1" s="1"/>
  <c r="BP4" i="14" l="1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BB10" i="14" l="1"/>
  <c r="AW10" i="1" l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BM52" i="12" l="1"/>
  <c r="BM44" i="12"/>
  <c r="BM36" i="12"/>
  <c r="BM28" i="12"/>
  <c r="BM20" i="12"/>
  <c r="BM12" i="12"/>
  <c r="BM4" i="4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AT32" i="14"/>
  <c r="AT33" i="14" s="1"/>
  <c r="AT34" i="14" s="1"/>
  <c r="AT35" i="14" s="1"/>
  <c r="AT36" i="14" s="1"/>
  <c r="AT37" i="14" s="1"/>
  <c r="AT38" i="14" s="1"/>
  <c r="AT39" i="14" s="1"/>
  <c r="AT40" i="14" s="1"/>
  <c r="AT41" i="14" s="1"/>
  <c r="AT42" i="14" s="1"/>
  <c r="AT43" i="14" s="1"/>
  <c r="AT44" i="14" s="1"/>
  <c r="AT45" i="14" s="1"/>
  <c r="AT46" i="14" s="1"/>
  <c r="AT47" i="14" s="1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AU16" i="14"/>
  <c r="AU17" i="14" s="1"/>
  <c r="AU18" i="14" s="1"/>
  <c r="AU19" i="14" s="1"/>
  <c r="AU20" i="14" s="1"/>
  <c r="AU21" i="14" s="1"/>
  <c r="AU22" i="14" s="1"/>
  <c r="AU23" i="14" s="1"/>
  <c r="AU24" i="14" s="1"/>
  <c r="AU25" i="14" s="1"/>
  <c r="AU26" i="14" s="1"/>
  <c r="AU27" i="14" s="1"/>
  <c r="AU28" i="14" s="1"/>
  <c r="AU29" i="14" s="1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16" i="14"/>
  <c r="H15" i="14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P7" i="14"/>
  <c r="H7" i="14"/>
  <c r="AP6" i="14"/>
  <c r="H6" i="14"/>
  <c r="AU5" i="14"/>
  <c r="AU6" i="14" s="1"/>
  <c r="AU7" i="14" s="1"/>
  <c r="AU8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AT32" i="13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AU16" i="13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16" i="13"/>
  <c r="H15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P7" i="13"/>
  <c r="H7" i="13"/>
  <c r="AU6" i="13"/>
  <c r="AU7" i="13" s="1"/>
  <c r="AU8" i="13" s="1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AT32" i="12"/>
  <c r="AT33" i="12" s="1"/>
  <c r="AT34" i="12" s="1"/>
  <c r="AT35" i="12" s="1"/>
  <c r="AT36" i="12" s="1"/>
  <c r="AT37" i="12" s="1"/>
  <c r="AT38" i="12" s="1"/>
  <c r="AT39" i="12" s="1"/>
  <c r="AT40" i="12" s="1"/>
  <c r="AT41" i="12" s="1"/>
  <c r="AT42" i="12" s="1"/>
  <c r="AT43" i="12" s="1"/>
  <c r="AT44" i="12" s="1"/>
  <c r="AT45" i="12" s="1"/>
  <c r="AT46" i="12" s="1"/>
  <c r="AT47" i="12" s="1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AU16" i="12"/>
  <c r="AU17" i="12" s="1"/>
  <c r="AU18" i="12" s="1"/>
  <c r="AU19" i="12" s="1"/>
  <c r="AU20" i="12" s="1"/>
  <c r="AU21" i="12" s="1"/>
  <c r="AU22" i="12" s="1"/>
  <c r="AU23" i="12" s="1"/>
  <c r="AU24" i="12" s="1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16" i="12"/>
  <c r="H15" i="12"/>
  <c r="H14" i="12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AT28" i="12" s="1"/>
  <c r="AT29" i="12" s="1"/>
  <c r="AT30" i="12" s="1"/>
  <c r="AT31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AU14" i="12" s="1"/>
  <c r="H10" i="12"/>
  <c r="AU9" i="12"/>
  <c r="AP9" i="12"/>
  <c r="H9" i="12"/>
  <c r="AP8" i="12"/>
  <c r="H8" i="12"/>
  <c r="AP7" i="12"/>
  <c r="H7" i="12"/>
  <c r="AU6" i="12"/>
  <c r="AU7" i="12" s="1"/>
  <c r="AU8" i="12" s="1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AT32" i="11"/>
  <c r="AT33" i="11" s="1"/>
  <c r="AT34" i="11" s="1"/>
  <c r="AT35" i="11" s="1"/>
  <c r="AT36" i="11" s="1"/>
  <c r="AT37" i="11" s="1"/>
  <c r="AT38" i="11" s="1"/>
  <c r="AT39" i="11" s="1"/>
  <c r="AT40" i="11" s="1"/>
  <c r="AT41" i="11" s="1"/>
  <c r="AT42" i="11" s="1"/>
  <c r="AT43" i="11" s="1"/>
  <c r="AT44" i="11" s="1"/>
  <c r="AT45" i="11" s="1"/>
  <c r="AT46" i="11" s="1"/>
  <c r="AT47" i="11" s="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AU16" i="1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16" i="11"/>
  <c r="H15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AT24" i="11" s="1"/>
  <c r="AT25" i="11" s="1"/>
  <c r="AT26" i="11" s="1"/>
  <c r="AT27" i="11" s="1"/>
  <c r="AT28" i="11" s="1"/>
  <c r="AT29" i="11" s="1"/>
  <c r="AT30" i="11" s="1"/>
  <c r="AT31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P7" i="11"/>
  <c r="H7" i="11"/>
  <c r="AP6" i="11"/>
  <c r="H6" i="11"/>
  <c r="AU5" i="11"/>
  <c r="AU6" i="11" s="1"/>
  <c r="AU7" i="11" s="1"/>
  <c r="AU8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AT32" i="10"/>
  <c r="AT33" i="10" s="1"/>
  <c r="AT34" i="10" s="1"/>
  <c r="AT35" i="10" s="1"/>
  <c r="AT36" i="10" s="1"/>
  <c r="AT37" i="10" s="1"/>
  <c r="AT38" i="10" s="1"/>
  <c r="AT39" i="10" s="1"/>
  <c r="AT40" i="10" s="1"/>
  <c r="AT41" i="10" s="1"/>
  <c r="AT42" i="10" s="1"/>
  <c r="AT43" i="10" s="1"/>
  <c r="AT44" i="10" s="1"/>
  <c r="AT45" i="10" s="1"/>
  <c r="AT46" i="10" s="1"/>
  <c r="AT47" i="10" s="1"/>
  <c r="H32" i="10"/>
  <c r="H31" i="10"/>
  <c r="H30" i="10"/>
  <c r="H29" i="10"/>
  <c r="H28" i="10"/>
  <c r="AU27" i="10"/>
  <c r="AU28" i="10" s="1"/>
  <c r="AU29" i="10" s="1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27" i="10"/>
  <c r="H26" i="10"/>
  <c r="H25" i="10"/>
  <c r="H24" i="10"/>
  <c r="H23" i="10"/>
  <c r="H22" i="10"/>
  <c r="H21" i="10"/>
  <c r="H20" i="10"/>
  <c r="H19" i="10"/>
  <c r="H18" i="10"/>
  <c r="H17" i="10"/>
  <c r="AU16" i="10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H16" i="10"/>
  <c r="H15" i="10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AU14" i="10" s="1"/>
  <c r="AU15" i="10" s="1"/>
  <c r="H10" i="10"/>
  <c r="AU9" i="10"/>
  <c r="AP9" i="10"/>
  <c r="H9" i="10"/>
  <c r="AP8" i="10"/>
  <c r="H8" i="10"/>
  <c r="AP7" i="10"/>
  <c r="H7" i="10"/>
  <c r="AP6" i="10"/>
  <c r="H6" i="10"/>
  <c r="AU5" i="10"/>
  <c r="AU6" i="10" s="1"/>
  <c r="AU7" i="10" s="1"/>
  <c r="AU8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AT32" i="9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AU16" i="9"/>
  <c r="AU17" i="9" s="1"/>
  <c r="AU18" i="9" s="1"/>
  <c r="H16" i="9"/>
  <c r="H15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P8" i="9"/>
  <c r="H8" i="9"/>
  <c r="AP7" i="9"/>
  <c r="H7" i="9"/>
  <c r="AU6" i="9"/>
  <c r="AU7" i="9" s="1"/>
  <c r="AU8" i="9" s="1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AT32" i="8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AU16" i="8"/>
  <c r="AU17" i="8" s="1"/>
  <c r="AU18" i="8" s="1"/>
  <c r="H16" i="8"/>
  <c r="H15" i="8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AU14" i="8" s="1"/>
  <c r="AU15" i="8" s="1"/>
  <c r="H10" i="8"/>
  <c r="AU9" i="8"/>
  <c r="AP9" i="8"/>
  <c r="H9" i="8"/>
  <c r="AP8" i="8"/>
  <c r="H8" i="8"/>
  <c r="AP7" i="8"/>
  <c r="H7" i="8"/>
  <c r="AP6" i="8"/>
  <c r="H6" i="8"/>
  <c r="AU5" i="8"/>
  <c r="AU6" i="8" s="1"/>
  <c r="AU7" i="8" s="1"/>
  <c r="AU8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AT32" i="7"/>
  <c r="AT33" i="7" s="1"/>
  <c r="AT34" i="7" s="1"/>
  <c r="AT35" i="7" s="1"/>
  <c r="AT36" i="7" s="1"/>
  <c r="AT37" i="7" s="1"/>
  <c r="AT38" i="7" s="1"/>
  <c r="AT39" i="7" s="1"/>
  <c r="AT40" i="7" s="1"/>
  <c r="AT41" i="7" s="1"/>
  <c r="AT42" i="7" s="1"/>
  <c r="AT43" i="7" s="1"/>
  <c r="AT44" i="7" s="1"/>
  <c r="AT45" i="7" s="1"/>
  <c r="AT46" i="7" s="1"/>
  <c r="AT47" i="7" s="1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AU16" i="7"/>
  <c r="AU17" i="7" s="1"/>
  <c r="H16" i="7"/>
  <c r="H15" i="7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AU14" i="7" s="1"/>
  <c r="AU15" i="7" s="1"/>
  <c r="H10" i="7"/>
  <c r="AU9" i="7"/>
  <c r="AP9" i="7"/>
  <c r="H9" i="7"/>
  <c r="AP8" i="7"/>
  <c r="H8" i="7"/>
  <c r="AP7" i="7"/>
  <c r="H7" i="7"/>
  <c r="AU6" i="7"/>
  <c r="AU7" i="7" s="1"/>
  <c r="AU8" i="7" s="1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AT32" i="6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P7" i="6"/>
  <c r="H7" i="6"/>
  <c r="AU6" i="6"/>
  <c r="AU7" i="6" s="1"/>
  <c r="AU8" i="6" s="1"/>
  <c r="AU9" i="6" s="1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44" i="4"/>
  <c r="AU45" i="4"/>
  <c r="Q6" i="4"/>
  <c r="Q7" i="4"/>
  <c r="Q8" i="4"/>
  <c r="Q9" i="4"/>
  <c r="Q5" i="4"/>
  <c r="T5" i="4"/>
  <c r="AG64" i="12" l="1"/>
  <c r="AH64" i="12"/>
  <c r="AH68" i="12"/>
  <c r="AG68" i="12"/>
  <c r="AG72" i="12"/>
  <c r="AH72" i="12"/>
  <c r="AH76" i="12"/>
  <c r="AG76" i="12"/>
  <c r="AG84" i="12"/>
  <c r="AH84" i="12"/>
  <c r="AH88" i="12"/>
  <c r="AG88" i="12"/>
  <c r="AG92" i="12"/>
  <c r="AH92" i="12"/>
  <c r="AH96" i="12"/>
  <c r="AG96" i="12"/>
  <c r="AH104" i="12"/>
  <c r="AG104" i="12"/>
  <c r="AG108" i="12"/>
  <c r="AH108" i="12"/>
  <c r="AH57" i="12"/>
  <c r="AG57" i="12"/>
  <c r="AH61" i="12"/>
  <c r="AG61" i="12"/>
  <c r="AG69" i="12"/>
  <c r="AH69" i="12"/>
  <c r="AG73" i="12"/>
  <c r="AH73" i="12"/>
  <c r="AH77" i="12"/>
  <c r="AG77" i="12"/>
  <c r="AH81" i="12"/>
  <c r="AG81" i="12"/>
  <c r="AH89" i="12"/>
  <c r="AG89" i="12"/>
  <c r="AH93" i="12"/>
  <c r="AG93" i="12"/>
  <c r="AH97" i="12"/>
  <c r="AG97" i="12"/>
  <c r="AG101" i="12"/>
  <c r="AH101" i="12"/>
  <c r="AH109" i="12"/>
  <c r="AG109" i="12"/>
  <c r="AH58" i="12"/>
  <c r="AG58" i="12"/>
  <c r="AG62" i="12"/>
  <c r="AH62" i="12"/>
  <c r="AH66" i="12"/>
  <c r="AG66" i="12"/>
  <c r="AG74" i="12"/>
  <c r="AH74" i="12"/>
  <c r="AH78" i="12"/>
  <c r="AG78" i="12"/>
  <c r="AG82" i="12"/>
  <c r="AH82" i="12"/>
  <c r="AG86" i="12"/>
  <c r="AH86" i="12"/>
  <c r="AH90" i="12"/>
  <c r="AG90" i="12"/>
  <c r="AG94" i="12"/>
  <c r="AH94" i="12"/>
  <c r="AG98" i="12"/>
  <c r="AH98" i="12"/>
  <c r="AG102" i="12"/>
  <c r="AH102" i="12"/>
  <c r="AH106" i="12"/>
  <c r="AG106" i="12"/>
  <c r="AH59" i="12"/>
  <c r="AG59" i="12"/>
  <c r="AG63" i="12"/>
  <c r="AH63" i="12"/>
  <c r="AG67" i="12"/>
  <c r="AH67" i="12"/>
  <c r="AG71" i="12"/>
  <c r="AH71" i="12"/>
  <c r="AG75" i="12"/>
  <c r="AH75" i="12"/>
  <c r="AH79" i="12"/>
  <c r="AG79" i="12"/>
  <c r="AG83" i="12"/>
  <c r="AH83" i="12"/>
  <c r="AH87" i="12"/>
  <c r="AG87" i="12"/>
  <c r="AG91" i="12"/>
  <c r="AH91" i="12"/>
  <c r="AG99" i="12"/>
  <c r="AH99" i="12"/>
  <c r="AG103" i="12"/>
  <c r="AH103" i="12"/>
  <c r="AH107" i="12"/>
  <c r="AG107" i="12"/>
  <c r="AF8" i="12"/>
  <c r="AG60" i="12"/>
  <c r="AH60" i="12"/>
  <c r="AH80" i="12"/>
  <c r="AG80" i="12"/>
  <c r="AG100" i="12"/>
  <c r="AH100" i="12"/>
  <c r="AH95" i="12"/>
  <c r="AG95" i="12"/>
  <c r="AH65" i="12"/>
  <c r="AG65" i="12"/>
  <c r="AH85" i="12"/>
  <c r="AG85" i="12"/>
  <c r="AH105" i="12"/>
  <c r="AG105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W73" i="14"/>
  <c r="AV91" i="13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Y32" i="14"/>
  <c r="AW31" i="14"/>
  <c r="AW36" i="14"/>
  <c r="AY37" i="14"/>
  <c r="AT8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W28" i="14"/>
  <c r="AW34" i="14"/>
  <c r="AY35" i="14"/>
  <c r="AY38" i="14"/>
  <c r="AW37" i="14"/>
  <c r="AW25" i="14"/>
  <c r="AW27" i="14"/>
  <c r="AY23" i="14"/>
  <c r="AW29" i="14"/>
  <c r="AW30" i="14"/>
  <c r="AY31" i="14"/>
  <c r="AW26" i="14"/>
  <c r="AY36" i="14"/>
  <c r="AW35" i="14"/>
  <c r="AW41" i="14"/>
  <c r="AY28" i="14"/>
  <c r="AY30" i="14"/>
  <c r="AW44" i="14"/>
  <c r="AY45" i="14"/>
  <c r="J113" i="14"/>
  <c r="J112" i="14"/>
  <c r="AS6" i="14"/>
  <c r="AS7" i="14" s="1"/>
  <c r="AS8" i="14" s="1"/>
  <c r="AS9" i="14" s="1"/>
  <c r="AK10" i="14"/>
  <c r="AW22" i="14"/>
  <c r="AW24" i="14"/>
  <c r="AY26" i="14"/>
  <c r="AW32" i="14"/>
  <c r="AY33" i="14"/>
  <c r="AW42" i="14"/>
  <c r="AY43" i="14"/>
  <c r="AY25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AV37" i="14"/>
  <c r="AV38" i="14"/>
  <c r="AV39" i="14"/>
  <c r="AW63" i="14"/>
  <c r="AY64" i="14"/>
  <c r="AX38" i="14"/>
  <c r="AW45" i="14"/>
  <c r="AW49" i="14"/>
  <c r="AZ55" i="14"/>
  <c r="AZ38" i="14"/>
  <c r="AV46" i="14"/>
  <c r="AZ45" i="14"/>
  <c r="AZ46" i="14"/>
  <c r="AV45" i="14"/>
  <c r="AY48" i="14"/>
  <c r="AW47" i="14"/>
  <c r="AV49" i="14"/>
  <c r="AX53" i="14"/>
  <c r="AW52" i="14"/>
  <c r="AY53" i="14"/>
  <c r="AW53" i="14"/>
  <c r="AY54" i="14"/>
  <c r="AY50" i="14"/>
  <c r="AV40" i="14"/>
  <c r="AX41" i="14"/>
  <c r="AV42" i="14"/>
  <c r="AZ41" i="14"/>
  <c r="AX43" i="14"/>
  <c r="AZ42" i="14"/>
  <c r="AV44" i="14"/>
  <c r="AZ43" i="14"/>
  <c r="AX45" i="14"/>
  <c r="AK45" i="14" s="1"/>
  <c r="AZ44" i="14"/>
  <c r="AV43" i="14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K67" i="14" s="1"/>
  <c r="AZ66" i="14"/>
  <c r="AW66" i="14"/>
  <c r="AJ66" i="14" s="1"/>
  <c r="AY55" i="14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Y39" i="13"/>
  <c r="AY90" i="13"/>
  <c r="AY107" i="13"/>
  <c r="AY86" i="13"/>
  <c r="AX46" i="13"/>
  <c r="AY55" i="13"/>
  <c r="AK55" i="13" s="1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Y40" i="13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Y47" i="13"/>
  <c r="AV59" i="13"/>
  <c r="AV40" i="11"/>
  <c r="AW109" i="11"/>
  <c r="AV19" i="12"/>
  <c r="AW33" i="12"/>
  <c r="AV100" i="12"/>
  <c r="AZ53" i="11"/>
  <c r="AW77" i="11"/>
  <c r="AV35" i="12"/>
  <c r="AY50" i="12"/>
  <c r="AW76" i="12"/>
  <c r="AV78" i="12"/>
  <c r="AZ86" i="12"/>
  <c r="AW22" i="13"/>
  <c r="AX39" i="13"/>
  <c r="AV38" i="13"/>
  <c r="AV41" i="13"/>
  <c r="AX62" i="13"/>
  <c r="AX102" i="13"/>
  <c r="AY36" i="13"/>
  <c r="AX43" i="13"/>
  <c r="AW59" i="13"/>
  <c r="AY63" i="13"/>
  <c r="AW62" i="13"/>
  <c r="AY29" i="13"/>
  <c r="AV42" i="13"/>
  <c r="AZ61" i="13"/>
  <c r="AS6" i="13"/>
  <c r="AS7" i="13" s="1"/>
  <c r="AS8" i="13" s="1"/>
  <c r="AS9" i="13" s="1"/>
  <c r="AY25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W42" i="13"/>
  <c r="AY38" i="13"/>
  <c r="AY22" i="13"/>
  <c r="AY24" i="13"/>
  <c r="AW25" i="13"/>
  <c r="AX53" i="13"/>
  <c r="AK53" i="13" s="1"/>
  <c r="AZ52" i="13"/>
  <c r="AY27" i="13"/>
  <c r="AW39" i="13"/>
  <c r="AW40" i="13"/>
  <c r="AW47" i="13"/>
  <c r="AY48" i="13"/>
  <c r="AY49" i="13"/>
  <c r="AW48" i="13"/>
  <c r="AY53" i="13"/>
  <c r="AW52" i="13"/>
  <c r="AY51" i="13"/>
  <c r="AV56" i="13"/>
  <c r="AI56" i="13" s="1"/>
  <c r="AX57" i="13"/>
  <c r="AK57" i="13" s="1"/>
  <c r="AX54" i="13"/>
  <c r="AK54" i="13" s="1"/>
  <c r="AX61" i="13"/>
  <c r="AZ60" i="13"/>
  <c r="AZ57" i="13"/>
  <c r="AV60" i="13"/>
  <c r="AV57" i="13"/>
  <c r="AX59" i="13"/>
  <c r="Y10" i="13"/>
  <c r="AW35" i="13"/>
  <c r="AY35" i="13"/>
  <c r="AY43" i="13"/>
  <c r="AX50" i="13"/>
  <c r="AK50" i="13" s="1"/>
  <c r="AZ56" i="13"/>
  <c r="AT12" i="13"/>
  <c r="AT14" i="13"/>
  <c r="AW33" i="13"/>
  <c r="AW32" i="13"/>
  <c r="AW38" i="13"/>
  <c r="AY34" i="13"/>
  <c r="AW46" i="13"/>
  <c r="AY42" i="13"/>
  <c r="AY50" i="13"/>
  <c r="AV51" i="13"/>
  <c r="AX52" i="13"/>
  <c r="AZ51" i="13"/>
  <c r="AV49" i="13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8" i="13"/>
  <c r="AV44" i="13"/>
  <c r="AZ44" i="13"/>
  <c r="AX40" i="13"/>
  <c r="AV46" i="13"/>
  <c r="AZ46" i="13"/>
  <c r="AX42" i="13"/>
  <c r="AX47" i="13"/>
  <c r="AZ49" i="13"/>
  <c r="AX56" i="13"/>
  <c r="AK56" i="13" s="1"/>
  <c r="AZ55" i="13"/>
  <c r="AV55" i="13"/>
  <c r="AX51" i="13"/>
  <c r="AK51" i="13" s="1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8" i="13"/>
  <c r="AZ40" i="13"/>
  <c r="AZ42" i="13"/>
  <c r="AV43" i="13"/>
  <c r="AX45" i="13"/>
  <c r="AK45" i="13" s="1"/>
  <c r="AY64" i="13"/>
  <c r="AW65" i="13"/>
  <c r="AY66" i="13"/>
  <c r="AX44" i="13"/>
  <c r="AV54" i="13"/>
  <c r="AZ54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X58" i="13"/>
  <c r="AK58" i="13" s="1"/>
  <c r="AZ53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W55" i="13"/>
  <c r="AI55" i="13" s="1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52" i="10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W33" i="10"/>
  <c r="AW97" i="10"/>
  <c r="AY102" i="10"/>
  <c r="AW108" i="10"/>
  <c r="AW11" i="11"/>
  <c r="AV35" i="11"/>
  <c r="AX52" i="1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W41" i="12"/>
  <c r="AY38" i="12"/>
  <c r="AY40" i="12"/>
  <c r="AY42" i="12"/>
  <c r="AZ53" i="12"/>
  <c r="AV51" i="12"/>
  <c r="AI51" i="12" s="1"/>
  <c r="AX53" i="12"/>
  <c r="AV50" i="12"/>
  <c r="AI50" i="12" s="1"/>
  <c r="AV53" i="12"/>
  <c r="AI53" i="12" s="1"/>
  <c r="AX52" i="12"/>
  <c r="AX54" i="12"/>
  <c r="AW60" i="12"/>
  <c r="AY61" i="12"/>
  <c r="AW32" i="12"/>
  <c r="AY54" i="12"/>
  <c r="AW53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W49" i="12"/>
  <c r="AX42" i="12"/>
  <c r="AX49" i="12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W58" i="12"/>
  <c r="AJ58" i="12" s="1"/>
  <c r="AX55" i="12"/>
  <c r="AK55" i="12" s="1"/>
  <c r="AW57" i="12"/>
  <c r="AJ60" i="12"/>
  <c r="AV59" i="12"/>
  <c r="AI59" i="12" s="1"/>
  <c r="AY68" i="12"/>
  <c r="AW67" i="12"/>
  <c r="AV47" i="12"/>
  <c r="AZ47" i="12"/>
  <c r="AY56" i="12"/>
  <c r="AX57" i="12"/>
  <c r="AK57" i="12" s="1"/>
  <c r="AV56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Y33" i="10"/>
  <c r="AX38" i="10"/>
  <c r="AX56" i="10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W46" i="10"/>
  <c r="AZ55" i="10"/>
  <c r="AY61" i="10"/>
  <c r="AY83" i="10"/>
  <c r="AZ87" i="10"/>
  <c r="AW101" i="10"/>
  <c r="AZ105" i="10"/>
  <c r="AY20" i="10"/>
  <c r="AY14" i="10"/>
  <c r="AY18" i="10"/>
  <c r="AY35" i="10"/>
  <c r="AW30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I49" i="11" s="1"/>
  <c r="AY50" i="11"/>
  <c r="AW60" i="11"/>
  <c r="AV50" i="10"/>
  <c r="AJ50" i="10" s="1"/>
  <c r="AY57" i="10"/>
  <c r="AV60" i="10"/>
  <c r="AJ60" i="10" s="1"/>
  <c r="AV70" i="10"/>
  <c r="AJ70" i="10" s="1"/>
  <c r="AW71" i="10"/>
  <c r="AJ56" i="10"/>
  <c r="Y10" i="10"/>
  <c r="AW20" i="10"/>
  <c r="AX45" i="10"/>
  <c r="AX76" i="10"/>
  <c r="AV104" i="10"/>
  <c r="AJ104" i="10" s="1"/>
  <c r="AW10" i="10"/>
  <c r="AW17" i="10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Y35" i="11"/>
  <c r="AY34" i="11"/>
  <c r="AW31" i="11"/>
  <c r="AW34" i="11"/>
  <c r="AW33" i="11"/>
  <c r="AY32" i="11"/>
  <c r="AY43" i="1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K50" i="11" s="1"/>
  <c r="AY60" i="11"/>
  <c r="AW26" i="11"/>
  <c r="AY33" i="11"/>
  <c r="AY37" i="11"/>
  <c r="AY41" i="11"/>
  <c r="AW40" i="11"/>
  <c r="AW39" i="11"/>
  <c r="AY45" i="11"/>
  <c r="AV31" i="11"/>
  <c r="AY47" i="11"/>
  <c r="AV48" i="11"/>
  <c r="AX49" i="1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Y42" i="11"/>
  <c r="AY44" i="11"/>
  <c r="AX45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Y55" i="11"/>
  <c r="AW54" i="11"/>
  <c r="AJ54" i="11" s="1"/>
  <c r="AV50" i="1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W55" i="11"/>
  <c r="AJ55" i="11" s="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X60" i="11"/>
  <c r="AK60" i="11" s="1"/>
  <c r="AY61" i="11"/>
  <c r="AV56" i="1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Y57" i="11"/>
  <c r="AW59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Y11" i="10"/>
  <c r="AY13" i="10"/>
  <c r="AY15" i="10"/>
  <c r="AY16" i="10"/>
  <c r="AY24" i="10"/>
  <c r="AW22" i="10"/>
  <c r="AW24" i="10"/>
  <c r="AW18" i="10"/>
  <c r="AY19" i="10"/>
  <c r="AW21" i="10"/>
  <c r="AW23" i="10"/>
  <c r="AW49" i="10"/>
  <c r="AJ49" i="10" s="1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C6" i="10"/>
  <c r="AW41" i="10"/>
  <c r="AW39" i="10"/>
  <c r="AW38" i="10"/>
  <c r="AY42" i="10"/>
  <c r="AY41" i="10"/>
  <c r="AY46" i="10"/>
  <c r="AW45" i="10"/>
  <c r="AJ45" i="10" s="1"/>
  <c r="AY40" i="10"/>
  <c r="AZ42" i="10"/>
  <c r="AV42" i="10"/>
  <c r="AX43" i="10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K49" i="10" s="1"/>
  <c r="AV49" i="10"/>
  <c r="AV37" i="10"/>
  <c r="AZ37" i="10"/>
  <c r="AV39" i="10"/>
  <c r="AX40" i="10"/>
  <c r="AZ39" i="10"/>
  <c r="AY51" i="10"/>
  <c r="AX52" i="10"/>
  <c r="AW55" i="10"/>
  <c r="AJ55" i="10" s="1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I51" i="10" s="1"/>
  <c r="AW50" i="10"/>
  <c r="AX57" i="10"/>
  <c r="AV55" i="10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Y52" i="10"/>
  <c r="AV53" i="10"/>
  <c r="AK58" i="10"/>
  <c r="AX63" i="10"/>
  <c r="AX62" i="10"/>
  <c r="AV62" i="10"/>
  <c r="AJ62" i="10" s="1"/>
  <c r="AZ61" i="10"/>
  <c r="AY53" i="10"/>
  <c r="AV51" i="10"/>
  <c r="AZ52" i="10"/>
  <c r="AW53" i="10"/>
  <c r="AJ53" i="10" s="1"/>
  <c r="AX64" i="10"/>
  <c r="AV63" i="10"/>
  <c r="AJ63" i="10" s="1"/>
  <c r="AZ63" i="10"/>
  <c r="AZ38" i="10"/>
  <c r="AV38" i="10"/>
  <c r="AZ40" i="10"/>
  <c r="AV40" i="10"/>
  <c r="AV43" i="10"/>
  <c r="AX44" i="10"/>
  <c r="AZ43" i="10"/>
  <c r="AX39" i="10"/>
  <c r="AX48" i="10"/>
  <c r="AV47" i="10"/>
  <c r="AX51" i="10"/>
  <c r="AX53" i="10"/>
  <c r="AK53" i="10" s="1"/>
  <c r="AW60" i="10"/>
  <c r="AW47" i="10"/>
  <c r="AZ48" i="10"/>
  <c r="AX54" i="10"/>
  <c r="AZ51" i="10"/>
  <c r="AY55" i="10"/>
  <c r="AX55" i="10"/>
  <c r="AK55" i="10" s="1"/>
  <c r="AZ54" i="10"/>
  <c r="AV54" i="10"/>
  <c r="AJ54" i="10" s="1"/>
  <c r="AI53" i="10"/>
  <c r="AY65" i="10"/>
  <c r="AW64" i="10"/>
  <c r="AW62" i="10"/>
  <c r="AY63" i="10"/>
  <c r="AV44" i="10"/>
  <c r="AV46" i="10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V50" i="9"/>
  <c r="AV105" i="7"/>
  <c r="AV48" i="8"/>
  <c r="AV99" i="8"/>
  <c r="AX73" i="8"/>
  <c r="AZ108" i="8"/>
  <c r="AX39" i="8"/>
  <c r="AZ54" i="7"/>
  <c r="AV47" i="9"/>
  <c r="AX46" i="9"/>
  <c r="AV52" i="9"/>
  <c r="AI52" i="9" s="1"/>
  <c r="AZ66" i="9"/>
  <c r="AZ99" i="9"/>
  <c r="AX47" i="9"/>
  <c r="AZ109" i="8"/>
  <c r="AZ78" i="9"/>
  <c r="AZ67" i="9"/>
  <c r="AV84" i="9"/>
  <c r="AX44" i="7"/>
  <c r="AV53" i="7"/>
  <c r="AV61" i="8"/>
  <c r="AZ63" i="8"/>
  <c r="AW13" i="7"/>
  <c r="AY11" i="7"/>
  <c r="AX85" i="7"/>
  <c r="AY12" i="8"/>
  <c r="AV104" i="8"/>
  <c r="AW10" i="9"/>
  <c r="AZ50" i="8"/>
  <c r="AX38" i="8"/>
  <c r="AV58" i="8"/>
  <c r="AV68" i="7"/>
  <c r="AY11" i="8"/>
  <c r="AZ65" i="8"/>
  <c r="AV88" i="7"/>
  <c r="AV107" i="7"/>
  <c r="AX40" i="8"/>
  <c r="AV59" i="8"/>
  <c r="AX57" i="8"/>
  <c r="AZ60" i="8"/>
  <c r="AV38" i="8"/>
  <c r="AZ48" i="9"/>
  <c r="AZ46" i="9"/>
  <c r="AZ54" i="9"/>
  <c r="AX75" i="9"/>
  <c r="T7" i="9"/>
  <c r="T8" i="9" s="1"/>
  <c r="T9" i="9" s="1"/>
  <c r="AY13" i="9"/>
  <c r="AV66" i="9"/>
  <c r="AX67" i="9"/>
  <c r="AK67" i="9" s="1"/>
  <c r="AX38" i="9"/>
  <c r="AV55" i="9"/>
  <c r="AI55" i="9" s="1"/>
  <c r="AK69" i="9"/>
  <c r="AV90" i="9"/>
  <c r="AZ44" i="9"/>
  <c r="AV62" i="9"/>
  <c r="AX73" i="9"/>
  <c r="AV82" i="9"/>
  <c r="AZ85" i="9"/>
  <c r="AZ76" i="9"/>
  <c r="AX80" i="9"/>
  <c r="AV78" i="9"/>
  <c r="AJ78" i="9" s="1"/>
  <c r="AZ81" i="9"/>
  <c r="AK83" i="9"/>
  <c r="AV100" i="9"/>
  <c r="AV102" i="9"/>
  <c r="AV71" i="9"/>
  <c r="AJ71" i="9" s="1"/>
  <c r="AX102" i="9"/>
  <c r="AX108" i="9"/>
  <c r="AZ107" i="9"/>
  <c r="AV109" i="9"/>
  <c r="AI109" i="9" s="1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W13" i="9"/>
  <c r="AW11" i="9"/>
  <c r="AY12" i="9"/>
  <c r="AU13" i="9"/>
  <c r="AU14" i="9" s="1"/>
  <c r="AU15" i="9" s="1"/>
  <c r="AU19" i="9"/>
  <c r="AW12" i="9"/>
  <c r="Y10" i="9"/>
  <c r="O10" i="9"/>
  <c r="AJ62" i="9"/>
  <c r="AX40" i="9"/>
  <c r="AV39" i="9"/>
  <c r="AX42" i="9"/>
  <c r="AX41" i="9"/>
  <c r="AV41" i="9"/>
  <c r="AZ40" i="9"/>
  <c r="AX44" i="9"/>
  <c r="AZ43" i="9"/>
  <c r="AX43" i="9"/>
  <c r="AV43" i="9"/>
  <c r="AZ42" i="9"/>
  <c r="AX39" i="9"/>
  <c r="AV40" i="9"/>
  <c r="AZ50" i="9"/>
  <c r="AZ51" i="9"/>
  <c r="AJ52" i="9"/>
  <c r="AX54" i="9"/>
  <c r="AK54" i="9" s="1"/>
  <c r="AZ53" i="9"/>
  <c r="AV53" i="9"/>
  <c r="AX52" i="9"/>
  <c r="AV37" i="9"/>
  <c r="AV38" i="9"/>
  <c r="AZ39" i="9"/>
  <c r="AX49" i="9"/>
  <c r="AK49" i="9" s="1"/>
  <c r="AZ41" i="9"/>
  <c r="AZ65" i="9"/>
  <c r="AX66" i="9"/>
  <c r="AK66" i="9" s="1"/>
  <c r="AV65" i="9"/>
  <c r="AZ37" i="9"/>
  <c r="AZ38" i="9"/>
  <c r="AV45" i="9"/>
  <c r="AZ49" i="9"/>
  <c r="AV56" i="9"/>
  <c r="AX57" i="9"/>
  <c r="AK57" i="9" s="1"/>
  <c r="AV59" i="9"/>
  <c r="AI59" i="9" s="1"/>
  <c r="AV48" i="9"/>
  <c r="AJ48" i="9" s="1"/>
  <c r="AX50" i="9"/>
  <c r="AZ52" i="9"/>
  <c r="AX56" i="9"/>
  <c r="AK59" i="9"/>
  <c r="AJ59" i="9"/>
  <c r="AV64" i="9"/>
  <c r="AI64" i="9" s="1"/>
  <c r="AX45" i="9"/>
  <c r="AZ47" i="9"/>
  <c r="AV51" i="9"/>
  <c r="AI51" i="9" s="1"/>
  <c r="AX53" i="9"/>
  <c r="AK53" i="9" s="1"/>
  <c r="AV54" i="9"/>
  <c r="AX55" i="9"/>
  <c r="AK55" i="9" s="1"/>
  <c r="AV46" i="9"/>
  <c r="AX48" i="9"/>
  <c r="AX58" i="9"/>
  <c r="AK58" i="9" s="1"/>
  <c r="AZ57" i="9"/>
  <c r="AZ55" i="9"/>
  <c r="AZ56" i="9"/>
  <c r="AV44" i="9"/>
  <c r="AZ45" i="9"/>
  <c r="AV49" i="9"/>
  <c r="AJ49" i="9" s="1"/>
  <c r="AX51" i="9"/>
  <c r="AZ63" i="9"/>
  <c r="AZ62" i="9"/>
  <c r="AV63" i="9"/>
  <c r="AI63" i="9" s="1"/>
  <c r="AX63" i="9"/>
  <c r="AX64" i="9"/>
  <c r="AK64" i="9" s="1"/>
  <c r="AX59" i="9"/>
  <c r="AV61" i="9"/>
  <c r="AI61" i="9" s="1"/>
  <c r="AX62" i="9"/>
  <c r="AK62" i="9" s="1"/>
  <c r="AZ61" i="9"/>
  <c r="AV58" i="9"/>
  <c r="AJ63" i="9"/>
  <c r="AV68" i="9"/>
  <c r="AJ68" i="9" s="1"/>
  <c r="AX69" i="9"/>
  <c r="AZ68" i="9"/>
  <c r="AX65" i="9"/>
  <c r="AZ64" i="9"/>
  <c r="AJ84" i="9"/>
  <c r="AI84" i="9"/>
  <c r="AZ59" i="9"/>
  <c r="AJ61" i="9"/>
  <c r="AK73" i="9"/>
  <c r="AJ73" i="9"/>
  <c r="AI73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Z72" i="9"/>
  <c r="AI57" i="9"/>
  <c r="AV67" i="9"/>
  <c r="AI67" i="9" s="1"/>
  <c r="AX68" i="9"/>
  <c r="AJ65" i="9"/>
  <c r="AJ66" i="9"/>
  <c r="AK65" i="9"/>
  <c r="AZ74" i="9"/>
  <c r="AV74" i="9"/>
  <c r="AJ74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X83" i="9"/>
  <c r="AZ75" i="9"/>
  <c r="AV75" i="9"/>
  <c r="AJ75" i="9" s="1"/>
  <c r="AV72" i="9"/>
  <c r="AJ72" i="9" s="1"/>
  <c r="AX79" i="9"/>
  <c r="AX97" i="9"/>
  <c r="AV77" i="9"/>
  <c r="AJ77" i="9" s="1"/>
  <c r="AK79" i="9"/>
  <c r="AJ87" i="9"/>
  <c r="AX81" i="9"/>
  <c r="AK81" i="9" s="1"/>
  <c r="AZ80" i="9"/>
  <c r="AV81" i="9"/>
  <c r="AJ81" i="9" s="1"/>
  <c r="AX82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Z86" i="9"/>
  <c r="AI69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I102" i="9"/>
  <c r="AZ84" i="9"/>
  <c r="AZ91" i="9"/>
  <c r="AV106" i="9"/>
  <c r="AX107" i="9"/>
  <c r="AZ106" i="9"/>
  <c r="AX87" i="9"/>
  <c r="AX85" i="9"/>
  <c r="AK85" i="9" s="1"/>
  <c r="AK92" i="9"/>
  <c r="AV89" i="9"/>
  <c r="AZ89" i="9"/>
  <c r="AV92" i="9"/>
  <c r="AJ92" i="9" s="1"/>
  <c r="AJ89" i="9"/>
  <c r="AV91" i="9"/>
  <c r="AI91" i="9" s="1"/>
  <c r="AX92" i="9"/>
  <c r="AZ97" i="9"/>
  <c r="AX88" i="9"/>
  <c r="AZ87" i="9"/>
  <c r="AI86" i="9"/>
  <c r="AI85" i="9"/>
  <c r="AV87" i="9"/>
  <c r="AI87" i="9" s="1"/>
  <c r="AV94" i="9"/>
  <c r="AJ94" i="9" s="1"/>
  <c r="AX90" i="9"/>
  <c r="AK90" i="9" s="1"/>
  <c r="AX91" i="9"/>
  <c r="AK91" i="9" s="1"/>
  <c r="AZ90" i="9"/>
  <c r="AJ86" i="9"/>
  <c r="AV86" i="9"/>
  <c r="AZ94" i="9"/>
  <c r="AK88" i="9"/>
  <c r="AJ91" i="9"/>
  <c r="AV96" i="9"/>
  <c r="AJ96" i="9" s="1"/>
  <c r="AI94" i="9"/>
  <c r="AX95" i="9"/>
  <c r="AZ96" i="9"/>
  <c r="AI100" i="9"/>
  <c r="AZ105" i="9"/>
  <c r="AV105" i="9"/>
  <c r="AJ105" i="9" s="1"/>
  <c r="AX106" i="9"/>
  <c r="AK106" i="9" s="1"/>
  <c r="AK99" i="9"/>
  <c r="AX105" i="9"/>
  <c r="AK105" i="9" s="1"/>
  <c r="AZ104" i="9"/>
  <c r="AV104" i="9"/>
  <c r="AI104" i="9" s="1"/>
  <c r="AZ101" i="9"/>
  <c r="AX93" i="9"/>
  <c r="AK93" i="9" s="1"/>
  <c r="AZ102" i="9"/>
  <c r="AV103" i="9"/>
  <c r="AJ103" i="9" s="1"/>
  <c r="AZ103" i="9"/>
  <c r="AJ100" i="9"/>
  <c r="AX98" i="9"/>
  <c r="AK98" i="9" s="1"/>
  <c r="AJ97" i="9"/>
  <c r="AI97" i="9"/>
  <c r="AX103" i="9"/>
  <c r="AX104" i="9"/>
  <c r="AK104" i="9" s="1"/>
  <c r="AX101" i="9"/>
  <c r="AK101" i="9" s="1"/>
  <c r="AZ100" i="9"/>
  <c r="AV101" i="9"/>
  <c r="AX100" i="9"/>
  <c r="AK100" i="9" s="1"/>
  <c r="AZ95" i="9"/>
  <c r="AI96" i="9"/>
  <c r="AK97" i="9"/>
  <c r="AV97" i="9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Y18" i="7"/>
  <c r="AV56" i="7"/>
  <c r="AZ101" i="7"/>
  <c r="AV109" i="7"/>
  <c r="AK10" i="7"/>
  <c r="AZ90" i="7"/>
  <c r="AZ51" i="7"/>
  <c r="AV42" i="7"/>
  <c r="AI65" i="7"/>
  <c r="AZ76" i="7"/>
  <c r="Y10" i="7"/>
  <c r="AV91" i="7"/>
  <c r="AV56" i="8"/>
  <c r="AX61" i="8"/>
  <c r="AZ37" i="8"/>
  <c r="AX58" i="8"/>
  <c r="AK58" i="8" s="1"/>
  <c r="AZ83" i="8"/>
  <c r="AJ91" i="8"/>
  <c r="AZ100" i="8"/>
  <c r="AW12" i="8"/>
  <c r="AR6" i="8"/>
  <c r="AR7" i="8" s="1"/>
  <c r="AR8" i="8" s="1"/>
  <c r="AR9" i="8" s="1"/>
  <c r="AI81" i="8"/>
  <c r="AV102" i="8"/>
  <c r="AV37" i="8"/>
  <c r="AZ47" i="8"/>
  <c r="AZ52" i="8"/>
  <c r="AV52" i="8"/>
  <c r="AJ52" i="8" s="1"/>
  <c r="AW11" i="8"/>
  <c r="AJ62" i="8"/>
  <c r="AV79" i="8"/>
  <c r="AJ79" i="8" s="1"/>
  <c r="AK72" i="8"/>
  <c r="AX81" i="8"/>
  <c r="AV101" i="8"/>
  <c r="AJ101" i="8" s="1"/>
  <c r="AV80" i="8"/>
  <c r="AI80" i="8" s="1"/>
  <c r="AZ84" i="8"/>
  <c r="AJ105" i="8"/>
  <c r="AZ72" i="8"/>
  <c r="AZ101" i="8"/>
  <c r="AX72" i="8"/>
  <c r="AV71" i="8"/>
  <c r="AV103" i="8"/>
  <c r="AI103" i="8" s="1"/>
  <c r="AZ103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W19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V46" i="8"/>
  <c r="AX47" i="8"/>
  <c r="AZ46" i="8"/>
  <c r="AX48" i="8"/>
  <c r="AV47" i="8"/>
  <c r="AZ49" i="8"/>
  <c r="AV49" i="8"/>
  <c r="AI49" i="8" s="1"/>
  <c r="AX50" i="8"/>
  <c r="J113" i="8"/>
  <c r="J112" i="8"/>
  <c r="AS6" i="8"/>
  <c r="AS7" i="8" s="1"/>
  <c r="AS8" i="8" s="1"/>
  <c r="AS9" i="8" s="1"/>
  <c r="AX49" i="8"/>
  <c r="AZ48" i="8"/>
  <c r="AX51" i="8"/>
  <c r="AK51" i="8" s="1"/>
  <c r="AV50" i="8"/>
  <c r="AZ39" i="8"/>
  <c r="AV39" i="8"/>
  <c r="AZ41" i="8"/>
  <c r="AV41" i="8"/>
  <c r="AZ43" i="8"/>
  <c r="AV43" i="8"/>
  <c r="AX54" i="8"/>
  <c r="AZ67" i="8"/>
  <c r="AZ38" i="8"/>
  <c r="AV40" i="8"/>
  <c r="AZ40" i="8"/>
  <c r="AV42" i="8"/>
  <c r="AZ42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Z51" i="8"/>
  <c r="AX52" i="8"/>
  <c r="AV51" i="8"/>
  <c r="AJ49" i="8"/>
  <c r="AV55" i="8"/>
  <c r="AX56" i="8"/>
  <c r="AZ55" i="8"/>
  <c r="AK52" i="8"/>
  <c r="AV53" i="8"/>
  <c r="AI53" i="8" s="1"/>
  <c r="AZ53" i="8"/>
  <c r="AZ57" i="8"/>
  <c r="AZ56" i="8"/>
  <c r="AV57" i="8"/>
  <c r="AX53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X55" i="8"/>
  <c r="AZ54" i="8"/>
  <c r="AV54" i="8"/>
  <c r="AJ54" i="8" s="1"/>
  <c r="AV63" i="8"/>
  <c r="AI63" i="8" s="1"/>
  <c r="AJ53" i="8"/>
  <c r="AX68" i="8"/>
  <c r="AK68" i="8" s="1"/>
  <c r="AX66" i="8"/>
  <c r="AK66" i="8" s="1"/>
  <c r="AX60" i="8"/>
  <c r="AZ59" i="8"/>
  <c r="AJ58" i="8"/>
  <c r="AI58" i="8"/>
  <c r="AX63" i="8"/>
  <c r="AK63" i="8" s="1"/>
  <c r="AZ62" i="8"/>
  <c r="AV62" i="8"/>
  <c r="AZ58" i="8"/>
  <c r="AX64" i="8"/>
  <c r="AK64" i="8" s="1"/>
  <c r="AX75" i="8"/>
  <c r="AK75" i="8" s="1"/>
  <c r="AZ74" i="8"/>
  <c r="AZ71" i="8"/>
  <c r="AX97" i="8"/>
  <c r="AK97" i="8" s="1"/>
  <c r="AZ96" i="8"/>
  <c r="AV96" i="8"/>
  <c r="AJ55" i="8"/>
  <c r="AX59" i="8"/>
  <c r="AK59" i="8" s="1"/>
  <c r="AK60" i="8"/>
  <c r="AZ61" i="8"/>
  <c r="AJ63" i="8"/>
  <c r="AV68" i="8"/>
  <c r="AJ68" i="8" s="1"/>
  <c r="AZ68" i="8"/>
  <c r="AV65" i="8"/>
  <c r="AV73" i="8"/>
  <c r="AJ73" i="8" s="1"/>
  <c r="AV60" i="8"/>
  <c r="AJ60" i="8" s="1"/>
  <c r="AX62" i="8"/>
  <c r="AZ64" i="8"/>
  <c r="AX69" i="8"/>
  <c r="AK69" i="8" s="1"/>
  <c r="AX96" i="8"/>
  <c r="AK96" i="8" s="1"/>
  <c r="AZ95" i="8"/>
  <c r="AV95" i="8"/>
  <c r="AX95" i="8"/>
  <c r="AK95" i="8" s="1"/>
  <c r="AV94" i="8"/>
  <c r="AX67" i="8"/>
  <c r="AZ66" i="8"/>
  <c r="AI64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J69" i="8"/>
  <c r="AK73" i="8"/>
  <c r="AX83" i="8"/>
  <c r="AV82" i="8"/>
  <c r="AI82" i="8" s="1"/>
  <c r="AZ82" i="8"/>
  <c r="AX91" i="8"/>
  <c r="AK91" i="8" s="1"/>
  <c r="AV90" i="8"/>
  <c r="AZ90" i="8"/>
  <c r="AV93" i="8"/>
  <c r="AJ93" i="8" s="1"/>
  <c r="AZ73" i="8"/>
  <c r="AV85" i="8"/>
  <c r="AZ85" i="8"/>
  <c r="AX85" i="8"/>
  <c r="AK85" i="8" s="1"/>
  <c r="AX86" i="8"/>
  <c r="AK86" i="8" s="1"/>
  <c r="AV72" i="8"/>
  <c r="AX74" i="8"/>
  <c r="AK74" i="8" s="1"/>
  <c r="AX84" i="8"/>
  <c r="AV83" i="8"/>
  <c r="AK81" i="8"/>
  <c r="AJ81" i="8"/>
  <c r="AV91" i="8"/>
  <c r="AI91" i="8" s="1"/>
  <c r="AX92" i="8"/>
  <c r="AK92" i="8" s="1"/>
  <c r="AZ91" i="8"/>
  <c r="AI71" i="8"/>
  <c r="AZ80" i="8"/>
  <c r="AJ89" i="8"/>
  <c r="AI101" i="8"/>
  <c r="AJ71" i="8"/>
  <c r="AX77" i="8"/>
  <c r="AK77" i="8" s="1"/>
  <c r="AI85" i="8"/>
  <c r="AJ85" i="8"/>
  <c r="AV108" i="8"/>
  <c r="AJ108" i="8" s="1"/>
  <c r="AX106" i="8"/>
  <c r="AX109" i="8"/>
  <c r="AK109" i="8" s="1"/>
  <c r="AV107" i="8"/>
  <c r="AZ106" i="8"/>
  <c r="AX80" i="8"/>
  <c r="AK80" i="8" s="1"/>
  <c r="AZ79" i="8"/>
  <c r="AV76" i="8"/>
  <c r="AI76" i="8" s="1"/>
  <c r="AK78" i="8"/>
  <c r="AJ78" i="8"/>
  <c r="AZ97" i="8"/>
  <c r="AV97" i="8"/>
  <c r="AX98" i="8"/>
  <c r="AK98" i="8" s="1"/>
  <c r="AI88" i="8"/>
  <c r="AI92" i="8"/>
  <c r="AJ92" i="8"/>
  <c r="AZ93" i="8"/>
  <c r="AX94" i="8"/>
  <c r="AK94" i="8" s="1"/>
  <c r="AV92" i="8"/>
  <c r="AK83" i="8"/>
  <c r="AV105" i="8"/>
  <c r="AI105" i="8" s="1"/>
  <c r="AZ81" i="8"/>
  <c r="AI79" i="8"/>
  <c r="AI96" i="8"/>
  <c r="AJ96" i="8"/>
  <c r="AV84" i="8"/>
  <c r="AV81" i="8"/>
  <c r="AX82" i="8"/>
  <c r="AK82" i="8" s="1"/>
  <c r="AJ88" i="8"/>
  <c r="AV98" i="8"/>
  <c r="AI98" i="8" s="1"/>
  <c r="AZ98" i="8"/>
  <c r="AV109" i="8"/>
  <c r="AZ87" i="8"/>
  <c r="AX99" i="8"/>
  <c r="AX107" i="8"/>
  <c r="AJ104" i="8"/>
  <c r="AI104" i="8"/>
  <c r="AI86" i="8"/>
  <c r="AX93" i="8"/>
  <c r="AK93" i="8" s="1"/>
  <c r="AJ95" i="8"/>
  <c r="AI95" i="8"/>
  <c r="AJ109" i="8"/>
  <c r="AI109" i="8"/>
  <c r="AZ92" i="8"/>
  <c r="AX100" i="8"/>
  <c r="AK100" i="8" s="1"/>
  <c r="AZ99" i="8"/>
  <c r="AX103" i="8"/>
  <c r="AZ102" i="8"/>
  <c r="AX105" i="8"/>
  <c r="AK105" i="8" s="1"/>
  <c r="AV106" i="8"/>
  <c r="AI106" i="8" s="1"/>
  <c r="AX104" i="8"/>
  <c r="AK104" i="8" s="1"/>
  <c r="AK106" i="8"/>
  <c r="AJ106" i="8"/>
  <c r="AI107" i="8"/>
  <c r="AV100" i="8"/>
  <c r="AJ99" i="8"/>
  <c r="AZ105" i="8"/>
  <c r="AX101" i="8"/>
  <c r="AK101" i="8" s="1"/>
  <c r="AX108" i="8"/>
  <c r="AK108" i="8" s="1"/>
  <c r="AZ107" i="8"/>
  <c r="AX102" i="8"/>
  <c r="AK102" i="8" s="1"/>
  <c r="AK103" i="8"/>
  <c r="AZ104" i="8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12" i="7"/>
  <c r="AW17" i="7"/>
  <c r="O10" i="7"/>
  <c r="AV38" i="7"/>
  <c r="AX41" i="7"/>
  <c r="AW12" i="7"/>
  <c r="AZ50" i="7"/>
  <c r="AX51" i="7"/>
  <c r="AV50" i="7"/>
  <c r="AZ59" i="7"/>
  <c r="AK61" i="7"/>
  <c r="AK77" i="7"/>
  <c r="AV103" i="7"/>
  <c r="AZ103" i="7"/>
  <c r="AX40" i="7"/>
  <c r="AZ82" i="7"/>
  <c r="AV82" i="7"/>
  <c r="AX52" i="7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Z109" i="7"/>
  <c r="AJ84" i="7"/>
  <c r="AX92" i="7"/>
  <c r="AX101" i="7"/>
  <c r="AX108" i="7"/>
  <c r="T7" i="7"/>
  <c r="T8" i="7" s="1"/>
  <c r="T9" i="7" s="1"/>
  <c r="AT17" i="7"/>
  <c r="AW11" i="7"/>
  <c r="AV49" i="7"/>
  <c r="AJ49" i="7" s="1"/>
  <c r="AX50" i="7"/>
  <c r="AX49" i="7"/>
  <c r="AK49" i="7" s="1"/>
  <c r="AZ49" i="7"/>
  <c r="AY13" i="7"/>
  <c r="AY15" i="7"/>
  <c r="AY17" i="7"/>
  <c r="AU18" i="7"/>
  <c r="AY19" i="7" s="1"/>
  <c r="AV46" i="7"/>
  <c r="AV43" i="7"/>
  <c r="AX62" i="7"/>
  <c r="AZ61" i="7"/>
  <c r="AV61" i="7"/>
  <c r="AZ60" i="7"/>
  <c r="AX60" i="7"/>
  <c r="AK60" i="7" s="1"/>
  <c r="J112" i="7"/>
  <c r="J113" i="7"/>
  <c r="AS6" i="7"/>
  <c r="AS7" i="7" s="1"/>
  <c r="AS8" i="7" s="1"/>
  <c r="AS9" i="7" s="1"/>
  <c r="AW16" i="7"/>
  <c r="AW18" i="7"/>
  <c r="AZ3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X42" i="7"/>
  <c r="AZ48" i="7"/>
  <c r="AV48" i="7"/>
  <c r="AX57" i="7"/>
  <c r="AZ37" i="7"/>
  <c r="AX47" i="7"/>
  <c r="AZ46" i="7"/>
  <c r="AX59" i="7"/>
  <c r="AK59" i="7" s="1"/>
  <c r="AV57" i="7"/>
  <c r="AZ58" i="7"/>
  <c r="AZ57" i="7"/>
  <c r="AV60" i="7"/>
  <c r="AV58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X76" i="7"/>
  <c r="AK76" i="7" s="1"/>
  <c r="AZ75" i="7"/>
  <c r="AV74" i="7"/>
  <c r="AI74" i="7" s="1"/>
  <c r="AZ71" i="7"/>
  <c r="AV75" i="7"/>
  <c r="AZ74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V55" i="7"/>
  <c r="AV62" i="7"/>
  <c r="AI62" i="7" s="1"/>
  <c r="AX54" i="7"/>
  <c r="AZ53" i="7"/>
  <c r="AK57" i="7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X56" i="7"/>
  <c r="AI57" i="7"/>
  <c r="AX64" i="7"/>
  <c r="AK64" i="7" s="1"/>
  <c r="AV51" i="7"/>
  <c r="AJ51" i="7" s="1"/>
  <c r="AZ56" i="7"/>
  <c r="AX63" i="7"/>
  <c r="AX70" i="7"/>
  <c r="AK70" i="7" s="1"/>
  <c r="AZ69" i="7"/>
  <c r="AK66" i="7"/>
  <c r="AI66" i="7"/>
  <c r="AZ65" i="7"/>
  <c r="AV69" i="7"/>
  <c r="AI69" i="7" s="1"/>
  <c r="AZ55" i="7"/>
  <c r="AX61" i="7"/>
  <c r="AZ63" i="7"/>
  <c r="AX71" i="7"/>
  <c r="AK71" i="7" s="1"/>
  <c r="AV70" i="7"/>
  <c r="AI75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X69" i="7"/>
  <c r="AJ74" i="7"/>
  <c r="AX79" i="7"/>
  <c r="AK79" i="7" s="1"/>
  <c r="AZ78" i="7"/>
  <c r="AJ75" i="7"/>
  <c r="AV98" i="7"/>
  <c r="AX99" i="7"/>
  <c r="AZ98" i="7"/>
  <c r="AZ94" i="7"/>
  <c r="AZ72" i="7"/>
  <c r="AX73" i="7"/>
  <c r="AK73" i="7" s="1"/>
  <c r="AV72" i="7"/>
  <c r="AZ73" i="7"/>
  <c r="AX74" i="7"/>
  <c r="AK74" i="7" s="1"/>
  <c r="AV73" i="7"/>
  <c r="AX75" i="7"/>
  <c r="AK75" i="7" s="1"/>
  <c r="AX91" i="7"/>
  <c r="AK91" i="7" s="1"/>
  <c r="AZ88" i="7"/>
  <c r="AX94" i="7"/>
  <c r="AK94" i="7" s="1"/>
  <c r="AV90" i="7"/>
  <c r="AI90" i="7" s="1"/>
  <c r="AZ80" i="7"/>
  <c r="AX87" i="7"/>
  <c r="AK87" i="7" s="1"/>
  <c r="AZ86" i="7"/>
  <c r="AK69" i="7"/>
  <c r="AV76" i="7"/>
  <c r="AJ76" i="7" s="1"/>
  <c r="AV84" i="7"/>
  <c r="AI84" i="7" s="1"/>
  <c r="AX89" i="7"/>
  <c r="AK89" i="7" s="1"/>
  <c r="AX83" i="7"/>
  <c r="AK83" i="7" s="1"/>
  <c r="AK80" i="7"/>
  <c r="AX86" i="7"/>
  <c r="AK86" i="7" s="1"/>
  <c r="AZ85" i="7"/>
  <c r="AV85" i="7"/>
  <c r="AJ85" i="7" s="1"/>
  <c r="AK101" i="7"/>
  <c r="AV89" i="7"/>
  <c r="AI89" i="7" s="1"/>
  <c r="AX90" i="7"/>
  <c r="AK90" i="7" s="1"/>
  <c r="AX88" i="7"/>
  <c r="AV97" i="7"/>
  <c r="AI78" i="7"/>
  <c r="AJ83" i="7"/>
  <c r="AZ92" i="7"/>
  <c r="AZ84" i="7"/>
  <c r="AX95" i="7"/>
  <c r="AZ95" i="7"/>
  <c r="AX98" i="7"/>
  <c r="AZ97" i="7"/>
  <c r="AV101" i="7"/>
  <c r="AI101" i="7" s="1"/>
  <c r="AZ102" i="7"/>
  <c r="AX93" i="7"/>
  <c r="AK93" i="7" s="1"/>
  <c r="AV95" i="7"/>
  <c r="AJ95" i="7" s="1"/>
  <c r="AZ93" i="7"/>
  <c r="AV93" i="7"/>
  <c r="AZ91" i="7"/>
  <c r="AJ94" i="7"/>
  <c r="AI94" i="7"/>
  <c r="AJ93" i="7"/>
  <c r="AK109" i="7"/>
  <c r="AJ109" i="7"/>
  <c r="AI109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V100" i="7"/>
  <c r="AI100" i="7" s="1"/>
  <c r="AZ100" i="7"/>
  <c r="AX102" i="7"/>
  <c r="AZ105" i="7"/>
  <c r="AX106" i="7"/>
  <c r="AK106" i="7" s="1"/>
  <c r="AV106" i="7"/>
  <c r="AV108" i="7"/>
  <c r="AI108" i="7" s="1"/>
  <c r="AZ106" i="7"/>
  <c r="AZ108" i="7"/>
  <c r="AI97" i="7"/>
  <c r="AJ102" i="7"/>
  <c r="AI103" i="7"/>
  <c r="AX104" i="7"/>
  <c r="AK104" i="7" s="1"/>
  <c r="AJ108" i="7"/>
  <c r="AI104" i="7"/>
  <c r="AZ107" i="7"/>
  <c r="AX60" i="6"/>
  <c r="AK60" i="6" s="1"/>
  <c r="AZ71" i="6"/>
  <c r="AV56" i="6"/>
  <c r="AZ45" i="6"/>
  <c r="AX56" i="6"/>
  <c r="AZ47" i="6"/>
  <c r="AV88" i="6"/>
  <c r="AJ88" i="6" s="1"/>
  <c r="AZ53" i="6"/>
  <c r="AV86" i="6"/>
  <c r="AX94" i="6"/>
  <c r="AX62" i="6"/>
  <c r="AK62" i="6" s="1"/>
  <c r="AZ88" i="6"/>
  <c r="AZ63" i="6"/>
  <c r="AV58" i="6"/>
  <c r="AX42" i="6"/>
  <c r="AX93" i="6"/>
  <c r="AZ37" i="6"/>
  <c r="AV89" i="6"/>
  <c r="AV57" i="6"/>
  <c r="AV52" i="6"/>
  <c r="AZ59" i="6"/>
  <c r="AZ61" i="6"/>
  <c r="AV99" i="6"/>
  <c r="AJ99" i="6" s="1"/>
  <c r="AI68" i="6"/>
  <c r="AV45" i="6"/>
  <c r="AX50" i="6"/>
  <c r="AV63" i="6"/>
  <c r="AV40" i="6"/>
  <c r="AX48" i="6"/>
  <c r="AX54" i="6"/>
  <c r="AI88" i="6"/>
  <c r="AV61" i="6"/>
  <c r="AI61" i="6" s="1"/>
  <c r="AV46" i="6"/>
  <c r="AV49" i="6"/>
  <c r="AJ49" i="6" s="1"/>
  <c r="AK66" i="6"/>
  <c r="AJ66" i="6"/>
  <c r="AX101" i="6"/>
  <c r="AZ77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X81" i="6"/>
  <c r="AV106" i="6"/>
  <c r="AV87" i="6"/>
  <c r="AJ87" i="6" s="1"/>
  <c r="AZ93" i="6"/>
  <c r="AX98" i="6"/>
  <c r="AX89" i="6"/>
  <c r="AY11" i="6"/>
  <c r="AW10" i="6"/>
  <c r="AU12" i="6"/>
  <c r="AW13" i="6" s="1"/>
  <c r="AY12" i="6"/>
  <c r="AW11" i="6"/>
  <c r="AW12" i="6"/>
  <c r="Y10" i="6"/>
  <c r="O10" i="6"/>
  <c r="AT14" i="6"/>
  <c r="AT15" i="6" s="1"/>
  <c r="AT16" i="6" s="1"/>
  <c r="AT17" i="6" s="1"/>
  <c r="AT18" i="6" s="1"/>
  <c r="AT19" i="6" s="1"/>
  <c r="AT20" i="6" s="1"/>
  <c r="AT21" i="6" s="1"/>
  <c r="AU16" i="6"/>
  <c r="AT7" i="6"/>
  <c r="AX45" i="6"/>
  <c r="AZ44" i="6"/>
  <c r="AX44" i="6"/>
  <c r="AV44" i="6"/>
  <c r="AZ43" i="6"/>
  <c r="AX53" i="6"/>
  <c r="AZ52" i="6"/>
  <c r="AZ51" i="6"/>
  <c r="AZ48" i="6"/>
  <c r="AJ56" i="6"/>
  <c r="AI56" i="6"/>
  <c r="AK10" i="6"/>
  <c r="J113" i="6"/>
  <c r="J112" i="6"/>
  <c r="AV51" i="6"/>
  <c r="AV70" i="6"/>
  <c r="AX71" i="6"/>
  <c r="AZ70" i="6"/>
  <c r="AV66" i="6"/>
  <c r="AV37" i="6"/>
  <c r="AV39" i="6"/>
  <c r="AV50" i="6"/>
  <c r="AV43" i="6"/>
  <c r="AV47" i="6"/>
  <c r="AX49" i="6"/>
  <c r="AX51" i="6"/>
  <c r="AZ56" i="6"/>
  <c r="AX59" i="6"/>
  <c r="AV41" i="6"/>
  <c r="AX43" i="6"/>
  <c r="AZ42" i="6"/>
  <c r="AZ39" i="6"/>
  <c r="AX47" i="6"/>
  <c r="AZ46" i="6"/>
  <c r="AX46" i="6"/>
  <c r="AV53" i="6"/>
  <c r="AI53" i="6" s="1"/>
  <c r="AZ60" i="6"/>
  <c r="AV59" i="6"/>
  <c r="AV60" i="6"/>
  <c r="AX61" i="6"/>
  <c r="AZ58" i="6"/>
  <c r="AX41" i="6"/>
  <c r="AZ40" i="6"/>
  <c r="AV38" i="6"/>
  <c r="AZ55" i="6"/>
  <c r="AZ54" i="6"/>
  <c r="AX39" i="6"/>
  <c r="AZ38" i="6"/>
  <c r="AX40" i="6"/>
  <c r="AX58" i="6"/>
  <c r="AZ57" i="6"/>
  <c r="AV55" i="6"/>
  <c r="AJ57" i="6"/>
  <c r="AI57" i="6"/>
  <c r="AJ59" i="6"/>
  <c r="AI59" i="6"/>
  <c r="AU25" i="6"/>
  <c r="AX38" i="6"/>
  <c r="AZ41" i="6"/>
  <c r="AV42" i="6"/>
  <c r="AV48" i="6"/>
  <c r="AX55" i="6"/>
  <c r="AK55" i="6" s="1"/>
  <c r="AZ50" i="6"/>
  <c r="AV54" i="6"/>
  <c r="AX57" i="6"/>
  <c r="AV68" i="6"/>
  <c r="AX52" i="6"/>
  <c r="AI62" i="6"/>
  <c r="AZ49" i="6"/>
  <c r="AX67" i="6"/>
  <c r="AZ66" i="6"/>
  <c r="AV67" i="6"/>
  <c r="AI58" i="6"/>
  <c r="AX64" i="6"/>
  <c r="AV65" i="6"/>
  <c r="AI65" i="6" s="1"/>
  <c r="AZ65" i="6"/>
  <c r="AX66" i="6"/>
  <c r="AV62" i="6"/>
  <c r="AJ62" i="6" s="1"/>
  <c r="AX63" i="6"/>
  <c r="AK63" i="6" s="1"/>
  <c r="AZ62" i="6"/>
  <c r="AJ58" i="6"/>
  <c r="AZ64" i="6"/>
  <c r="AZ68" i="6"/>
  <c r="AX69" i="6"/>
  <c r="AX68" i="6"/>
  <c r="AZ67" i="6"/>
  <c r="AJ70" i="6"/>
  <c r="AI70" i="6"/>
  <c r="AZ69" i="6"/>
  <c r="AV69" i="6"/>
  <c r="AJ69" i="6" s="1"/>
  <c r="AX70" i="6"/>
  <c r="AK70" i="6" s="1"/>
  <c r="AX75" i="6"/>
  <c r="AZ74" i="6"/>
  <c r="AX76" i="6"/>
  <c r="AV77" i="6"/>
  <c r="AI77" i="6" s="1"/>
  <c r="AX80" i="6"/>
  <c r="AZ79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X78" i="6"/>
  <c r="AI69" i="6"/>
  <c r="AI73" i="6"/>
  <c r="AV74" i="6"/>
  <c r="AJ74" i="6" s="1"/>
  <c r="AK76" i="6"/>
  <c r="AV75" i="6"/>
  <c r="AI75" i="6" s="1"/>
  <c r="AJ77" i="6"/>
  <c r="AK68" i="6"/>
  <c r="AJ68" i="6"/>
  <c r="AV78" i="6"/>
  <c r="AX79" i="6"/>
  <c r="AZ78" i="6"/>
  <c r="AX85" i="6"/>
  <c r="AV72" i="6"/>
  <c r="AV73" i="6"/>
  <c r="AJ73" i="6" s="1"/>
  <c r="AZ75" i="6"/>
  <c r="AI66" i="6"/>
  <c r="AX72" i="6"/>
  <c r="AK72" i="6" s="1"/>
  <c r="AV76" i="6"/>
  <c r="AK78" i="6"/>
  <c r="AK79" i="6"/>
  <c r="AV79" i="6"/>
  <c r="AJ79" i="6" s="1"/>
  <c r="AZ73" i="6"/>
  <c r="AV80" i="6"/>
  <c r="AI80" i="6" s="1"/>
  <c r="AX96" i="6"/>
  <c r="AK96" i="6" s="1"/>
  <c r="AZ95" i="6"/>
  <c r="AX74" i="6"/>
  <c r="AK74" i="6" s="1"/>
  <c r="AK81" i="6"/>
  <c r="AZ80" i="6"/>
  <c r="AI81" i="6"/>
  <c r="AJ86" i="6"/>
  <c r="AI86" i="6"/>
  <c r="AV98" i="6"/>
  <c r="AJ98" i="6" s="1"/>
  <c r="AX99" i="6"/>
  <c r="AK99" i="6" s="1"/>
  <c r="AZ98" i="6"/>
  <c r="AX88" i="6"/>
  <c r="AZ87" i="6"/>
  <c r="AZ86" i="6"/>
  <c r="AK94" i="6"/>
  <c r="AJ94" i="6"/>
  <c r="AI94" i="6"/>
  <c r="AV81" i="6"/>
  <c r="AJ81" i="6" s="1"/>
  <c r="AZ81" i="6"/>
  <c r="AX83" i="6"/>
  <c r="AK83" i="6" s="1"/>
  <c r="AZ82" i="6"/>
  <c r="AX91" i="6"/>
  <c r="AZ90" i="6"/>
  <c r="AX90" i="6"/>
  <c r="AK90" i="6" s="1"/>
  <c r="AV90" i="6"/>
  <c r="AZ91" i="6"/>
  <c r="AV96" i="6"/>
  <c r="AI96" i="6" s="1"/>
  <c r="AX77" i="6"/>
  <c r="AK77" i="6" s="1"/>
  <c r="AI74" i="6"/>
  <c r="AV83" i="6"/>
  <c r="AX84" i="6"/>
  <c r="AK84" i="6" s="1"/>
  <c r="AV82" i="6"/>
  <c r="AJ82" i="6" s="1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J106" i="6"/>
  <c r="AI106" i="6"/>
  <c r="AX87" i="6"/>
  <c r="AZ89" i="6"/>
  <c r="AX97" i="6"/>
  <c r="AV93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V100" i="6"/>
  <c r="AJ100" i="6" s="1"/>
  <c r="AK102" i="6"/>
  <c r="AZ108" i="6"/>
  <c r="AX109" i="6"/>
  <c r="AI87" i="6"/>
  <c r="AJ92" i="6"/>
  <c r="AZ97" i="6"/>
  <c r="AV97" i="6"/>
  <c r="AI97" i="6" s="1"/>
  <c r="AJ101" i="6"/>
  <c r="AZ100" i="6"/>
  <c r="AI90" i="6"/>
  <c r="AJ95" i="6"/>
  <c r="AV101" i="6"/>
  <c r="AI101" i="6" s="1"/>
  <c r="AK98" i="6"/>
  <c r="AI98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V87" i="4"/>
  <c r="AV83" i="4"/>
  <c r="AX76" i="4"/>
  <c r="AX72" i="4"/>
  <c r="AV58" i="4"/>
  <c r="AX108" i="4"/>
  <c r="AV65" i="4"/>
  <c r="AV95" i="4"/>
  <c r="AZ55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T43" i="4"/>
  <c r="AZ66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T15" i="4"/>
  <c r="AV67" i="4"/>
  <c r="AX65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Z68" i="4"/>
  <c r="AU46" i="4"/>
  <c r="T6" i="4"/>
  <c r="AU6" i="4"/>
  <c r="AU7" i="4" s="1"/>
  <c r="AU8" i="4" s="1"/>
  <c r="AU9" i="4" s="1"/>
  <c r="AU10" i="4" s="1"/>
  <c r="AU11" i="4" s="1"/>
  <c r="AU12" i="4" s="1"/>
  <c r="AU5" i="4"/>
  <c r="AK43" i="11" l="1"/>
  <c r="AI43" i="14"/>
  <c r="AK44" i="12"/>
  <c r="AI33" i="12"/>
  <c r="AJ41" i="13"/>
  <c r="AT24" i="10"/>
  <c r="AX25" i="10" s="1"/>
  <c r="AK25" i="10" s="1"/>
  <c r="AT24" i="14"/>
  <c r="AV25" i="14" s="1"/>
  <c r="AJ25" i="14" s="1"/>
  <c r="AK56" i="6"/>
  <c r="AK56" i="10"/>
  <c r="AJ56" i="12"/>
  <c r="AI56" i="11"/>
  <c r="AJ56" i="8"/>
  <c r="AK56" i="7"/>
  <c r="AJ56" i="9"/>
  <c r="AK56" i="12"/>
  <c r="AJ56" i="13"/>
  <c r="AI55" i="6"/>
  <c r="AJ55" i="9"/>
  <c r="AI55" i="11"/>
  <c r="AI55" i="8"/>
  <c r="AI55" i="10"/>
  <c r="AJ55" i="13"/>
  <c r="AK55" i="14"/>
  <c r="AK55" i="8"/>
  <c r="AI55" i="14"/>
  <c r="AI54" i="9"/>
  <c r="AK54" i="10"/>
  <c r="AI54" i="13"/>
  <c r="AJ54" i="6"/>
  <c r="AK54" i="6"/>
  <c r="AK54" i="14"/>
  <c r="AI54" i="8"/>
  <c r="AJ54" i="14"/>
  <c r="AK53" i="6"/>
  <c r="AJ53" i="12"/>
  <c r="AK53" i="14"/>
  <c r="AI53" i="11"/>
  <c r="AJ53" i="7"/>
  <c r="AJ53" i="9"/>
  <c r="AK53" i="7"/>
  <c r="AK53" i="8"/>
  <c r="AJ53" i="14"/>
  <c r="AK52" i="11"/>
  <c r="AK52" i="9"/>
  <c r="AI52" i="10"/>
  <c r="AK52" i="10"/>
  <c r="AK52" i="6"/>
  <c r="AK52" i="13"/>
  <c r="AJ52" i="11"/>
  <c r="AI52" i="14"/>
  <c r="AK52" i="7"/>
  <c r="AK51" i="9"/>
  <c r="AK51" i="10"/>
  <c r="AJ51" i="10"/>
  <c r="AI51" i="13"/>
  <c r="AK51" i="14"/>
  <c r="AI51" i="6"/>
  <c r="AK51" i="6"/>
  <c r="AI51" i="7"/>
  <c r="AK50" i="7"/>
  <c r="AJ50" i="12"/>
  <c r="AJ50" i="13"/>
  <c r="AJ50" i="9"/>
  <c r="AJ50" i="8"/>
  <c r="AI50" i="10"/>
  <c r="AK50" i="8"/>
  <c r="AI50" i="14"/>
  <c r="AK49" i="6"/>
  <c r="AI49" i="14"/>
  <c r="AI49" i="13"/>
  <c r="AK49" i="14"/>
  <c r="AK49" i="8"/>
  <c r="AJ40" i="11"/>
  <c r="AK44" i="13"/>
  <c r="AK45" i="12"/>
  <c r="AJ46" i="10"/>
  <c r="AJ47" i="12"/>
  <c r="AI48" i="6"/>
  <c r="AK40" i="11"/>
  <c r="AI49" i="6"/>
  <c r="AI49" i="7"/>
  <c r="AJ49" i="11"/>
  <c r="AK49" i="12"/>
  <c r="AJ49" i="13"/>
  <c r="AI49" i="10"/>
  <c r="AK49" i="11"/>
  <c r="AK49" i="13"/>
  <c r="AK48" i="12"/>
  <c r="AJ48" i="7"/>
  <c r="AI50" i="8"/>
  <c r="AK50" i="14"/>
  <c r="AI50" i="9"/>
  <c r="AJ50" i="11"/>
  <c r="AJ50" i="14"/>
  <c r="AI50" i="6"/>
  <c r="AI47" i="9"/>
  <c r="AK47" i="13"/>
  <c r="AJ47" i="10"/>
  <c r="AI44" i="10"/>
  <c r="AJ44" i="14"/>
  <c r="AK43" i="14"/>
  <c r="AJ43" i="12"/>
  <c r="AK43" i="10"/>
  <c r="AK41" i="12"/>
  <c r="AI30" i="12"/>
  <c r="AW19" i="9"/>
  <c r="AV20" i="10"/>
  <c r="AI20" i="10" s="1"/>
  <c r="AZ22" i="10"/>
  <c r="AX24" i="10"/>
  <c r="AK24" i="10" s="1"/>
  <c r="AV23" i="10"/>
  <c r="AV24" i="14"/>
  <c r="AI24" i="14" s="1"/>
  <c r="AX21" i="14"/>
  <c r="AZ20" i="6"/>
  <c r="AX22" i="6"/>
  <c r="AV20" i="6"/>
  <c r="AZ23" i="14"/>
  <c r="AZ21" i="14"/>
  <c r="AV20" i="14"/>
  <c r="AV21" i="10"/>
  <c r="AJ21" i="10" s="1"/>
  <c r="AX25" i="14"/>
  <c r="AK25" i="14" s="1"/>
  <c r="AX23" i="14"/>
  <c r="AK23" i="14" s="1"/>
  <c r="AV22" i="14"/>
  <c r="AJ22" i="14" s="1"/>
  <c r="AV21" i="6"/>
  <c r="AX21" i="6"/>
  <c r="AZ21" i="6"/>
  <c r="AU27" i="8"/>
  <c r="AV24" i="10"/>
  <c r="AI24" i="10" s="1"/>
  <c r="AX22" i="14"/>
  <c r="AK22" i="14" s="1"/>
  <c r="AZ22" i="14"/>
  <c r="AX22" i="10"/>
  <c r="AT15" i="13"/>
  <c r="AX23" i="10"/>
  <c r="AZ23" i="10"/>
  <c r="AZ21" i="10"/>
  <c r="AZ20" i="14"/>
  <c r="AZ24" i="10"/>
  <c r="AZ24" i="14"/>
  <c r="AV23" i="14"/>
  <c r="AX21" i="10"/>
  <c r="AK21" i="10" s="1"/>
  <c r="AV22" i="10"/>
  <c r="AI22" i="10" s="1"/>
  <c r="AZ20" i="10"/>
  <c r="AX24" i="14"/>
  <c r="AK24" i="14" s="1"/>
  <c r="AV21" i="14"/>
  <c r="AI21" i="14" s="1"/>
  <c r="C7" i="12"/>
  <c r="AK47" i="6"/>
  <c r="AK45" i="6"/>
  <c r="AK40" i="13"/>
  <c r="AK45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I44" i="13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J45" i="8"/>
  <c r="AI47" i="8"/>
  <c r="AK46" i="8"/>
  <c r="AK45" i="9"/>
  <c r="AI46" i="9"/>
  <c r="AK47" i="10"/>
  <c r="AK43" i="12"/>
  <c r="AI45" i="6"/>
  <c r="AK47" i="9"/>
  <c r="AI46" i="14"/>
  <c r="AK46" i="7"/>
  <c r="AI43" i="10"/>
  <c r="AK46" i="11"/>
  <c r="AK47" i="11"/>
  <c r="AI44" i="12"/>
  <c r="AJ46" i="14"/>
  <c r="AI45" i="7"/>
  <c r="AK47" i="7"/>
  <c r="AK46" i="10"/>
  <c r="AJ46" i="12"/>
  <c r="AJ46" i="13"/>
  <c r="AI45" i="8"/>
  <c r="AI44" i="11"/>
  <c r="AK45" i="10"/>
  <c r="AK43" i="13"/>
  <c r="AK46" i="6"/>
  <c r="AI46" i="11"/>
  <c r="AJ45" i="14"/>
  <c r="AK39" i="14"/>
  <c r="AK35" i="11"/>
  <c r="AK42" i="11"/>
  <c r="AJ41" i="12"/>
  <c r="AU12" i="11"/>
  <c r="AU13" i="11" s="1"/>
  <c r="AK34" i="11"/>
  <c r="AK40" i="14"/>
  <c r="AU12" i="14"/>
  <c r="AY13" i="14" s="1"/>
  <c r="AI41" i="11"/>
  <c r="AJ31" i="11"/>
  <c r="AW12" i="13"/>
  <c r="AU12" i="13"/>
  <c r="AU13" i="13" s="1"/>
  <c r="AI42" i="14"/>
  <c r="AU17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J85" i="6"/>
  <c r="AI105" i="7"/>
  <c r="AI106" i="7"/>
  <c r="AJ55" i="6"/>
  <c r="AI83" i="8"/>
  <c r="AI105" i="9"/>
  <c r="AI103" i="9"/>
  <c r="AJ79" i="9"/>
  <c r="AI48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J40" i="10"/>
  <c r="AK40" i="12"/>
  <c r="AK40" i="10"/>
  <c r="AJ39" i="12"/>
  <c r="AJ30" i="11"/>
  <c r="AK30" i="11"/>
  <c r="AJ39" i="14"/>
  <c r="AI35" i="12"/>
  <c r="AJ37" i="11"/>
  <c r="AK30" i="12"/>
  <c r="AJ42" i="12"/>
  <c r="AK39" i="10"/>
  <c r="AK38" i="11"/>
  <c r="AI42" i="11"/>
  <c r="AI37" i="14"/>
  <c r="AK39" i="11"/>
  <c r="AK42" i="12"/>
  <c r="AK32" i="11"/>
  <c r="AI39" i="10"/>
  <c r="AK33" i="12"/>
  <c r="AI39" i="13"/>
  <c r="AJ35" i="12"/>
  <c r="AK42" i="13"/>
  <c r="AI42" i="13"/>
  <c r="AK41" i="6"/>
  <c r="AK32" i="12"/>
  <c r="AK42" i="10"/>
  <c r="AI34" i="11"/>
  <c r="AK31" i="11"/>
  <c r="AK37" i="11"/>
  <c r="AJ30" i="12"/>
  <c r="AK41" i="14"/>
  <c r="AJ32" i="11"/>
  <c r="AI31" i="11"/>
  <c r="AI42" i="12"/>
  <c r="AJ34" i="12"/>
  <c r="AK33" i="11"/>
  <c r="AK38" i="14"/>
  <c r="AJ34" i="11"/>
  <c r="AJ29" i="11"/>
  <c r="AJ39" i="13"/>
  <c r="AI35" i="11"/>
  <c r="AK31" i="12"/>
  <c r="AI42" i="10"/>
  <c r="AI30" i="11"/>
  <c r="AK41" i="11"/>
  <c r="AJ42" i="13"/>
  <c r="AK42" i="14"/>
  <c r="AJ42" i="14"/>
  <c r="AK34" i="12"/>
  <c r="AI39" i="14"/>
  <c r="AT29" i="9"/>
  <c r="AI41" i="10"/>
  <c r="AJ41" i="14"/>
  <c r="AT29" i="8"/>
  <c r="AJ42" i="11"/>
  <c r="AJ42" i="10"/>
  <c r="AK41" i="10"/>
  <c r="AK41" i="13"/>
  <c r="AI41" i="12"/>
  <c r="AK41" i="7"/>
  <c r="AK41" i="9"/>
  <c r="AJ41" i="10"/>
  <c r="AI41" i="13"/>
  <c r="AI41" i="14"/>
  <c r="AI39" i="11"/>
  <c r="AK39" i="12"/>
  <c r="AK39" i="13"/>
  <c r="AJ38" i="12"/>
  <c r="AI38" i="13"/>
  <c r="AJ40" i="12"/>
  <c r="AJ40" i="13"/>
  <c r="AJ40" i="14"/>
  <c r="AJ39" i="11"/>
  <c r="AI39" i="12"/>
  <c r="AK38" i="13"/>
  <c r="AK38" i="10"/>
  <c r="AI38" i="11"/>
  <c r="AJ38" i="13"/>
  <c r="AI38" i="14"/>
  <c r="AI37" i="13"/>
  <c r="AK36" i="12"/>
  <c r="AK36" i="11"/>
  <c r="AJ41" i="11"/>
  <c r="AI40" i="10"/>
  <c r="AI40" i="12"/>
  <c r="AI40" i="13"/>
  <c r="AI40" i="11"/>
  <c r="AJ39" i="10"/>
  <c r="AJ38" i="14"/>
  <c r="AJ38" i="11"/>
  <c r="AK38" i="12"/>
  <c r="AI38" i="12"/>
  <c r="AJ37" i="14"/>
  <c r="AI37" i="10"/>
  <c r="AK37" i="12"/>
  <c r="AI36" i="12"/>
  <c r="AK35" i="12"/>
  <c r="AJ35" i="11"/>
  <c r="AI36" i="11"/>
  <c r="AJ36" i="11"/>
  <c r="AJ33" i="11"/>
  <c r="AI33" i="11"/>
  <c r="AI32" i="11"/>
  <c r="AJ37" i="10"/>
  <c r="AJ32" i="12"/>
  <c r="AI32" i="12"/>
  <c r="AI34" i="12"/>
  <c r="AI31" i="12"/>
  <c r="AJ31" i="12"/>
  <c r="AI37" i="12"/>
  <c r="AJ37" i="12"/>
  <c r="AI38" i="10"/>
  <c r="AJ38" i="10"/>
  <c r="AJ37" i="13"/>
  <c r="AI37" i="11"/>
  <c r="AJ33" i="12"/>
  <c r="AU26" i="6"/>
  <c r="C6" i="11"/>
  <c r="AR7" i="7"/>
  <c r="C7" i="7" s="1"/>
  <c r="AR7" i="9"/>
  <c r="C7" i="9" s="1"/>
  <c r="AI21" i="12"/>
  <c r="C7" i="8"/>
  <c r="AK22" i="10"/>
  <c r="AI25" i="11"/>
  <c r="AK23" i="10"/>
  <c r="AK24" i="11"/>
  <c r="AR7" i="13"/>
  <c r="C7" i="13" s="1"/>
  <c r="AI21" i="11"/>
  <c r="AK26" i="11"/>
  <c r="AJ26" i="12"/>
  <c r="AJ25" i="12"/>
  <c r="AJ24" i="12"/>
  <c r="AJ26" i="11"/>
  <c r="AJ27" i="11"/>
  <c r="C7" i="11"/>
  <c r="AJ21" i="12"/>
  <c r="AK28" i="12"/>
  <c r="AI23" i="11"/>
  <c r="AK25" i="12"/>
  <c r="AI29" i="12"/>
  <c r="C6" i="12"/>
  <c r="AK28" i="11"/>
  <c r="AI28" i="12"/>
  <c r="AK29" i="11"/>
  <c r="AJ23" i="11"/>
  <c r="AK22" i="12"/>
  <c r="AJ23" i="14"/>
  <c r="AI28" i="11"/>
  <c r="AK23" i="11"/>
  <c r="AI23" i="12"/>
  <c r="C9" i="12"/>
  <c r="AI29" i="11"/>
  <c r="AJ27" i="12"/>
  <c r="AV18" i="10"/>
  <c r="AJ18" i="10" s="1"/>
  <c r="AI27" i="11"/>
  <c r="AI22" i="11"/>
  <c r="AK26" i="12"/>
  <c r="AK27" i="12"/>
  <c r="AJ21" i="11"/>
  <c r="AJ28" i="12"/>
  <c r="AI23" i="14"/>
  <c r="AU20" i="8"/>
  <c r="AK29" i="12"/>
  <c r="AJ23" i="12"/>
  <c r="AI22" i="12"/>
  <c r="AI24" i="12"/>
  <c r="AW12" i="14"/>
  <c r="AI23" i="10"/>
  <c r="AK25" i="11"/>
  <c r="AK24" i="12"/>
  <c r="AY12" i="14"/>
  <c r="AI24" i="11"/>
  <c r="AK23" i="12"/>
  <c r="AK27" i="11"/>
  <c r="AK22" i="11"/>
  <c r="AK19" i="12"/>
  <c r="AI27" i="12"/>
  <c r="AT18" i="7"/>
  <c r="AT19" i="7" s="1"/>
  <c r="AT20" i="7" s="1"/>
  <c r="AT21" i="7" s="1"/>
  <c r="AT22" i="7" s="1"/>
  <c r="AU20" i="9"/>
  <c r="AI26" i="11"/>
  <c r="AJ28" i="11"/>
  <c r="AJ29" i="12"/>
  <c r="AI26" i="12"/>
  <c r="AI25" i="12"/>
  <c r="AJ25" i="11"/>
  <c r="AJ24" i="11"/>
  <c r="AJ23" i="10"/>
  <c r="AJ22" i="12"/>
  <c r="AJ22" i="11"/>
  <c r="AY20" i="8"/>
  <c r="AX20" i="14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T8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W18" i="9"/>
  <c r="AY19" i="9"/>
  <c r="AW16" i="9"/>
  <c r="AT8" i="9"/>
  <c r="AT17" i="9"/>
  <c r="AY16" i="9"/>
  <c r="AY17" i="9"/>
  <c r="AY18" i="9"/>
  <c r="AY14" i="9"/>
  <c r="AW15" i="9"/>
  <c r="AW17" i="9"/>
  <c r="AV17" i="9"/>
  <c r="AZ17" i="9"/>
  <c r="AW14" i="9"/>
  <c r="AY15" i="9"/>
  <c r="AW20" i="9"/>
  <c r="C6" i="8"/>
  <c r="AW20" i="8"/>
  <c r="C9" i="8"/>
  <c r="AT8" i="8"/>
  <c r="AV17" i="8"/>
  <c r="AZ17" i="8"/>
  <c r="AT17" i="8"/>
  <c r="C8" i="8"/>
  <c r="AT8" i="6"/>
  <c r="AU19" i="7"/>
  <c r="AW19" i="7"/>
  <c r="AV18" i="7"/>
  <c r="AZ18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U13" i="6"/>
  <c r="AU13" i="4"/>
  <c r="AY12" i="4"/>
  <c r="AY11" i="4"/>
  <c r="AW11" i="4"/>
  <c r="AW12" i="4"/>
  <c r="AY13" i="4"/>
  <c r="AW13" i="4"/>
  <c r="AT44" i="4"/>
  <c r="AT16" i="4"/>
  <c r="BE10" i="4"/>
  <c r="T7" i="4"/>
  <c r="AZ25" i="14" l="1"/>
  <c r="AJ24" i="14"/>
  <c r="AJ24" i="10"/>
  <c r="AI21" i="10"/>
  <c r="AV25" i="10"/>
  <c r="AI25" i="10" s="1"/>
  <c r="AZ25" i="10"/>
  <c r="AW21" i="9"/>
  <c r="AU21" i="9"/>
  <c r="AY22" i="9" s="1"/>
  <c r="AT25" i="14"/>
  <c r="AT25" i="10"/>
  <c r="AU21" i="8"/>
  <c r="AU42" i="4"/>
  <c r="AJ20" i="10"/>
  <c r="AI22" i="14"/>
  <c r="AT30" i="8"/>
  <c r="AT30" i="9"/>
  <c r="AU14" i="13"/>
  <c r="AU14" i="11"/>
  <c r="AW15" i="11" s="1"/>
  <c r="AY14" i="4"/>
  <c r="AU14" i="4"/>
  <c r="AY15" i="4" s="1"/>
  <c r="AU14" i="6"/>
  <c r="AU15" i="6" s="1"/>
  <c r="AI25" i="14"/>
  <c r="AJ22" i="10"/>
  <c r="AJ21" i="14"/>
  <c r="AU27" i="7"/>
  <c r="AU27" i="9"/>
  <c r="AU27" i="6"/>
  <c r="AU28" i="8"/>
  <c r="AU29" i="8" s="1"/>
  <c r="AT16" i="13"/>
  <c r="AW14" i="11"/>
  <c r="AY14" i="11"/>
  <c r="AW13" i="13"/>
  <c r="AY14" i="13"/>
  <c r="AW14" i="13"/>
  <c r="AY13" i="11"/>
  <c r="AY13" i="13"/>
  <c r="AW13" i="14"/>
  <c r="AT45" i="4"/>
  <c r="AW13" i="11"/>
  <c r="AU18" i="6"/>
  <c r="AU13" i="14"/>
  <c r="AU48" i="4"/>
  <c r="AR8" i="7"/>
  <c r="C8" i="7" s="1"/>
  <c r="AR8" i="9"/>
  <c r="C8" i="9" s="1"/>
  <c r="AW21" i="8"/>
  <c r="AV19" i="7"/>
  <c r="AI19" i="7" s="1"/>
  <c r="C8" i="6"/>
  <c r="AX19" i="7"/>
  <c r="AK19" i="7" s="1"/>
  <c r="AZ21" i="7"/>
  <c r="AX20" i="7"/>
  <c r="AV21" i="7"/>
  <c r="AZ22" i="7"/>
  <c r="AX21" i="7"/>
  <c r="AV22" i="7"/>
  <c r="AZ20" i="7"/>
  <c r="AV20" i="7"/>
  <c r="AX22" i="7"/>
  <c r="AY21" i="8"/>
  <c r="AR8" i="13"/>
  <c r="C8" i="13" s="1"/>
  <c r="AY21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T22" i="9" s="1"/>
  <c r="AU20" i="7"/>
  <c r="AU24" i="4"/>
  <c r="AI20" i="12"/>
  <c r="AJ20" i="12"/>
  <c r="AI19" i="10"/>
  <c r="AJ19" i="10"/>
  <c r="AJ19" i="12"/>
  <c r="AI19" i="12"/>
  <c r="AK18" i="12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9" i="8"/>
  <c r="AZ10" i="8" s="1"/>
  <c r="AZ18" i="8"/>
  <c r="AX18" i="8"/>
  <c r="AK18" i="8" s="1"/>
  <c r="AJ17" i="8"/>
  <c r="AI17" i="8"/>
  <c r="AX23" i="7"/>
  <c r="AT9" i="6"/>
  <c r="AT12" i="6"/>
  <c r="AW20" i="7"/>
  <c r="AI18" i="7"/>
  <c r="AJ18" i="7"/>
  <c r="AT8" i="7"/>
  <c r="AV23" i="7"/>
  <c r="AZ23" i="7"/>
  <c r="AT29" i="6"/>
  <c r="AT30" i="6" s="1"/>
  <c r="AT23" i="6"/>
  <c r="AX24" i="6" s="1"/>
  <c r="AZ23" i="6"/>
  <c r="AW14" i="6"/>
  <c r="AY14" i="6"/>
  <c r="AX23" i="6"/>
  <c r="AV23" i="6"/>
  <c r="AW14" i="4"/>
  <c r="AT28" i="4"/>
  <c r="AK10" i="4"/>
  <c r="Y10" i="4"/>
  <c r="J113" i="4"/>
  <c r="J112" i="4"/>
  <c r="AT17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W22" i="9" l="1"/>
  <c r="AY15" i="11"/>
  <c r="AJ25" i="10"/>
  <c r="AW15" i="4"/>
  <c r="AU30" i="8"/>
  <c r="AW22" i="8"/>
  <c r="AY22" i="8"/>
  <c r="AT26" i="14"/>
  <c r="AV27" i="14" s="1"/>
  <c r="AX26" i="14"/>
  <c r="AK26" i="14" s="1"/>
  <c r="AZ26" i="14"/>
  <c r="AV26" i="14"/>
  <c r="AY15" i="13"/>
  <c r="AU15" i="13"/>
  <c r="AW17" i="13" s="1"/>
  <c r="AU22" i="8"/>
  <c r="AW21" i="7"/>
  <c r="AJ21" i="7" s="1"/>
  <c r="AU21" i="7"/>
  <c r="AW22" i="7" s="1"/>
  <c r="AJ22" i="7" s="1"/>
  <c r="AU22" i="9"/>
  <c r="AU15" i="11"/>
  <c r="AY20" i="11" s="1"/>
  <c r="AK20" i="11" s="1"/>
  <c r="AT26" i="10"/>
  <c r="AV27" i="10" s="1"/>
  <c r="AV26" i="10"/>
  <c r="AZ26" i="10"/>
  <c r="AX26" i="10"/>
  <c r="AK26" i="10" s="1"/>
  <c r="AW15" i="13"/>
  <c r="AY17" i="6"/>
  <c r="AW17" i="6"/>
  <c r="AY19" i="6"/>
  <c r="AK19" i="6" s="1"/>
  <c r="AY15" i="6"/>
  <c r="AY16" i="6"/>
  <c r="AW16" i="6"/>
  <c r="AU43" i="4"/>
  <c r="AW47" i="4" s="1"/>
  <c r="AW15" i="6"/>
  <c r="AW18" i="6"/>
  <c r="AI18" i="6" s="1"/>
  <c r="AY18" i="6"/>
  <c r="AT31" i="9"/>
  <c r="AV35" i="9" s="1"/>
  <c r="AT31" i="8"/>
  <c r="AZ35" i="8" s="1"/>
  <c r="AT31" i="6"/>
  <c r="AZ35" i="6" s="1"/>
  <c r="AU14" i="14"/>
  <c r="AY15" i="14" s="1"/>
  <c r="AU15" i="4"/>
  <c r="AU28" i="7"/>
  <c r="AU29" i="7" s="1"/>
  <c r="AU28" i="6"/>
  <c r="AT17" i="13"/>
  <c r="AX18" i="13" s="1"/>
  <c r="AZ17" i="13"/>
  <c r="AV17" i="13"/>
  <c r="AU28" i="9"/>
  <c r="AT46" i="4"/>
  <c r="AW14" i="14"/>
  <c r="AY14" i="14"/>
  <c r="AT11" i="14"/>
  <c r="AX14" i="14" s="1"/>
  <c r="AU19" i="6"/>
  <c r="AY20" i="6" s="1"/>
  <c r="AK20" i="6" s="1"/>
  <c r="AW19" i="6"/>
  <c r="AU49" i="4"/>
  <c r="AW50" i="4" s="1"/>
  <c r="AW49" i="4"/>
  <c r="AR9" i="7"/>
  <c r="C9" i="7" s="1"/>
  <c r="AR9" i="9"/>
  <c r="C9" i="9" s="1"/>
  <c r="AV20" i="8"/>
  <c r="AJ20" i="8" s="1"/>
  <c r="AJ19" i="7"/>
  <c r="AZ19" i="8"/>
  <c r="AK20" i="7"/>
  <c r="AY21" i="7"/>
  <c r="AK21" i="7" s="1"/>
  <c r="AV21" i="8"/>
  <c r="AJ21" i="8" s="1"/>
  <c r="AZ20" i="8"/>
  <c r="AX20" i="8"/>
  <c r="AK20" i="8" s="1"/>
  <c r="AV22" i="8"/>
  <c r="AX22" i="8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T22" i="4" s="1"/>
  <c r="AU25" i="4"/>
  <c r="AZ23" i="9"/>
  <c r="AT23" i="9"/>
  <c r="AT24" i="7"/>
  <c r="AV19" i="8"/>
  <c r="AT23" i="8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Z24" i="6"/>
  <c r="AX23" i="8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Z17" i="6"/>
  <c r="AV17" i="6"/>
  <c r="AT10" i="6"/>
  <c r="AT11" i="6" s="1"/>
  <c r="AX17" i="6" s="1"/>
  <c r="AZ10" i="6"/>
  <c r="AT9" i="7"/>
  <c r="AZ10" i="7" s="1"/>
  <c r="AI20" i="7"/>
  <c r="AJ20" i="7"/>
  <c r="AV24" i="6"/>
  <c r="AT29" i="4"/>
  <c r="AT24" i="6"/>
  <c r="AV18" i="4"/>
  <c r="AZ18" i="4"/>
  <c r="T9" i="4"/>
  <c r="C9" i="4"/>
  <c r="C6" i="4"/>
  <c r="C8" i="4"/>
  <c r="C7" i="4"/>
  <c r="AS7" i="4"/>
  <c r="AT5" i="4"/>
  <c r="AT6" i="4" s="1"/>
  <c r="AT7" i="4" s="1"/>
  <c r="BF10" i="4"/>
  <c r="BC10" i="4"/>
  <c r="BG11" i="4" s="1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A1" i="2"/>
  <c r="AW19" i="11" l="1"/>
  <c r="AW18" i="13"/>
  <c r="AW15" i="14"/>
  <c r="AK18" i="6"/>
  <c r="AJ18" i="6"/>
  <c r="AY22" i="7"/>
  <c r="AK22" i="7" s="1"/>
  <c r="AJ22" i="8"/>
  <c r="AY17" i="13"/>
  <c r="AU30" i="7"/>
  <c r="AY18" i="13"/>
  <c r="AK18" i="13" s="1"/>
  <c r="AU31" i="8"/>
  <c r="AU29" i="9"/>
  <c r="AY16" i="13"/>
  <c r="AW16" i="13"/>
  <c r="AW19" i="13"/>
  <c r="AY19" i="13"/>
  <c r="AU29" i="6"/>
  <c r="AW30" i="6" s="1"/>
  <c r="AK22" i="8"/>
  <c r="AY20" i="13"/>
  <c r="AJ27" i="10"/>
  <c r="AI27" i="10"/>
  <c r="AI27" i="14"/>
  <c r="AJ27" i="14"/>
  <c r="AI26" i="10"/>
  <c r="AJ26" i="10"/>
  <c r="AI26" i="14"/>
  <c r="AJ26" i="14"/>
  <c r="AT24" i="9"/>
  <c r="AZ25" i="9" s="1"/>
  <c r="AX27" i="10"/>
  <c r="AK27" i="10" s="1"/>
  <c r="AU23" i="8"/>
  <c r="AY24" i="8" s="1"/>
  <c r="AY23" i="8"/>
  <c r="AZ27" i="10"/>
  <c r="AU23" i="9"/>
  <c r="AW24" i="9" s="1"/>
  <c r="AW23" i="9"/>
  <c r="AJ23" i="9" s="1"/>
  <c r="AY23" i="9"/>
  <c r="AK23" i="9" s="1"/>
  <c r="AT27" i="14"/>
  <c r="AZ28" i="14" s="1"/>
  <c r="AX24" i="8"/>
  <c r="AT24" i="8"/>
  <c r="AV25" i="8" s="1"/>
  <c r="AY21" i="13"/>
  <c r="AW20" i="13"/>
  <c r="AK23" i="8"/>
  <c r="AT27" i="10"/>
  <c r="AV28" i="10" s="1"/>
  <c r="AU22" i="7"/>
  <c r="AZ27" i="14"/>
  <c r="AY21" i="11"/>
  <c r="AK21" i="11" s="1"/>
  <c r="AW20" i="11"/>
  <c r="AW17" i="11"/>
  <c r="AY19" i="11"/>
  <c r="AK19" i="11" s="1"/>
  <c r="AW16" i="11"/>
  <c r="AY17" i="11"/>
  <c r="AY18" i="11"/>
  <c r="AY16" i="11"/>
  <c r="AX27" i="14"/>
  <c r="AK27" i="14" s="1"/>
  <c r="AW18" i="11"/>
  <c r="AW23" i="8"/>
  <c r="AZ34" i="9"/>
  <c r="AX34" i="6"/>
  <c r="AV33" i="6"/>
  <c r="AV35" i="6"/>
  <c r="AZ34" i="6"/>
  <c r="AV34" i="6"/>
  <c r="AZ33" i="6"/>
  <c r="AX35" i="6"/>
  <c r="AX36" i="8"/>
  <c r="AY49" i="4"/>
  <c r="AX35" i="9"/>
  <c r="AK17" i="6"/>
  <c r="AV34" i="9"/>
  <c r="AZ35" i="9"/>
  <c r="AW48" i="4"/>
  <c r="AX36" i="9"/>
  <c r="AY48" i="4"/>
  <c r="AV35" i="8"/>
  <c r="AV36" i="9"/>
  <c r="AX37" i="9"/>
  <c r="AZ36" i="9"/>
  <c r="AX36" i="6"/>
  <c r="AT30" i="4"/>
  <c r="AV36" i="8"/>
  <c r="AX37" i="8"/>
  <c r="AZ36" i="8"/>
  <c r="AV34" i="8"/>
  <c r="AX35" i="8"/>
  <c r="AZ34" i="8"/>
  <c r="AX37" i="6"/>
  <c r="AZ36" i="6"/>
  <c r="AV36" i="6"/>
  <c r="AI19" i="11"/>
  <c r="AJ19" i="11"/>
  <c r="AU16" i="4"/>
  <c r="AY17" i="4" s="1"/>
  <c r="AY16" i="4"/>
  <c r="AW16" i="4"/>
  <c r="AU15" i="14"/>
  <c r="AY17" i="14" s="1"/>
  <c r="AV14" i="14"/>
  <c r="AJ14" i="14" s="1"/>
  <c r="AV15" i="14"/>
  <c r="AZ15" i="14"/>
  <c r="AX16" i="14"/>
  <c r="AX15" i="14"/>
  <c r="AK15" i="14" s="1"/>
  <c r="AZ18" i="13"/>
  <c r="AZ12" i="14"/>
  <c r="AZ13" i="14"/>
  <c r="AV18" i="13"/>
  <c r="AI18" i="13" s="1"/>
  <c r="AT18" i="13"/>
  <c r="AX19" i="13" s="1"/>
  <c r="AJ17" i="13"/>
  <c r="AI17" i="13"/>
  <c r="AK14" i="14"/>
  <c r="AZ14" i="14"/>
  <c r="AV13" i="14"/>
  <c r="AI13" i="14" s="1"/>
  <c r="AX13" i="14"/>
  <c r="AK13" i="14" s="1"/>
  <c r="AX12" i="14"/>
  <c r="AK12" i="14" s="1"/>
  <c r="AT47" i="4"/>
  <c r="AV50" i="4" s="1"/>
  <c r="AJ50" i="4" s="1"/>
  <c r="AY50" i="4"/>
  <c r="AT11" i="12"/>
  <c r="AV15" i="12" s="1"/>
  <c r="AZ16" i="6"/>
  <c r="AX17" i="14"/>
  <c r="AV16" i="14"/>
  <c r="AZ16" i="14"/>
  <c r="AT11" i="8"/>
  <c r="AX14" i="8" s="1"/>
  <c r="AK14" i="8" s="1"/>
  <c r="AV16" i="6"/>
  <c r="AI16" i="6" s="1"/>
  <c r="AU20" i="6"/>
  <c r="AW20" i="6"/>
  <c r="AV12" i="14"/>
  <c r="AT11" i="11"/>
  <c r="AZ12" i="11" s="1"/>
  <c r="AX11" i="9"/>
  <c r="AK11" i="9" s="1"/>
  <c r="AT11" i="9"/>
  <c r="AV12" i="9" s="1"/>
  <c r="AI12" i="9" s="1"/>
  <c r="AJ19" i="6"/>
  <c r="AI19" i="6"/>
  <c r="AI50" i="4"/>
  <c r="AU50" i="4"/>
  <c r="AY51" i="4" s="1"/>
  <c r="AI22" i="8"/>
  <c r="AZ19" i="4"/>
  <c r="AV22" i="4"/>
  <c r="AI20" i="8"/>
  <c r="AU26" i="4"/>
  <c r="AX25" i="6"/>
  <c r="AT25" i="6"/>
  <c r="AV26" i="6" s="1"/>
  <c r="AT25" i="7"/>
  <c r="AV26" i="7" s="1"/>
  <c r="AI22" i="7"/>
  <c r="AI21" i="8"/>
  <c r="AJ22" i="9"/>
  <c r="AV19" i="4"/>
  <c r="AX21" i="4"/>
  <c r="AZ22" i="4"/>
  <c r="AV21" i="4"/>
  <c r="AX22" i="4"/>
  <c r="AJ19" i="9"/>
  <c r="AX19" i="4"/>
  <c r="AV20" i="4"/>
  <c r="AZ21" i="4"/>
  <c r="AX20" i="4"/>
  <c r="AX23" i="4"/>
  <c r="AJ21" i="9"/>
  <c r="AZ24" i="8"/>
  <c r="AV24" i="8"/>
  <c r="AI20" i="9"/>
  <c r="AZ24" i="9"/>
  <c r="AV24" i="9"/>
  <c r="AX24" i="9"/>
  <c r="AZ20" i="4"/>
  <c r="AX11" i="11"/>
  <c r="AK11" i="11" s="1"/>
  <c r="AI19" i="8"/>
  <c r="AJ19" i="8"/>
  <c r="AV25" i="7"/>
  <c r="AX25" i="7"/>
  <c r="AZ25" i="7"/>
  <c r="AI14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V25" i="6"/>
  <c r="AZ25" i="6"/>
  <c r="AT23" i="4"/>
  <c r="AX24" i="4" s="1"/>
  <c r="AZ23" i="4"/>
  <c r="AV23" i="4"/>
  <c r="AS8" i="4"/>
  <c r="V20" i="2"/>
  <c r="E20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K19" i="13" l="1"/>
  <c r="AI15" i="14"/>
  <c r="AI23" i="9"/>
  <c r="AJ15" i="14"/>
  <c r="AU32" i="8"/>
  <c r="AW32" i="8"/>
  <c r="AZ25" i="8"/>
  <c r="AX25" i="9"/>
  <c r="AU30" i="9"/>
  <c r="AU31" i="7"/>
  <c r="AV25" i="9"/>
  <c r="AU30" i="6"/>
  <c r="AI28" i="10"/>
  <c r="AJ28" i="10"/>
  <c r="AX25" i="8"/>
  <c r="AU21" i="6"/>
  <c r="AY22" i="6" s="1"/>
  <c r="AK22" i="6" s="1"/>
  <c r="AJ18" i="11"/>
  <c r="AI18" i="11"/>
  <c r="AU23" i="7"/>
  <c r="AY23" i="7"/>
  <c r="AK23" i="7" s="1"/>
  <c r="AW23" i="7"/>
  <c r="AU24" i="8"/>
  <c r="AW25" i="8" s="1"/>
  <c r="AW24" i="8"/>
  <c r="AI24" i="8" s="1"/>
  <c r="AU24" i="9"/>
  <c r="AW25" i="9" s="1"/>
  <c r="AI20" i="11"/>
  <c r="AJ20" i="11"/>
  <c r="AT28" i="14"/>
  <c r="AV29" i="14" s="1"/>
  <c r="AJ24" i="9"/>
  <c r="AT25" i="8"/>
  <c r="AX28" i="14"/>
  <c r="AK28" i="14" s="1"/>
  <c r="AT25" i="9"/>
  <c r="AV26" i="9" s="1"/>
  <c r="AK24" i="8"/>
  <c r="AY24" i="9"/>
  <c r="AK24" i="9" s="1"/>
  <c r="AT28" i="10"/>
  <c r="AZ28" i="10"/>
  <c r="AX28" i="10"/>
  <c r="AK28" i="10" s="1"/>
  <c r="AV28" i="14"/>
  <c r="AK17" i="14"/>
  <c r="AW17" i="4"/>
  <c r="AI46" i="4"/>
  <c r="AT31" i="4"/>
  <c r="D32" i="2"/>
  <c r="U33" i="2"/>
  <c r="AW17" i="14"/>
  <c r="AY20" i="14"/>
  <c r="AK20" i="14" s="1"/>
  <c r="AY21" i="14"/>
  <c r="AK21" i="14" s="1"/>
  <c r="AW20" i="14"/>
  <c r="AW18" i="14"/>
  <c r="AW16" i="14"/>
  <c r="AJ16" i="14" s="1"/>
  <c r="AY19" i="14"/>
  <c r="AK19" i="14" s="1"/>
  <c r="AY18" i="14"/>
  <c r="AK18" i="14" s="1"/>
  <c r="AY16" i="14"/>
  <c r="AK16" i="14" s="1"/>
  <c r="AU17" i="4"/>
  <c r="AW19" i="14"/>
  <c r="AJ13" i="14"/>
  <c r="AJ18" i="13"/>
  <c r="AP10" i="12"/>
  <c r="AH10" i="12"/>
  <c r="AG10" i="12"/>
  <c r="AV14" i="9"/>
  <c r="AJ14" i="9" s="1"/>
  <c r="AT19" i="13"/>
  <c r="AV20" i="13" s="1"/>
  <c r="AV19" i="13"/>
  <c r="AU27" i="4"/>
  <c r="AZ19" i="13"/>
  <c r="AJ16" i="6"/>
  <c r="AV13" i="12"/>
  <c r="AI13" i="12" s="1"/>
  <c r="AZ12" i="12"/>
  <c r="AZ15" i="12"/>
  <c r="AV12" i="12"/>
  <c r="AJ12" i="12" s="1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Z14" i="9"/>
  <c r="AZ15" i="9"/>
  <c r="AX16" i="9"/>
  <c r="AK16" i="9" s="1"/>
  <c r="AZ49" i="4"/>
  <c r="AZ48" i="4"/>
  <c r="AX50" i="4"/>
  <c r="AK50" i="4" s="1"/>
  <c r="AV48" i="4"/>
  <c r="AI48" i="4" s="1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X53" i="4"/>
  <c r="AV52" i="4"/>
  <c r="AZ52" i="4"/>
  <c r="AX49" i="4"/>
  <c r="AK49" i="4" s="1"/>
  <c r="AX52" i="4"/>
  <c r="AX51" i="4"/>
  <c r="AK51" i="4" s="1"/>
  <c r="AW21" i="6"/>
  <c r="AI21" i="6" s="1"/>
  <c r="AW22" i="6"/>
  <c r="AJ22" i="6" s="1"/>
  <c r="AI47" i="4"/>
  <c r="AJ47" i="4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X11" i="10"/>
  <c r="AK11" i="10" s="1"/>
  <c r="AT11" i="10"/>
  <c r="AV12" i="10" s="1"/>
  <c r="AT11" i="13"/>
  <c r="AZ15" i="13" s="1"/>
  <c r="AT12" i="11"/>
  <c r="AV16" i="11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U51" i="4"/>
  <c r="AW51" i="4"/>
  <c r="AZ26" i="6"/>
  <c r="AX26" i="6"/>
  <c r="AX26" i="7"/>
  <c r="AZ26" i="7"/>
  <c r="AT26" i="7"/>
  <c r="AT26" i="6"/>
  <c r="AI24" i="9"/>
  <c r="AJ12" i="9"/>
  <c r="AZ11" i="13"/>
  <c r="AV11" i="13"/>
  <c r="AI11" i="13" s="1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1" i="13"/>
  <c r="AK11" i="13" s="1"/>
  <c r="AI10" i="13"/>
  <c r="AJ10" i="13"/>
  <c r="AJ13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Z24" i="4"/>
  <c r="AT24" i="4"/>
  <c r="X47" i="2"/>
  <c r="X33" i="2"/>
  <c r="Z21" i="2"/>
  <c r="Z32" i="2"/>
  <c r="AS9" i="4"/>
  <c r="X46" i="2"/>
  <c r="Z45" i="2"/>
  <c r="Z44" i="2"/>
  <c r="Z37" i="2"/>
  <c r="X27" i="2"/>
  <c r="X34" i="2"/>
  <c r="X36" i="2"/>
  <c r="Z43" i="2"/>
  <c r="X44" i="2"/>
  <c r="Z35" i="2"/>
  <c r="X37" i="2"/>
  <c r="Z42" i="2"/>
  <c r="X35" i="2"/>
  <c r="X45" i="2"/>
  <c r="Z36" i="2"/>
  <c r="Z34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J21" i="6" l="1"/>
  <c r="AJ24" i="8"/>
  <c r="AY25" i="9"/>
  <c r="AK25" i="9" s="1"/>
  <c r="AI12" i="8"/>
  <c r="AU32" i="7"/>
  <c r="AW33" i="7" s="1"/>
  <c r="AW32" i="7"/>
  <c r="AW33" i="8"/>
  <c r="AI12" i="12"/>
  <c r="AU31" i="9"/>
  <c r="AY33" i="8"/>
  <c r="AJ25" i="9"/>
  <c r="AU31" i="6"/>
  <c r="AW32" i="6" s="1"/>
  <c r="AY31" i="6"/>
  <c r="AW31" i="6"/>
  <c r="AI14" i="9"/>
  <c r="AU33" i="8"/>
  <c r="AJ29" i="14"/>
  <c r="AI29" i="14"/>
  <c r="AJ28" i="14"/>
  <c r="AI28" i="14"/>
  <c r="AY25" i="8"/>
  <c r="AK25" i="8" s="1"/>
  <c r="AI25" i="9"/>
  <c r="AJ25" i="8"/>
  <c r="AI25" i="8"/>
  <c r="AT26" i="9"/>
  <c r="AZ27" i="9" s="1"/>
  <c r="AX26" i="9"/>
  <c r="AZ26" i="9"/>
  <c r="AU25" i="8"/>
  <c r="AW24" i="7"/>
  <c r="AU22" i="6"/>
  <c r="AT29" i="10"/>
  <c r="AV30" i="10" s="1"/>
  <c r="AV29" i="10"/>
  <c r="AT29" i="14"/>
  <c r="AX30" i="14" s="1"/>
  <c r="AK30" i="14" s="1"/>
  <c r="AX29" i="14"/>
  <c r="AK29" i="14" s="1"/>
  <c r="AZ29" i="14"/>
  <c r="AY24" i="7"/>
  <c r="AK24" i="7" s="1"/>
  <c r="AZ29" i="10"/>
  <c r="AU25" i="9"/>
  <c r="AU24" i="7"/>
  <c r="AY25" i="7" s="1"/>
  <c r="AK25" i="7" s="1"/>
  <c r="AT26" i="8"/>
  <c r="AX27" i="8" s="1"/>
  <c r="AV26" i="8"/>
  <c r="AX26" i="8"/>
  <c r="AZ26" i="8"/>
  <c r="AX29" i="10"/>
  <c r="AK29" i="10" s="1"/>
  <c r="AJ23" i="7"/>
  <c r="AI23" i="7"/>
  <c r="AI49" i="4"/>
  <c r="AJ49" i="4"/>
  <c r="AJ48" i="4"/>
  <c r="AI16" i="14"/>
  <c r="U34" i="2"/>
  <c r="D33" i="2"/>
  <c r="AT32" i="4"/>
  <c r="AI22" i="6"/>
  <c r="AJ20" i="14"/>
  <c r="AI20" i="14"/>
  <c r="AJ19" i="14"/>
  <c r="AI19" i="14"/>
  <c r="AI18" i="14"/>
  <c r="AJ18" i="14"/>
  <c r="AI17" i="14"/>
  <c r="AJ17" i="14"/>
  <c r="AU18" i="4"/>
  <c r="AW18" i="4"/>
  <c r="AY18" i="4"/>
  <c r="AI13" i="9"/>
  <c r="AX16" i="13"/>
  <c r="AK16" i="13" s="1"/>
  <c r="AJ14" i="8"/>
  <c r="AJ14" i="12"/>
  <c r="AX20" i="13"/>
  <c r="AK20" i="13" s="1"/>
  <c r="AU28" i="4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U37" i="2"/>
  <c r="AT27" i="6"/>
  <c r="AX32" i="6" s="1"/>
  <c r="AX27" i="6"/>
  <c r="AZ27" i="6"/>
  <c r="AV27" i="6"/>
  <c r="AT25" i="4"/>
  <c r="AT27" i="7"/>
  <c r="AX28" i="7" s="1"/>
  <c r="AX27" i="7"/>
  <c r="AV27" i="7"/>
  <c r="AZ27" i="7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AV25" i="4"/>
  <c r="AX25" i="4"/>
  <c r="AZ25" i="4"/>
  <c r="U43" i="2"/>
  <c r="U44" i="2" s="1"/>
  <c r="U45" i="2" s="1"/>
  <c r="X24" i="2"/>
  <c r="E37" i="2"/>
  <c r="Z23" i="2"/>
  <c r="X25" i="2"/>
  <c r="Z22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U35" i="2" l="1"/>
  <c r="AY33" i="7"/>
  <c r="AU32" i="6"/>
  <c r="AY32" i="6"/>
  <c r="AK32" i="6" s="1"/>
  <c r="AW32" i="9"/>
  <c r="AU29" i="4"/>
  <c r="AW30" i="4" s="1"/>
  <c r="AU33" i="7"/>
  <c r="AU32" i="9"/>
  <c r="AW26" i="9"/>
  <c r="AI26" i="9" s="1"/>
  <c r="AU26" i="9"/>
  <c r="AY30" i="9" s="1"/>
  <c r="AU34" i="8"/>
  <c r="AY35" i="8" s="1"/>
  <c r="AK35" i="8" s="1"/>
  <c r="AY34" i="8"/>
  <c r="AW34" i="8"/>
  <c r="AI30" i="10"/>
  <c r="AJ30" i="10"/>
  <c r="AJ29" i="10"/>
  <c r="AI29" i="10"/>
  <c r="AX27" i="9"/>
  <c r="AX30" i="10"/>
  <c r="AK30" i="10" s="1"/>
  <c r="AV27" i="9"/>
  <c r="AZ30" i="14"/>
  <c r="AU26" i="8"/>
  <c r="AY31" i="8" s="1"/>
  <c r="AW26" i="8"/>
  <c r="AJ26" i="8" s="1"/>
  <c r="AV27" i="8"/>
  <c r="AU23" i="6"/>
  <c r="AY24" i="6" s="1"/>
  <c r="AK24" i="6" s="1"/>
  <c r="AY23" i="6"/>
  <c r="AK23" i="6" s="1"/>
  <c r="AW23" i="6"/>
  <c r="AI24" i="7"/>
  <c r="AJ24" i="7"/>
  <c r="AZ27" i="8"/>
  <c r="AU25" i="7"/>
  <c r="AY26" i="8"/>
  <c r="AK26" i="8" s="1"/>
  <c r="AT30" i="14"/>
  <c r="AV30" i="14"/>
  <c r="AT27" i="9"/>
  <c r="AW25" i="7"/>
  <c r="AZ30" i="10"/>
  <c r="AT27" i="8"/>
  <c r="AY26" i="9"/>
  <c r="AK26" i="9" s="1"/>
  <c r="AT30" i="10"/>
  <c r="AV31" i="10" s="1"/>
  <c r="AT33" i="4"/>
  <c r="AX34" i="4" s="1"/>
  <c r="AV33" i="4"/>
  <c r="AZ33" i="4"/>
  <c r="AZ26" i="4"/>
  <c r="AT26" i="4"/>
  <c r="AV27" i="4" s="1"/>
  <c r="D34" i="2"/>
  <c r="Y35" i="2"/>
  <c r="R35" i="2" s="1"/>
  <c r="Y36" i="2"/>
  <c r="R36" i="2" s="1"/>
  <c r="AI18" i="4"/>
  <c r="AJ18" i="4"/>
  <c r="AU19" i="4"/>
  <c r="AY20" i="4" s="1"/>
  <c r="AK20" i="4" s="1"/>
  <c r="AW19" i="4"/>
  <c r="AY19" i="4"/>
  <c r="AK19" i="4" s="1"/>
  <c r="AT21" i="13"/>
  <c r="AX22" i="13" s="1"/>
  <c r="AK22" i="13" s="1"/>
  <c r="AZ21" i="13"/>
  <c r="AX21" i="13"/>
  <c r="AK21" i="13" s="1"/>
  <c r="AV21" i="13"/>
  <c r="AW29" i="4"/>
  <c r="AJ15" i="13"/>
  <c r="AJ14" i="13"/>
  <c r="AJ13" i="13"/>
  <c r="AI12" i="13"/>
  <c r="AX17" i="10"/>
  <c r="AK17" i="10" s="1"/>
  <c r="AZ16" i="10"/>
  <c r="AZ14" i="7"/>
  <c r="U46" i="2"/>
  <c r="D45" i="2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X26" i="4"/>
  <c r="AV26" i="4"/>
  <c r="U38" i="2"/>
  <c r="D37" i="2"/>
  <c r="AZ30" i="6"/>
  <c r="AX28" i="6"/>
  <c r="AV28" i="6"/>
  <c r="AZ28" i="6"/>
  <c r="AZ29" i="6"/>
  <c r="AX30" i="6"/>
  <c r="AV31" i="6"/>
  <c r="AX29" i="6"/>
  <c r="AZ31" i="6"/>
  <c r="AT28" i="7"/>
  <c r="AX29" i="7" s="1"/>
  <c r="AV28" i="7"/>
  <c r="AZ28" i="7"/>
  <c r="AZ32" i="6"/>
  <c r="AV32" i="6"/>
  <c r="AX33" i="6"/>
  <c r="AX31" i="6"/>
  <c r="AK31" i="6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6" i="2"/>
  <c r="R46" i="2" s="1"/>
  <c r="E9" i="2"/>
  <c r="X10" i="2"/>
  <c r="Q10" i="2" s="1"/>
  <c r="Z11" i="2"/>
  <c r="AC10" i="2"/>
  <c r="G10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J26" i="9" l="1"/>
  <c r="AY30" i="4"/>
  <c r="D35" i="2"/>
  <c r="U36" i="2"/>
  <c r="Y39" i="2" s="1"/>
  <c r="R39" i="2" s="1"/>
  <c r="AI34" i="8"/>
  <c r="AJ34" i="8"/>
  <c r="AJ31" i="10"/>
  <c r="AI31" i="10"/>
  <c r="AY29" i="8"/>
  <c r="AW29" i="8"/>
  <c r="AY30" i="8"/>
  <c r="AW28" i="9"/>
  <c r="AY27" i="8"/>
  <c r="AK27" i="8" s="1"/>
  <c r="AY28" i="9"/>
  <c r="AW30" i="9"/>
  <c r="AY29" i="9"/>
  <c r="AW31" i="9"/>
  <c r="AY32" i="9"/>
  <c r="AU34" i="7"/>
  <c r="AY35" i="7" s="1"/>
  <c r="AW34" i="7"/>
  <c r="AY34" i="7"/>
  <c r="AW27" i="9"/>
  <c r="AI27" i="9" s="1"/>
  <c r="AU30" i="4"/>
  <c r="AU33" i="6"/>
  <c r="AY34" i="6" s="1"/>
  <c r="AK34" i="6" s="1"/>
  <c r="AW33" i="6"/>
  <c r="AY33" i="6"/>
  <c r="AK33" i="6" s="1"/>
  <c r="AY27" i="9"/>
  <c r="AK27" i="9" s="1"/>
  <c r="AW29" i="9"/>
  <c r="AU26" i="7"/>
  <c r="AY30" i="7" s="1"/>
  <c r="AY33" i="9"/>
  <c r="AU35" i="8"/>
  <c r="AW36" i="8" s="1"/>
  <c r="AW35" i="8"/>
  <c r="AU33" i="9"/>
  <c r="AY31" i="9"/>
  <c r="AW27" i="8"/>
  <c r="AI27" i="8" s="1"/>
  <c r="AW33" i="9"/>
  <c r="AI30" i="14"/>
  <c r="AJ30" i="14"/>
  <c r="AI26" i="8"/>
  <c r="AW30" i="8"/>
  <c r="AY26" i="7"/>
  <c r="AK26" i="7" s="1"/>
  <c r="AY28" i="7"/>
  <c r="AK28" i="7" s="1"/>
  <c r="AW27" i="7"/>
  <c r="AW26" i="7"/>
  <c r="AW29" i="7"/>
  <c r="AT31" i="14"/>
  <c r="AZ35" i="14" s="1"/>
  <c r="AT31" i="10"/>
  <c r="AV32" i="10" s="1"/>
  <c r="AX31" i="10"/>
  <c r="AK31" i="10" s="1"/>
  <c r="AW31" i="8"/>
  <c r="AY32" i="8"/>
  <c r="AV31" i="14"/>
  <c r="AX31" i="14"/>
  <c r="AK31" i="14" s="1"/>
  <c r="AZ31" i="10"/>
  <c r="AW30" i="7"/>
  <c r="AY31" i="7"/>
  <c r="AW28" i="7"/>
  <c r="AJ28" i="7" s="1"/>
  <c r="AY27" i="7"/>
  <c r="AK27" i="7" s="1"/>
  <c r="AX28" i="8"/>
  <c r="AV28" i="8"/>
  <c r="AW28" i="8"/>
  <c r="AT28" i="9"/>
  <c r="AZ32" i="9" s="1"/>
  <c r="AZ28" i="9"/>
  <c r="AV28" i="9"/>
  <c r="AX28" i="9"/>
  <c r="AZ31" i="14"/>
  <c r="AY28" i="8"/>
  <c r="AT28" i="8"/>
  <c r="AZ29" i="8" s="1"/>
  <c r="AZ28" i="8"/>
  <c r="AI25" i="7"/>
  <c r="AJ25" i="7"/>
  <c r="AJ23" i="6"/>
  <c r="AI23" i="6"/>
  <c r="AU24" i="6"/>
  <c r="AW28" i="6" s="1"/>
  <c r="AI28" i="6" s="1"/>
  <c r="AW24" i="6"/>
  <c r="AY29" i="7"/>
  <c r="AK29" i="7" s="1"/>
  <c r="AX27" i="4"/>
  <c r="AZ27" i="4"/>
  <c r="AV34" i="4"/>
  <c r="AZ34" i="4"/>
  <c r="AT27" i="4"/>
  <c r="AX32" i="4" s="1"/>
  <c r="AT34" i="4"/>
  <c r="AI19" i="4"/>
  <c r="AJ19" i="4"/>
  <c r="AU20" i="4"/>
  <c r="AY21" i="4" s="1"/>
  <c r="AK21" i="4" s="1"/>
  <c r="AW20" i="4"/>
  <c r="AV22" i="13"/>
  <c r="AI22" i="13" s="1"/>
  <c r="AI21" i="13"/>
  <c r="AJ21" i="13"/>
  <c r="AT22" i="13"/>
  <c r="AZ23" i="13" s="1"/>
  <c r="AZ22" i="13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T29" i="7"/>
  <c r="AA39" i="2"/>
  <c r="G39" i="2" s="1"/>
  <c r="W39" i="2"/>
  <c r="AJ31" i="6"/>
  <c r="AI31" i="6"/>
  <c r="U39" i="2"/>
  <c r="D38" i="2"/>
  <c r="AJ30" i="6"/>
  <c r="AI30" i="6"/>
  <c r="AI32" i="6"/>
  <c r="AJ32" i="6"/>
  <c r="AZ29" i="7"/>
  <c r="BA11" i="8"/>
  <c r="W12" i="8"/>
  <c r="M10" i="8"/>
  <c r="BC11" i="8" s="1"/>
  <c r="AE10" i="8"/>
  <c r="B10" i="8" s="1"/>
  <c r="AC10" i="1" s="1"/>
  <c r="X12" i="14"/>
  <c r="Z10" i="11"/>
  <c r="W12" i="11"/>
  <c r="Z10" i="10"/>
  <c r="W12" i="10"/>
  <c r="Z10" i="9"/>
  <c r="W12" i="9"/>
  <c r="Z10" i="6"/>
  <c r="W12" i="6"/>
  <c r="BC11" i="12"/>
  <c r="X12" i="12"/>
  <c r="BW10" i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AS10" i="4"/>
  <c r="AR10" i="4"/>
  <c r="P10" i="2"/>
  <c r="R11" i="2"/>
  <c r="AA12" i="2"/>
  <c r="G12" i="2" s="1"/>
  <c r="U12" i="2"/>
  <c r="W13" i="2" s="1"/>
  <c r="I10" i="2"/>
  <c r="Y12" i="2"/>
  <c r="W12" i="2"/>
  <c r="AC12" i="2"/>
  <c r="P11" i="2"/>
  <c r="D11" i="2"/>
  <c r="Q11" i="2"/>
  <c r="Z12" i="2"/>
  <c r="V12" i="2"/>
  <c r="E11" i="2"/>
  <c r="X12" i="2"/>
  <c r="AI28" i="7" l="1"/>
  <c r="AJ27" i="9"/>
  <c r="AJ27" i="8"/>
  <c r="AJ28" i="6"/>
  <c r="AA37" i="2"/>
  <c r="D36" i="2"/>
  <c r="W37" i="2"/>
  <c r="AA38" i="2"/>
  <c r="Y37" i="2"/>
  <c r="R37" i="2" s="1"/>
  <c r="W38" i="2"/>
  <c r="Y38" i="2"/>
  <c r="R38" i="2" s="1"/>
  <c r="AI36" i="8"/>
  <c r="AJ36" i="8"/>
  <c r="AI35" i="8"/>
  <c r="AJ35" i="8"/>
  <c r="AJ33" i="6"/>
  <c r="AI33" i="6"/>
  <c r="AI32" i="10"/>
  <c r="AJ32" i="10"/>
  <c r="AJ31" i="14"/>
  <c r="AI31" i="14"/>
  <c r="AY36" i="8"/>
  <c r="AK36" i="8" s="1"/>
  <c r="AK28" i="9"/>
  <c r="AW35" i="7"/>
  <c r="AU35" i="7"/>
  <c r="AW36" i="7" s="1"/>
  <c r="AY32" i="7"/>
  <c r="AW31" i="7"/>
  <c r="AY34" i="9"/>
  <c r="AU34" i="6"/>
  <c r="AW35" i="6" s="1"/>
  <c r="AW34" i="6"/>
  <c r="AU36" i="8"/>
  <c r="AU34" i="9"/>
  <c r="AY35" i="9" s="1"/>
  <c r="AK35" i="9" s="1"/>
  <c r="AW34" i="9"/>
  <c r="AU31" i="4"/>
  <c r="AY32" i="4" s="1"/>
  <c r="AK32" i="4" s="1"/>
  <c r="AW31" i="4"/>
  <c r="AY31" i="4"/>
  <c r="AJ29" i="7"/>
  <c r="AI28" i="9"/>
  <c r="AJ28" i="9"/>
  <c r="AI28" i="8"/>
  <c r="AJ28" i="8"/>
  <c r="AK28" i="8"/>
  <c r="AJ27" i="7"/>
  <c r="AI27" i="7"/>
  <c r="AJ26" i="7"/>
  <c r="AI26" i="7"/>
  <c r="AX32" i="14"/>
  <c r="AK32" i="14" s="1"/>
  <c r="AV32" i="14"/>
  <c r="AZ32" i="8"/>
  <c r="AX32" i="10"/>
  <c r="AK32" i="10" s="1"/>
  <c r="AY27" i="6"/>
  <c r="AK27" i="6" s="1"/>
  <c r="AX31" i="9"/>
  <c r="AK31" i="9" s="1"/>
  <c r="AY28" i="6"/>
  <c r="AK28" i="6" s="1"/>
  <c r="AY29" i="6"/>
  <c r="AK29" i="6" s="1"/>
  <c r="AX33" i="8"/>
  <c r="AK33" i="8" s="1"/>
  <c r="AX31" i="8"/>
  <c r="AK31" i="8" s="1"/>
  <c r="AX32" i="8"/>
  <c r="AK32" i="8" s="1"/>
  <c r="AV32" i="8"/>
  <c r="AX33" i="9"/>
  <c r="AK33" i="9" s="1"/>
  <c r="AX29" i="8"/>
  <c r="AK29" i="8" s="1"/>
  <c r="AV32" i="9"/>
  <c r="AY25" i="6"/>
  <c r="AK25" i="6" s="1"/>
  <c r="AV30" i="8"/>
  <c r="AX33" i="10"/>
  <c r="AK33" i="10" s="1"/>
  <c r="AV35" i="14"/>
  <c r="AZ33" i="14"/>
  <c r="AX36" i="14"/>
  <c r="AK36" i="14" s="1"/>
  <c r="AY30" i="6"/>
  <c r="AK30" i="6" s="1"/>
  <c r="AW29" i="6"/>
  <c r="AY26" i="6"/>
  <c r="AK26" i="6" s="1"/>
  <c r="AW25" i="6"/>
  <c r="AV34" i="14"/>
  <c r="AV33" i="9"/>
  <c r="AZ33" i="9"/>
  <c r="AX34" i="9"/>
  <c r="AV29" i="9"/>
  <c r="AZ30" i="9"/>
  <c r="AV31" i="9"/>
  <c r="AZ29" i="9"/>
  <c r="AZ31" i="9"/>
  <c r="AX32" i="9"/>
  <c r="AK32" i="9" s="1"/>
  <c r="AX30" i="9"/>
  <c r="AK30" i="9" s="1"/>
  <c r="AV36" i="10"/>
  <c r="AX37" i="10"/>
  <c r="AK37" i="10" s="1"/>
  <c r="AZ36" i="10"/>
  <c r="AZ34" i="10"/>
  <c r="AX34" i="10"/>
  <c r="AK34" i="10" s="1"/>
  <c r="AV34" i="10"/>
  <c r="AX35" i="10"/>
  <c r="AK35" i="10" s="1"/>
  <c r="AV36" i="14"/>
  <c r="AX37" i="14"/>
  <c r="AK37" i="14" s="1"/>
  <c r="AZ36" i="14"/>
  <c r="AX35" i="14"/>
  <c r="AK35" i="14" s="1"/>
  <c r="AX29" i="9"/>
  <c r="AK29" i="9" s="1"/>
  <c r="AX34" i="14"/>
  <c r="AK34" i="14" s="1"/>
  <c r="AZ35" i="10"/>
  <c r="AV30" i="9"/>
  <c r="AZ33" i="10"/>
  <c r="AZ32" i="10"/>
  <c r="AW26" i="6"/>
  <c r="AZ34" i="14"/>
  <c r="AZ33" i="8"/>
  <c r="AX34" i="8"/>
  <c r="AK34" i="8" s="1"/>
  <c r="AV33" i="8"/>
  <c r="AX30" i="8"/>
  <c r="AK30" i="8" s="1"/>
  <c r="AV29" i="8"/>
  <c r="AX33" i="14"/>
  <c r="AK33" i="14" s="1"/>
  <c r="AZ31" i="8"/>
  <c r="AX36" i="10"/>
  <c r="AK36" i="10" s="1"/>
  <c r="AV31" i="8"/>
  <c r="AI31" i="8" s="1"/>
  <c r="AJ24" i="6"/>
  <c r="AI24" i="6"/>
  <c r="AV33" i="14"/>
  <c r="AZ30" i="8"/>
  <c r="AV33" i="10"/>
  <c r="AZ32" i="14"/>
  <c r="AV35" i="10"/>
  <c r="AW27" i="6"/>
  <c r="AZ31" i="4"/>
  <c r="AV31" i="4"/>
  <c r="U40" i="2"/>
  <c r="AJ22" i="13"/>
  <c r="AT35" i="4"/>
  <c r="AV36" i="4" s="1"/>
  <c r="AX35" i="4"/>
  <c r="AV35" i="4"/>
  <c r="AZ35" i="4"/>
  <c r="AT30" i="7"/>
  <c r="AX31" i="7" s="1"/>
  <c r="AK31" i="7" s="1"/>
  <c r="AZ32" i="4"/>
  <c r="AV32" i="4"/>
  <c r="AX33" i="4"/>
  <c r="AX29" i="4"/>
  <c r="AZ28" i="4"/>
  <c r="AX31" i="4"/>
  <c r="AX30" i="4"/>
  <c r="AK30" i="4" s="1"/>
  <c r="AZ30" i="4"/>
  <c r="AV30" i="4"/>
  <c r="AV29" i="4"/>
  <c r="AV28" i="4"/>
  <c r="AX28" i="4"/>
  <c r="AZ29" i="4"/>
  <c r="AJ20" i="4"/>
  <c r="AI20" i="4"/>
  <c r="AU21" i="4"/>
  <c r="AW21" i="4"/>
  <c r="AV23" i="13"/>
  <c r="AI23" i="13" s="1"/>
  <c r="AX23" i="13"/>
  <c r="AK23" i="13" s="1"/>
  <c r="AT23" i="13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AX30" i="7"/>
  <c r="AK30" i="7" s="1"/>
  <c r="AI29" i="7"/>
  <c r="AZ30" i="7"/>
  <c r="H39" i="2"/>
  <c r="Q39" i="2"/>
  <c r="P39" i="2"/>
  <c r="D39" i="2"/>
  <c r="AA40" i="2"/>
  <c r="W40" i="2"/>
  <c r="Y40" i="2"/>
  <c r="R40" i="2" s="1"/>
  <c r="AS11" i="8"/>
  <c r="J11" i="8" s="1"/>
  <c r="AE11" i="1" s="1"/>
  <c r="AR11" i="8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S10" i="14"/>
  <c r="U10" i="14" s="1"/>
  <c r="C11" i="14"/>
  <c r="CP11" i="1" s="1"/>
  <c r="J11" i="14"/>
  <c r="CQ11" i="1" s="1"/>
  <c r="M10" i="13"/>
  <c r="BA11" i="13"/>
  <c r="S10" i="12"/>
  <c r="U10" i="12" s="1"/>
  <c r="B10" i="1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P38" i="2" l="1"/>
  <c r="Q38" i="2"/>
  <c r="U41" i="2"/>
  <c r="U42" i="2" s="1"/>
  <c r="AK34" i="9"/>
  <c r="H38" i="2"/>
  <c r="G38" i="2"/>
  <c r="Q37" i="2"/>
  <c r="P37" i="2"/>
  <c r="G37" i="2"/>
  <c r="H37" i="2"/>
  <c r="AI36" i="10"/>
  <c r="AJ36" i="10"/>
  <c r="AJ36" i="14"/>
  <c r="AI36" i="14"/>
  <c r="AI35" i="10"/>
  <c r="AJ35" i="10"/>
  <c r="AJ35" i="6"/>
  <c r="AI35" i="6"/>
  <c r="AI35" i="14"/>
  <c r="AJ35" i="14"/>
  <c r="AI34" i="6"/>
  <c r="AJ34" i="6"/>
  <c r="AI34" i="9"/>
  <c r="AJ34" i="9"/>
  <c r="AJ34" i="14"/>
  <c r="AI34" i="14"/>
  <c r="AJ34" i="10"/>
  <c r="AI34" i="10"/>
  <c r="AI33" i="10"/>
  <c r="AJ33" i="10"/>
  <c r="AI33" i="14"/>
  <c r="AJ33" i="14"/>
  <c r="AJ33" i="9"/>
  <c r="AI33" i="9"/>
  <c r="AJ33" i="8"/>
  <c r="AI33" i="8"/>
  <c r="AJ32" i="9"/>
  <c r="AI32" i="9"/>
  <c r="AI32" i="8"/>
  <c r="AJ32" i="8"/>
  <c r="AJ32" i="14"/>
  <c r="AI32" i="14"/>
  <c r="AK31" i="4"/>
  <c r="AJ31" i="4"/>
  <c r="AJ31" i="9"/>
  <c r="AI31" i="9"/>
  <c r="AI31" i="4"/>
  <c r="AJ31" i="8"/>
  <c r="AY35" i="6"/>
  <c r="AK35" i="6" s="1"/>
  <c r="AU37" i="8"/>
  <c r="AW38" i="8" s="1"/>
  <c r="AY37" i="8"/>
  <c r="AK37" i="8" s="1"/>
  <c r="AW37" i="8"/>
  <c r="AW35" i="9"/>
  <c r="AU35" i="6"/>
  <c r="AU36" i="7"/>
  <c r="AW37" i="7" s="1"/>
  <c r="AY36" i="7"/>
  <c r="AU32" i="4"/>
  <c r="AW33" i="4" s="1"/>
  <c r="AW32" i="4"/>
  <c r="AI32" i="4" s="1"/>
  <c r="AU35" i="9"/>
  <c r="AI30" i="9"/>
  <c r="AJ30" i="9"/>
  <c r="AJ30" i="8"/>
  <c r="AI30" i="8"/>
  <c r="AJ29" i="6"/>
  <c r="AI29" i="6"/>
  <c r="AI29" i="9"/>
  <c r="AJ29" i="9"/>
  <c r="AI29" i="8"/>
  <c r="AJ29" i="8"/>
  <c r="AJ27" i="6"/>
  <c r="AI27" i="6"/>
  <c r="AI26" i="6"/>
  <c r="AJ26" i="6"/>
  <c r="W41" i="2"/>
  <c r="Q41" i="2" s="1"/>
  <c r="AA41" i="2"/>
  <c r="H41" i="2" s="1"/>
  <c r="AT24" i="13"/>
  <c r="AZ25" i="13" s="1"/>
  <c r="AJ25" i="6"/>
  <c r="AI25" i="6"/>
  <c r="AU22" i="4"/>
  <c r="AY23" i="4" s="1"/>
  <c r="AK23" i="4" s="1"/>
  <c r="Y42" i="2"/>
  <c r="R42" i="2" s="1"/>
  <c r="AA43" i="2"/>
  <c r="H43" i="2" s="1"/>
  <c r="W44" i="2"/>
  <c r="P44" i="2" s="1"/>
  <c r="W43" i="2"/>
  <c r="Q43" i="2" s="1"/>
  <c r="W42" i="2"/>
  <c r="P42" i="2" s="1"/>
  <c r="AA42" i="2"/>
  <c r="H42" i="2" s="1"/>
  <c r="AX36" i="4"/>
  <c r="AY22" i="4"/>
  <c r="AK22" i="4" s="1"/>
  <c r="AV31" i="7"/>
  <c r="AI31" i="7" s="1"/>
  <c r="AZ31" i="7"/>
  <c r="D40" i="2"/>
  <c r="Y43" i="2"/>
  <c r="R43" i="2" s="1"/>
  <c r="W45" i="2"/>
  <c r="AA45" i="2"/>
  <c r="Y41" i="2"/>
  <c r="R41" i="2" s="1"/>
  <c r="AJ29" i="4"/>
  <c r="AI29" i="4"/>
  <c r="AI30" i="4"/>
  <c r="AJ30" i="4"/>
  <c r="AT36" i="4"/>
  <c r="AT31" i="7"/>
  <c r="AZ35" i="7" s="1"/>
  <c r="AZ36" i="4"/>
  <c r="AJ23" i="13"/>
  <c r="AJ21" i="4"/>
  <c r="AI21" i="4"/>
  <c r="AW22" i="4"/>
  <c r="AX24" i="13"/>
  <c r="AK24" i="13" s="1"/>
  <c r="AZ24" i="13"/>
  <c r="AV24" i="13"/>
  <c r="P51" i="2"/>
  <c r="H51" i="2"/>
  <c r="AY10" i="1"/>
  <c r="AW56" i="4"/>
  <c r="AI56" i="4" s="1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J30" i="7"/>
  <c r="AI55" i="4"/>
  <c r="AJ55" i="4"/>
  <c r="AU56" i="4"/>
  <c r="AY57" i="4" s="1"/>
  <c r="AK57" i="4" s="1"/>
  <c r="BA10" i="1"/>
  <c r="P40" i="2"/>
  <c r="Q40" i="2"/>
  <c r="H40" i="2"/>
  <c r="G40" i="2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T10" i="14"/>
  <c r="CS10" i="1" s="1"/>
  <c r="BC11" i="13"/>
  <c r="X12" i="13"/>
  <c r="X12" i="7"/>
  <c r="BN10" i="1"/>
  <c r="BE10" i="1"/>
  <c r="B10" i="13"/>
  <c r="AA10" i="13"/>
  <c r="R10" i="13"/>
  <c r="AS11" i="13"/>
  <c r="AR11" i="13"/>
  <c r="S10" i="11"/>
  <c r="U10" i="11" s="1"/>
  <c r="C11" i="11"/>
  <c r="BO11" i="1" s="1"/>
  <c r="J11" i="11"/>
  <c r="BP11" i="1" s="1"/>
  <c r="S10" i="10"/>
  <c r="U10" i="10" s="1"/>
  <c r="J11" i="10"/>
  <c r="BG11" i="1" s="1"/>
  <c r="C11" i="10"/>
  <c r="BF11" i="1" s="1"/>
  <c r="S10" i="6"/>
  <c r="U10" i="6" s="1"/>
  <c r="S10" i="9"/>
  <c r="U10" i="9" s="1"/>
  <c r="C11" i="9"/>
  <c r="AM11" i="1" s="1"/>
  <c r="J11" i="9"/>
  <c r="AN11" i="1" s="1"/>
  <c r="B10" i="7"/>
  <c r="K10" i="1"/>
  <c r="C11" i="6"/>
  <c r="L11" i="1" s="1"/>
  <c r="R10" i="7"/>
  <c r="AA10" i="7"/>
  <c r="AR11" i="7"/>
  <c r="AS11" i="7"/>
  <c r="BC11" i="7"/>
  <c r="U29" i="2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D42" i="2" l="1"/>
  <c r="Y45" i="2"/>
  <c r="R45" i="2" s="1"/>
  <c r="AA47" i="2"/>
  <c r="W47" i="2"/>
  <c r="D41" i="2"/>
  <c r="AA46" i="2"/>
  <c r="W46" i="2"/>
  <c r="Y44" i="2"/>
  <c r="R44" i="2" s="1"/>
  <c r="AA44" i="2"/>
  <c r="AJ38" i="8"/>
  <c r="AI38" i="8"/>
  <c r="AI37" i="7"/>
  <c r="AJ37" i="7"/>
  <c r="AI37" i="8"/>
  <c r="AJ37" i="8"/>
  <c r="AJ35" i="9"/>
  <c r="AI35" i="9"/>
  <c r="AJ33" i="4"/>
  <c r="AI33" i="4"/>
  <c r="AJ32" i="4"/>
  <c r="AJ31" i="7"/>
  <c r="AY38" i="8"/>
  <c r="AK38" i="8" s="1"/>
  <c r="AZ10" i="1"/>
  <c r="AU36" i="6"/>
  <c r="AY37" i="6" s="1"/>
  <c r="AK37" i="6" s="1"/>
  <c r="AY36" i="6"/>
  <c r="AK36" i="6" s="1"/>
  <c r="AV25" i="13"/>
  <c r="AJ25" i="13" s="1"/>
  <c r="AU36" i="9"/>
  <c r="AW36" i="9"/>
  <c r="AW36" i="6"/>
  <c r="AY36" i="9"/>
  <c r="AK36" i="9" s="1"/>
  <c r="AX25" i="13"/>
  <c r="AK25" i="13" s="1"/>
  <c r="AU38" i="8"/>
  <c r="AU33" i="4"/>
  <c r="AY33" i="4"/>
  <c r="AK33" i="4" s="1"/>
  <c r="AU37" i="7"/>
  <c r="AY37" i="7"/>
  <c r="G41" i="2"/>
  <c r="G43" i="2"/>
  <c r="P41" i="2"/>
  <c r="Q42" i="2"/>
  <c r="AU23" i="4"/>
  <c r="AW27" i="4" s="1"/>
  <c r="AW23" i="4"/>
  <c r="AT25" i="13"/>
  <c r="G42" i="2"/>
  <c r="P43" i="2"/>
  <c r="Q44" i="2"/>
  <c r="AX36" i="7"/>
  <c r="AK36" i="7" s="1"/>
  <c r="AV35" i="7"/>
  <c r="AI35" i="7" s="1"/>
  <c r="AJ56" i="4"/>
  <c r="P45" i="2"/>
  <c r="Q45" i="2"/>
  <c r="G45" i="2"/>
  <c r="H45" i="2"/>
  <c r="AT37" i="4"/>
  <c r="AZ38" i="4" s="1"/>
  <c r="AX37" i="4"/>
  <c r="AZ37" i="4"/>
  <c r="AV37" i="4"/>
  <c r="AV36" i="7"/>
  <c r="AX37" i="7"/>
  <c r="AZ36" i="7"/>
  <c r="AX34" i="7"/>
  <c r="AK34" i="7" s="1"/>
  <c r="AZ32" i="7"/>
  <c r="AZ34" i="7"/>
  <c r="AX35" i="7"/>
  <c r="AK35" i="7" s="1"/>
  <c r="AZ33" i="7"/>
  <c r="AV34" i="7"/>
  <c r="AV33" i="7"/>
  <c r="AX33" i="7"/>
  <c r="AK33" i="7" s="1"/>
  <c r="AV32" i="7"/>
  <c r="AX32" i="7"/>
  <c r="AK32" i="7" s="1"/>
  <c r="U30" i="2"/>
  <c r="Y31" i="2" s="1"/>
  <c r="R31" i="2" s="1"/>
  <c r="AJ22" i="4"/>
  <c r="AI22" i="4"/>
  <c r="AI24" i="13"/>
  <c r="AJ24" i="13"/>
  <c r="AI25" i="13"/>
  <c r="AU57" i="4"/>
  <c r="AY58" i="4" s="1"/>
  <c r="AK58" i="4" s="1"/>
  <c r="AW57" i="4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T10" i="9"/>
  <c r="AP10" i="1" s="1"/>
  <c r="T10" i="6"/>
  <c r="O10" i="1" s="1"/>
  <c r="T10" i="10"/>
  <c r="BI10" i="1" s="1"/>
  <c r="CF10" i="1"/>
  <c r="T10" i="1"/>
  <c r="AG10" i="1"/>
  <c r="S10" i="13"/>
  <c r="U10" i="13" s="1"/>
  <c r="C11" i="13"/>
  <c r="CG11" i="1" s="1"/>
  <c r="J11" i="13"/>
  <c r="CH11" i="1" s="1"/>
  <c r="S10" i="7"/>
  <c r="U10" i="7" s="1"/>
  <c r="C11" i="7"/>
  <c r="U11" i="1" s="1"/>
  <c r="J11" i="7"/>
  <c r="V11" i="1" s="1"/>
  <c r="D29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K37" i="7" l="1"/>
  <c r="P47" i="2"/>
  <c r="Q47" i="2"/>
  <c r="H47" i="2"/>
  <c r="G47" i="2"/>
  <c r="CV10" i="1"/>
  <c r="AJ35" i="7"/>
  <c r="H44" i="2"/>
  <c r="G44" i="2"/>
  <c r="Q46" i="2"/>
  <c r="P46" i="2"/>
  <c r="G46" i="2"/>
  <c r="H46" i="2"/>
  <c r="AJ36" i="6"/>
  <c r="AI36" i="6"/>
  <c r="AJ36" i="9"/>
  <c r="AI36" i="9"/>
  <c r="AW37" i="6"/>
  <c r="AU38" i="7"/>
  <c r="AY39" i="7" s="1"/>
  <c r="AK39" i="7" s="1"/>
  <c r="AW38" i="7"/>
  <c r="AY28" i="4"/>
  <c r="AK28" i="4" s="1"/>
  <c r="AY38" i="7"/>
  <c r="AK38" i="7" s="1"/>
  <c r="AU39" i="8"/>
  <c r="AY40" i="8" s="1"/>
  <c r="AK40" i="8" s="1"/>
  <c r="AW39" i="8"/>
  <c r="AY39" i="8"/>
  <c r="AK39" i="8" s="1"/>
  <c r="AU34" i="4"/>
  <c r="AW35" i="4" s="1"/>
  <c r="AY34" i="4"/>
  <c r="AK34" i="4" s="1"/>
  <c r="AU37" i="6"/>
  <c r="AU37" i="9"/>
  <c r="AW38" i="9" s="1"/>
  <c r="AW37" i="9"/>
  <c r="AW24" i="4"/>
  <c r="AI24" i="4" s="1"/>
  <c r="AY37" i="9"/>
  <c r="AK37" i="9" s="1"/>
  <c r="AW34" i="4"/>
  <c r="AI27" i="4"/>
  <c r="AJ27" i="4"/>
  <c r="AT26" i="13"/>
  <c r="AX27" i="13" s="1"/>
  <c r="AK27" i="13" s="1"/>
  <c r="AV26" i="13"/>
  <c r="AX26" i="13"/>
  <c r="AK26" i="13" s="1"/>
  <c r="AZ26" i="13"/>
  <c r="AJ23" i="4"/>
  <c r="AI23" i="4"/>
  <c r="AW28" i="4"/>
  <c r="AY29" i="4"/>
  <c r="AK29" i="4" s="1"/>
  <c r="AY27" i="4"/>
  <c r="AK27" i="4" s="1"/>
  <c r="AY25" i="4"/>
  <c r="AK25" i="4" s="1"/>
  <c r="AY26" i="4"/>
  <c r="AK26" i="4" s="1"/>
  <c r="AW25" i="4"/>
  <c r="AY24" i="4"/>
  <c r="AK24" i="4" s="1"/>
  <c r="AW26" i="4"/>
  <c r="AJ36" i="7"/>
  <c r="AI36" i="7"/>
  <c r="U31" i="2"/>
  <c r="Y33" i="2" s="1"/>
  <c r="R33" i="2" s="1"/>
  <c r="D30" i="2"/>
  <c r="AJ33" i="7"/>
  <c r="AI33" i="7"/>
  <c r="AI34" i="7"/>
  <c r="AJ34" i="7"/>
  <c r="AT38" i="4"/>
  <c r="AZ39" i="4" s="1"/>
  <c r="AX38" i="4"/>
  <c r="AI32" i="7"/>
  <c r="AJ32" i="7"/>
  <c r="AV38" i="4"/>
  <c r="AU58" i="4"/>
  <c r="AY59" i="4" s="1"/>
  <c r="AK59" i="4" s="1"/>
  <c r="AW58" i="4"/>
  <c r="AJ57" i="4"/>
  <c r="AI57" i="4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CY10" i="1" s="1"/>
  <c r="V11" i="8"/>
  <c r="Q10" i="8"/>
  <c r="N10" i="7"/>
  <c r="W10" i="1"/>
  <c r="P10" i="6"/>
  <c r="Q10" i="1" s="1"/>
  <c r="AB10" i="6"/>
  <c r="P10" i="1"/>
  <c r="T10" i="7"/>
  <c r="X10" i="1" s="1"/>
  <c r="BR10" i="1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39" i="8" l="1"/>
  <c r="AI39" i="8"/>
  <c r="AI38" i="9"/>
  <c r="AJ38" i="9"/>
  <c r="AI38" i="7"/>
  <c r="AJ38" i="7"/>
  <c r="AJ37" i="6"/>
  <c r="AI37" i="6"/>
  <c r="AI37" i="9"/>
  <c r="AJ37" i="9"/>
  <c r="AI35" i="4"/>
  <c r="AJ35" i="4"/>
  <c r="AJ34" i="4"/>
  <c r="AI34" i="4"/>
  <c r="AW40" i="8"/>
  <c r="AJ24" i="4"/>
  <c r="AY38" i="9"/>
  <c r="AK38" i="9" s="1"/>
  <c r="AY35" i="4"/>
  <c r="AK35" i="4" s="1"/>
  <c r="AU38" i="9"/>
  <c r="AY39" i="9" s="1"/>
  <c r="AK39" i="9" s="1"/>
  <c r="AU35" i="4"/>
  <c r="AW36" i="4" s="1"/>
  <c r="AY38" i="6"/>
  <c r="AK38" i="6" s="1"/>
  <c r="AU40" i="8"/>
  <c r="AU39" i="7"/>
  <c r="AW39" i="7"/>
  <c r="AU38" i="6"/>
  <c r="AW39" i="6" s="1"/>
  <c r="AW38" i="6"/>
  <c r="AJ28" i="4"/>
  <c r="AI28" i="4"/>
  <c r="AJ26" i="4"/>
  <c r="AI26" i="4"/>
  <c r="AI26" i="13"/>
  <c r="AJ26" i="13"/>
  <c r="AV27" i="13"/>
  <c r="AZ27" i="13"/>
  <c r="AI25" i="4"/>
  <c r="AJ25" i="4"/>
  <c r="AT27" i="13"/>
  <c r="W35" i="2"/>
  <c r="P35" i="2" s="1"/>
  <c r="AA35" i="2"/>
  <c r="H35" i="2" s="1"/>
  <c r="AX39" i="4"/>
  <c r="AT39" i="4"/>
  <c r="AT40" i="4" s="1"/>
  <c r="AT41" i="4" s="1"/>
  <c r="AV39" i="4"/>
  <c r="D31" i="2"/>
  <c r="AA36" i="2"/>
  <c r="W36" i="2"/>
  <c r="Y34" i="2"/>
  <c r="R34" i="2" s="1"/>
  <c r="W33" i="2"/>
  <c r="AA33" i="2"/>
  <c r="AA34" i="2"/>
  <c r="W34" i="2"/>
  <c r="Y32" i="2"/>
  <c r="R32" i="2" s="1"/>
  <c r="AW59" i="4"/>
  <c r="AJ58" i="4"/>
  <c r="AI58" i="4"/>
  <c r="AU59" i="4"/>
  <c r="AY60" i="4" s="1"/>
  <c r="AK60" i="4" s="1"/>
  <c r="AJ59" i="4"/>
  <c r="AI59" i="4"/>
  <c r="BD11" i="12"/>
  <c r="AO11" i="12" s="1"/>
  <c r="BB11" i="12"/>
  <c r="AM11" i="12" s="1"/>
  <c r="E11" i="12" s="1"/>
  <c r="AD11" i="12" s="1"/>
  <c r="BB11" i="8"/>
  <c r="BD11" i="8"/>
  <c r="AB10" i="13"/>
  <c r="P10" i="13"/>
  <c r="CL10" i="1" s="1"/>
  <c r="CK10" i="1"/>
  <c r="Y11" i="12"/>
  <c r="Q10" i="11"/>
  <c r="V11" i="11"/>
  <c r="V11" i="10"/>
  <c r="Q10" i="10"/>
  <c r="V11" i="9"/>
  <c r="Q10" i="9"/>
  <c r="Y11" i="8"/>
  <c r="P10" i="7"/>
  <c r="Z10" i="1" s="1"/>
  <c r="AB10" i="7"/>
  <c r="Y10" i="1"/>
  <c r="Q10" i="6"/>
  <c r="V11" i="6"/>
  <c r="CJ10" i="1"/>
  <c r="CX10" i="1" s="1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T42" i="4" l="1"/>
  <c r="AZ46" i="4" s="1"/>
  <c r="AI40" i="8"/>
  <c r="AJ40" i="8"/>
  <c r="AJ39" i="7"/>
  <c r="AI39" i="7"/>
  <c r="AJ39" i="6"/>
  <c r="AI39" i="6"/>
  <c r="AJ38" i="6"/>
  <c r="AI38" i="6"/>
  <c r="AI36" i="4"/>
  <c r="AJ36" i="4"/>
  <c r="AY39" i="6"/>
  <c r="AK39" i="6" s="1"/>
  <c r="AW39" i="9"/>
  <c r="AU36" i="4"/>
  <c r="AY36" i="4"/>
  <c r="AK36" i="4" s="1"/>
  <c r="AU41" i="8"/>
  <c r="AW42" i="8" s="1"/>
  <c r="AW41" i="8"/>
  <c r="AY41" i="8"/>
  <c r="AU40" i="7"/>
  <c r="AY41" i="7" s="1"/>
  <c r="AW40" i="7"/>
  <c r="AY40" i="7"/>
  <c r="AK40" i="7" s="1"/>
  <c r="AU39" i="9"/>
  <c r="AU39" i="6"/>
  <c r="AW40" i="6" s="1"/>
  <c r="AJ27" i="13"/>
  <c r="AI27" i="13"/>
  <c r="AV28" i="13"/>
  <c r="AT28" i="13"/>
  <c r="AX29" i="13" s="1"/>
  <c r="AK29" i="13" s="1"/>
  <c r="AZ28" i="13"/>
  <c r="AX28" i="13"/>
  <c r="AK28" i="13" s="1"/>
  <c r="Q35" i="2"/>
  <c r="G35" i="2"/>
  <c r="AV41" i="4"/>
  <c r="AX45" i="4"/>
  <c r="AK45" i="4" s="1"/>
  <c r="AX41" i="4"/>
  <c r="AK41" i="4" s="1"/>
  <c r="AV42" i="4"/>
  <c r="AX42" i="4"/>
  <c r="AZ41" i="4"/>
  <c r="P36" i="2"/>
  <c r="Q36" i="2"/>
  <c r="AZ42" i="4"/>
  <c r="G36" i="2"/>
  <c r="H36" i="2"/>
  <c r="AV40" i="4"/>
  <c r="AX40" i="4"/>
  <c r="G34" i="2"/>
  <c r="H34" i="2"/>
  <c r="AZ40" i="4"/>
  <c r="P34" i="2"/>
  <c r="Q34" i="2"/>
  <c r="H33" i="2"/>
  <c r="G33" i="2"/>
  <c r="P33" i="2"/>
  <c r="Q33" i="2"/>
  <c r="AM11" i="8"/>
  <c r="E11" i="8" s="1"/>
  <c r="AO11" i="8"/>
  <c r="AH11" i="8" s="1"/>
  <c r="AH11" i="12"/>
  <c r="L11" i="12" s="1"/>
  <c r="AF11" i="12" s="1"/>
  <c r="AU60" i="4"/>
  <c r="AY61" i="4" s="1"/>
  <c r="AK61" i="4" s="1"/>
  <c r="AW60" i="4"/>
  <c r="BD11" i="10"/>
  <c r="BB11" i="10"/>
  <c r="AM11" i="10" s="1"/>
  <c r="E11" i="10" s="1"/>
  <c r="AD11" i="10" s="1"/>
  <c r="BD11" i="6"/>
  <c r="BB11" i="6"/>
  <c r="AM11" i="6" s="1"/>
  <c r="E11" i="6" s="1"/>
  <c r="AD11" i="6" s="1"/>
  <c r="BD11" i="11"/>
  <c r="BB11" i="11"/>
  <c r="BD11" i="9"/>
  <c r="BB11" i="9"/>
  <c r="AM11" i="9" s="1"/>
  <c r="E11" i="9" s="1"/>
  <c r="AD11" i="9" s="1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X44" i="4" l="1"/>
  <c r="AV43" i="4"/>
  <c r="AZ43" i="4"/>
  <c r="AX43" i="4"/>
  <c r="AZ45" i="4"/>
  <c r="AV44" i="4"/>
  <c r="AZ44" i="4"/>
  <c r="AX46" i="4"/>
  <c r="AK46" i="4" s="1"/>
  <c r="AX47" i="4"/>
  <c r="AK47" i="4" s="1"/>
  <c r="AV45" i="4"/>
  <c r="AV46" i="4"/>
  <c r="AU37" i="4"/>
  <c r="AW38" i="4" s="1"/>
  <c r="AZ47" i="4"/>
  <c r="AV47" i="4"/>
  <c r="AX48" i="4"/>
  <c r="AK48" i="4" s="1"/>
  <c r="AJ42" i="8"/>
  <c r="AI42" i="8"/>
  <c r="AI41" i="8"/>
  <c r="AJ41" i="8"/>
  <c r="AJ40" i="6"/>
  <c r="AI40" i="6"/>
  <c r="AI40" i="7"/>
  <c r="AJ40" i="7"/>
  <c r="AJ39" i="9"/>
  <c r="AI39" i="9"/>
  <c r="AY42" i="8"/>
  <c r="AK42" i="8" s="1"/>
  <c r="AY40" i="6"/>
  <c r="AK40" i="6" s="1"/>
  <c r="AY37" i="4"/>
  <c r="AK37" i="4" s="1"/>
  <c r="AW37" i="4"/>
  <c r="AU42" i="8"/>
  <c r="AU40" i="6"/>
  <c r="AY41" i="6" s="1"/>
  <c r="AU40" i="9"/>
  <c r="AW41" i="9" s="1"/>
  <c r="AY40" i="9"/>
  <c r="AK40" i="9" s="1"/>
  <c r="AW40" i="9"/>
  <c r="AU41" i="7"/>
  <c r="AW41" i="7"/>
  <c r="AJ28" i="13"/>
  <c r="AI28" i="13"/>
  <c r="AT29" i="13"/>
  <c r="AX30" i="13" s="1"/>
  <c r="AK30" i="13" s="1"/>
  <c r="AV29" i="13"/>
  <c r="AZ29" i="13"/>
  <c r="AI45" i="4"/>
  <c r="AJ45" i="4"/>
  <c r="AD11" i="8"/>
  <c r="L11" i="8"/>
  <c r="AF11" i="8" s="1"/>
  <c r="AO11" i="10"/>
  <c r="AH11" i="10" s="1"/>
  <c r="L11" i="10" s="1"/>
  <c r="AF11" i="10" s="1"/>
  <c r="AO11" i="9"/>
  <c r="AH11" i="9" s="1"/>
  <c r="L11" i="9" s="1"/>
  <c r="AF11" i="9" s="1"/>
  <c r="AO11" i="11"/>
  <c r="AH11" i="11" s="1"/>
  <c r="AM11" i="11"/>
  <c r="E11" i="11" s="1"/>
  <c r="AO11" i="6"/>
  <c r="AH11" i="6" s="1"/>
  <c r="L11" i="6" s="1"/>
  <c r="AF11" i="6" s="1"/>
  <c r="Z11" i="12"/>
  <c r="Z11" i="8"/>
  <c r="AJ60" i="4"/>
  <c r="AI60" i="4"/>
  <c r="AU61" i="4"/>
  <c r="AW61" i="4"/>
  <c r="BE11" i="9"/>
  <c r="AL11" i="9"/>
  <c r="D11" i="9" s="1"/>
  <c r="F11" i="9" s="1"/>
  <c r="W13" i="9" s="1"/>
  <c r="BD11" i="7"/>
  <c r="BB11" i="7"/>
  <c r="BD11" i="13"/>
  <c r="BB11" i="13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H19" i="2"/>
  <c r="G19" i="2"/>
  <c r="D18" i="2"/>
  <c r="U19" i="2"/>
  <c r="W19" i="2"/>
  <c r="P19" i="2" s="1"/>
  <c r="H18" i="2"/>
  <c r="G18" i="2"/>
  <c r="Y19" i="2"/>
  <c r="R19" i="2" s="1"/>
  <c r="Q18" i="2"/>
  <c r="P18" i="2"/>
  <c r="AY38" i="4" l="1"/>
  <c r="AK38" i="4" s="1"/>
  <c r="AU38" i="4"/>
  <c r="AI41" i="9"/>
  <c r="AJ41" i="9"/>
  <c r="AI41" i="7"/>
  <c r="AJ41" i="7"/>
  <c r="AI40" i="9"/>
  <c r="AJ40" i="9"/>
  <c r="AJ38" i="4"/>
  <c r="AI38" i="4"/>
  <c r="AI37" i="4"/>
  <c r="AJ37" i="4"/>
  <c r="AY41" i="9"/>
  <c r="AU41" i="6"/>
  <c r="AY42" i="6" s="1"/>
  <c r="AK42" i="6" s="1"/>
  <c r="AU43" i="8"/>
  <c r="AW43" i="8"/>
  <c r="AY43" i="8"/>
  <c r="AK43" i="8" s="1"/>
  <c r="AU42" i="7"/>
  <c r="AY42" i="7"/>
  <c r="AK42" i="7" s="1"/>
  <c r="AW42" i="7"/>
  <c r="AU41" i="9"/>
  <c r="AW41" i="6"/>
  <c r="AI29" i="13"/>
  <c r="AJ29" i="13"/>
  <c r="AT30" i="13"/>
  <c r="AZ31" i="13" s="1"/>
  <c r="AZ30" i="13"/>
  <c r="AV30" i="13"/>
  <c r="AD11" i="11"/>
  <c r="L11" i="11"/>
  <c r="AF11" i="11" s="1"/>
  <c r="AM11" i="7"/>
  <c r="E11" i="7" s="1"/>
  <c r="AO11" i="7"/>
  <c r="AH11" i="7" s="1"/>
  <c r="AM11" i="13"/>
  <c r="E11" i="13" s="1"/>
  <c r="AO11" i="13"/>
  <c r="AH11" i="13" s="1"/>
  <c r="R11" i="12"/>
  <c r="S11" i="12" s="1"/>
  <c r="BZ11" i="1" s="1"/>
  <c r="AR12" i="12"/>
  <c r="AS12" i="12"/>
  <c r="AS12" i="8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U20" i="2"/>
  <c r="Q19" i="2"/>
  <c r="D19" i="2"/>
  <c r="Y20" i="2"/>
  <c r="R20" i="2" s="1"/>
  <c r="AA20" i="2"/>
  <c r="W20" i="2"/>
  <c r="G11" i="2"/>
  <c r="I11" i="2" s="1"/>
  <c r="AJ43" i="8" l="1"/>
  <c r="AI43" i="8"/>
  <c r="AU39" i="4"/>
  <c r="AY40" i="4" s="1"/>
  <c r="AK40" i="4" s="1"/>
  <c r="AW39" i="4"/>
  <c r="AY39" i="4"/>
  <c r="AK39" i="4" s="1"/>
  <c r="AI42" i="7"/>
  <c r="AJ42" i="7"/>
  <c r="AI41" i="6"/>
  <c r="AJ41" i="6"/>
  <c r="AU42" i="6"/>
  <c r="AW43" i="6" s="1"/>
  <c r="AW42" i="6"/>
  <c r="AU42" i="9"/>
  <c r="AY43" i="9" s="1"/>
  <c r="AK43" i="9" s="1"/>
  <c r="AW42" i="9"/>
  <c r="AY44" i="8"/>
  <c r="AK44" i="8" s="1"/>
  <c r="AU43" i="7"/>
  <c r="AY44" i="7" s="1"/>
  <c r="AK44" i="7" s="1"/>
  <c r="AW43" i="7"/>
  <c r="AY43" i="7"/>
  <c r="AK43" i="7" s="1"/>
  <c r="AU44" i="8"/>
  <c r="AW45" i="8" s="1"/>
  <c r="AY42" i="9"/>
  <c r="AK42" i="9" s="1"/>
  <c r="AW44" i="8"/>
  <c r="AI30" i="13"/>
  <c r="AJ30" i="13"/>
  <c r="AX31" i="13"/>
  <c r="AK31" i="13" s="1"/>
  <c r="AV31" i="13"/>
  <c r="AT31" i="13"/>
  <c r="AV35" i="13" s="1"/>
  <c r="AD11" i="7"/>
  <c r="L11" i="7"/>
  <c r="AF11" i="7" s="1"/>
  <c r="AD11" i="13"/>
  <c r="L11" i="13"/>
  <c r="AF11" i="13" s="1"/>
  <c r="U11" i="12"/>
  <c r="T11" i="12" s="1"/>
  <c r="CA11" i="1" s="1"/>
  <c r="AP12" i="12"/>
  <c r="X13" i="9"/>
  <c r="AS12" i="9"/>
  <c r="AR12" i="9"/>
  <c r="R11" i="10"/>
  <c r="BH11" i="1" s="1"/>
  <c r="AS12" i="10"/>
  <c r="AR12" i="10"/>
  <c r="J12" i="8"/>
  <c r="AE12" i="1" s="1"/>
  <c r="C12" i="8"/>
  <c r="AD12" i="1" s="1"/>
  <c r="AL12" i="8"/>
  <c r="AN12" i="8"/>
  <c r="J12" i="12"/>
  <c r="BY12" i="1" s="1"/>
  <c r="AS12" i="6"/>
  <c r="AR12" i="6"/>
  <c r="AS12" i="11"/>
  <c r="AR12" i="11"/>
  <c r="C12" i="12"/>
  <c r="BX12" i="1" s="1"/>
  <c r="AL12" i="12"/>
  <c r="AN12" i="12"/>
  <c r="BC12" i="9"/>
  <c r="AE11" i="9"/>
  <c r="AA11" i="9"/>
  <c r="X13" i="6"/>
  <c r="AA11" i="6"/>
  <c r="Z11" i="13"/>
  <c r="X13" i="11"/>
  <c r="AA11" i="11"/>
  <c r="R11" i="11"/>
  <c r="S11" i="11" s="1"/>
  <c r="U11" i="11" s="1"/>
  <c r="T11" i="11" s="1"/>
  <c r="BR11" i="1" s="1"/>
  <c r="Z11" i="7"/>
  <c r="X13" i="10"/>
  <c r="AA11" i="10"/>
  <c r="R11" i="6"/>
  <c r="S11" i="6" s="1"/>
  <c r="U11" i="6" s="1"/>
  <c r="T11" i="6" s="1"/>
  <c r="O11" i="1" s="1"/>
  <c r="AF11" i="1"/>
  <c r="N11" i="8"/>
  <c r="AU63" i="4"/>
  <c r="AY64" i="4" s="1"/>
  <c r="AK64" i="4" s="1"/>
  <c r="AW63" i="4"/>
  <c r="AJ62" i="4"/>
  <c r="AI62" i="4"/>
  <c r="B11" i="9"/>
  <c r="AL11" i="1" s="1"/>
  <c r="BA12" i="13"/>
  <c r="AC11" i="13"/>
  <c r="K11" i="13"/>
  <c r="M11" i="13" s="1"/>
  <c r="R11" i="13" s="1"/>
  <c r="S11" i="13" s="1"/>
  <c r="U11" i="13" s="1"/>
  <c r="N11" i="12"/>
  <c r="BW11" i="1"/>
  <c r="AE11" i="11"/>
  <c r="B11" i="11" s="1"/>
  <c r="BC12" i="11"/>
  <c r="AE11" i="10"/>
  <c r="B11" i="10" s="1"/>
  <c r="BC12" i="10"/>
  <c r="T11" i="9"/>
  <c r="AP11" i="1" s="1"/>
  <c r="AO11" i="1"/>
  <c r="AC11" i="1"/>
  <c r="AC11" i="7"/>
  <c r="BA12" i="7"/>
  <c r="K11" i="7"/>
  <c r="M11" i="7" s="1"/>
  <c r="AE11" i="6"/>
  <c r="B11" i="6" s="1"/>
  <c r="BC12" i="6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J44" i="8" l="1"/>
  <c r="AI44" i="8"/>
  <c r="AJ43" i="7"/>
  <c r="AI43" i="7"/>
  <c r="AI43" i="6"/>
  <c r="AJ43" i="6"/>
  <c r="AW40" i="4"/>
  <c r="AI40" i="4" s="1"/>
  <c r="N11" i="9"/>
  <c r="AU40" i="4"/>
  <c r="AI39" i="4"/>
  <c r="AJ39" i="4"/>
  <c r="AI42" i="9"/>
  <c r="AJ42" i="9"/>
  <c r="AJ42" i="6"/>
  <c r="AI42" i="6"/>
  <c r="AJ35" i="13"/>
  <c r="AI35" i="13"/>
  <c r="AI31" i="13"/>
  <c r="AJ31" i="13"/>
  <c r="S11" i="10"/>
  <c r="U11" i="10" s="1"/>
  <c r="T11" i="10" s="1"/>
  <c r="BI11" i="1" s="1"/>
  <c r="AU43" i="9"/>
  <c r="AY44" i="9" s="1"/>
  <c r="AK44" i="9" s="1"/>
  <c r="AU45" i="8"/>
  <c r="AW46" i="8" s="1"/>
  <c r="AW43" i="9"/>
  <c r="AU44" i="7"/>
  <c r="AW44" i="7"/>
  <c r="AY45" i="8"/>
  <c r="AU43" i="6"/>
  <c r="AY43" i="6"/>
  <c r="AK43" i="6" s="1"/>
  <c r="AZ33" i="13"/>
  <c r="AV33" i="13"/>
  <c r="AX33" i="13"/>
  <c r="AK33" i="13" s="1"/>
  <c r="AZ35" i="13"/>
  <c r="AX36" i="13"/>
  <c r="AK36" i="13" s="1"/>
  <c r="AX37" i="13"/>
  <c r="AK37" i="13" s="1"/>
  <c r="AV36" i="13"/>
  <c r="AZ36" i="13"/>
  <c r="AV32" i="13"/>
  <c r="AX32" i="13"/>
  <c r="AK32" i="13" s="1"/>
  <c r="AV34" i="13"/>
  <c r="AZ32" i="13"/>
  <c r="AZ34" i="13"/>
  <c r="AX34" i="13"/>
  <c r="AK34" i="13" s="1"/>
  <c r="AX35" i="13"/>
  <c r="AK35" i="13" s="1"/>
  <c r="AP13" i="12"/>
  <c r="R11" i="7"/>
  <c r="S11" i="7" s="1"/>
  <c r="U11" i="7" s="1"/>
  <c r="T11" i="7" s="1"/>
  <c r="X11" i="1" s="1"/>
  <c r="AS12" i="7"/>
  <c r="AR12" i="7"/>
  <c r="J12" i="11"/>
  <c r="BP12" i="1" s="1"/>
  <c r="AN12" i="10"/>
  <c r="AL12" i="10"/>
  <c r="C12" i="10"/>
  <c r="BF12" i="1" s="1"/>
  <c r="AL12" i="11"/>
  <c r="AN12" i="11"/>
  <c r="C12" i="11"/>
  <c r="BO12" i="1" s="1"/>
  <c r="AL12" i="6"/>
  <c r="C12" i="6"/>
  <c r="L12" i="1" s="1"/>
  <c r="AN12" i="6"/>
  <c r="AN12" i="9"/>
  <c r="AL12" i="9"/>
  <c r="C12" i="9"/>
  <c r="AM12" i="1" s="1"/>
  <c r="BQ11" i="1"/>
  <c r="J12" i="10"/>
  <c r="BG12" i="1" s="1"/>
  <c r="J12" i="6"/>
  <c r="M12" i="1" s="1"/>
  <c r="J12" i="9"/>
  <c r="AN12" i="1" s="1"/>
  <c r="N11" i="1"/>
  <c r="AR12" i="13"/>
  <c r="AS12" i="13"/>
  <c r="X13" i="7"/>
  <c r="AA11" i="7"/>
  <c r="X13" i="13"/>
  <c r="AA11" i="13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N11" i="11"/>
  <c r="BE11" i="1"/>
  <c r="AQ11" i="1"/>
  <c r="AB11" i="9"/>
  <c r="O11" i="9" s="1"/>
  <c r="P11" i="9" s="1"/>
  <c r="AR11" i="1" s="1"/>
  <c r="AH11" i="1"/>
  <c r="AB11" i="8"/>
  <c r="AE11" i="7"/>
  <c r="B11" i="7" s="1"/>
  <c r="BC12" i="7"/>
  <c r="K11" i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AJ44" i="7" l="1"/>
  <c r="AI44" i="7"/>
  <c r="AI43" i="9"/>
  <c r="AJ43" i="9"/>
  <c r="AJ40" i="4"/>
  <c r="AU41" i="4"/>
  <c r="AW42" i="4" s="1"/>
  <c r="AY41" i="4"/>
  <c r="AW41" i="4"/>
  <c r="AI36" i="13"/>
  <c r="AJ36" i="13"/>
  <c r="AJ34" i="13"/>
  <c r="AI34" i="13"/>
  <c r="AJ33" i="13"/>
  <c r="AI33" i="13"/>
  <c r="AI32" i="13"/>
  <c r="AJ32" i="13"/>
  <c r="AY46" i="8"/>
  <c r="AW44" i="9"/>
  <c r="N11" i="10"/>
  <c r="AB11" i="10" s="1"/>
  <c r="AU44" i="9"/>
  <c r="AU44" i="6"/>
  <c r="AY44" i="6"/>
  <c r="AK44" i="6" s="1"/>
  <c r="AW44" i="6"/>
  <c r="AU45" i="7"/>
  <c r="AW46" i="7" s="1"/>
  <c r="AY45" i="7"/>
  <c r="AW45" i="7"/>
  <c r="AU46" i="8"/>
  <c r="AW47" i="8" s="1"/>
  <c r="W11" i="1"/>
  <c r="AP14" i="12"/>
  <c r="C12" i="13"/>
  <c r="CG12" i="1" s="1"/>
  <c r="AN12" i="13"/>
  <c r="AL12" i="13"/>
  <c r="AL12" i="7"/>
  <c r="C12" i="7"/>
  <c r="U12" i="1" s="1"/>
  <c r="AN12" i="7"/>
  <c r="J12" i="7"/>
  <c r="V12" i="1" s="1"/>
  <c r="J12" i="13"/>
  <c r="CH12" i="1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Q11" i="12"/>
  <c r="V12" i="12"/>
  <c r="BS11" i="1"/>
  <c r="AB11" i="11"/>
  <c r="Q11" i="9"/>
  <c r="V12" i="9"/>
  <c r="O11" i="8"/>
  <c r="P11" i="8" s="1"/>
  <c r="AI11" i="1" s="1"/>
  <c r="CY11" i="1" s="1"/>
  <c r="Q11" i="8"/>
  <c r="V12" i="8"/>
  <c r="T11" i="1"/>
  <c r="N11" i="7"/>
  <c r="AB11" i="6"/>
  <c r="O11" i="6" s="1"/>
  <c r="P11" i="6" s="1"/>
  <c r="Q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AY44" i="4" l="1"/>
  <c r="AK44" i="4" s="1"/>
  <c r="AI44" i="6"/>
  <c r="AJ44" i="6"/>
  <c r="AI44" i="9"/>
  <c r="AJ44" i="9"/>
  <c r="AY46" i="4"/>
  <c r="AW45" i="4"/>
  <c r="AJ42" i="4"/>
  <c r="AI42" i="4"/>
  <c r="AY42" i="4"/>
  <c r="AK42" i="4" s="1"/>
  <c r="AW43" i="4"/>
  <c r="AI41" i="4"/>
  <c r="AJ41" i="4"/>
  <c r="AY47" i="4"/>
  <c r="AW46" i="4"/>
  <c r="AJ46" i="4" s="1"/>
  <c r="AY45" i="4"/>
  <c r="AY43" i="4"/>
  <c r="AK43" i="4" s="1"/>
  <c r="AW44" i="4"/>
  <c r="AY46" i="7"/>
  <c r="BJ11" i="1"/>
  <c r="AU45" i="9"/>
  <c r="AY46" i="9" s="1"/>
  <c r="AW45" i="9"/>
  <c r="AY45" i="9"/>
  <c r="AU45" i="6"/>
  <c r="AW46" i="6" s="1"/>
  <c r="AW45" i="6"/>
  <c r="AU47" i="8"/>
  <c r="AU46" i="7"/>
  <c r="AY47" i="7" s="1"/>
  <c r="AY47" i="8"/>
  <c r="AY45" i="6"/>
  <c r="AP15" i="12"/>
  <c r="AW66" i="4"/>
  <c r="AJ65" i="4"/>
  <c r="AI65" i="4"/>
  <c r="AJ66" i="4"/>
  <c r="AI66" i="4"/>
  <c r="AU66" i="4"/>
  <c r="BB12" i="12"/>
  <c r="AM12" i="12" s="1"/>
  <c r="E12" i="12" s="1"/>
  <c r="AD12" i="12" s="1"/>
  <c r="BD12" i="12"/>
  <c r="BB12" i="9"/>
  <c r="BD12" i="9"/>
  <c r="CK11" i="1"/>
  <c r="AB11" i="13"/>
  <c r="O11" i="13" s="1"/>
  <c r="P11" i="13" s="1"/>
  <c r="CL11" i="1" s="1"/>
  <c r="Y12" i="12"/>
  <c r="O11" i="11"/>
  <c r="P11" i="11" s="1"/>
  <c r="BT11" i="1" s="1"/>
  <c r="Q11" i="11"/>
  <c r="V12" i="11"/>
  <c r="O11" i="10"/>
  <c r="P11" i="10" s="1"/>
  <c r="BK11" i="1" s="1"/>
  <c r="Q11" i="10"/>
  <c r="V12" i="10"/>
  <c r="BB12" i="8"/>
  <c r="AM12" i="8" s="1"/>
  <c r="BD12" i="8"/>
  <c r="Y12" i="9"/>
  <c r="Y12" i="8"/>
  <c r="Y11" i="1"/>
  <c r="AB11" i="7"/>
  <c r="O11" i="7" s="1"/>
  <c r="P11" i="7" s="1"/>
  <c r="Z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J44" i="4" l="1"/>
  <c r="AI44" i="4"/>
  <c r="AJ43" i="4"/>
  <c r="AI43" i="4"/>
  <c r="AW47" i="7"/>
  <c r="AW46" i="9"/>
  <c r="AU48" i="8"/>
  <c r="AY48" i="8"/>
  <c r="AW48" i="8"/>
  <c r="AU46" i="9"/>
  <c r="AU47" i="7"/>
  <c r="AW48" i="7" s="1"/>
  <c r="AU46" i="6"/>
  <c r="AW47" i="6" s="1"/>
  <c r="AY46" i="6"/>
  <c r="AG12" i="9"/>
  <c r="AO12" i="9"/>
  <c r="AH12" i="9" s="1"/>
  <c r="D12" i="9"/>
  <c r="K12" i="9" s="1"/>
  <c r="AM12" i="9"/>
  <c r="E12" i="9" s="1"/>
  <c r="AD12" i="9" s="1"/>
  <c r="AG12" i="8"/>
  <c r="AO12" i="8"/>
  <c r="AH12" i="8" s="1"/>
  <c r="AG12" i="12"/>
  <c r="AO12" i="12"/>
  <c r="AH12" i="12" s="1"/>
  <c r="AP16" i="12"/>
  <c r="AU67" i="4"/>
  <c r="AY68" i="4" s="1"/>
  <c r="AK68" i="4" s="1"/>
  <c r="AY67" i="4"/>
  <c r="AK67" i="4" s="1"/>
  <c r="AW67" i="4"/>
  <c r="D12" i="8"/>
  <c r="BB12" i="11"/>
  <c r="BD12" i="11"/>
  <c r="BB12" i="6"/>
  <c r="BD12" i="6"/>
  <c r="BB12" i="10"/>
  <c r="BD12" i="10"/>
  <c r="Q11" i="13"/>
  <c r="V12" i="13"/>
  <c r="BE12" i="12"/>
  <c r="D12" i="12"/>
  <c r="BF12" i="12"/>
  <c r="Y12" i="11"/>
  <c r="Y12" i="10"/>
  <c r="BE12" i="9"/>
  <c r="BF12" i="9"/>
  <c r="BF12" i="8"/>
  <c r="E12" i="8"/>
  <c r="F12" i="8" s="1"/>
  <c r="BE12" i="8"/>
  <c r="Q11" i="7"/>
  <c r="V12" i="7"/>
  <c r="Y12" i="6"/>
  <c r="U25" i="2"/>
  <c r="P24" i="2"/>
  <c r="D24" i="2"/>
  <c r="AA25" i="2"/>
  <c r="W25" i="2"/>
  <c r="Y25" i="2"/>
  <c r="R25" i="2" s="1"/>
  <c r="S10" i="4"/>
  <c r="C11" i="4"/>
  <c r="C11" i="1" s="1"/>
  <c r="B10" i="1"/>
  <c r="AW47" i="9" l="1"/>
  <c r="AY47" i="9"/>
  <c r="AU47" i="6"/>
  <c r="AY47" i="6"/>
  <c r="F12" i="9"/>
  <c r="BA13" i="9" s="1"/>
  <c r="AC12" i="9"/>
  <c r="AY49" i="8"/>
  <c r="L12" i="9"/>
  <c r="M12" i="9" s="1"/>
  <c r="AU47" i="9"/>
  <c r="AY48" i="7"/>
  <c r="AU48" i="7"/>
  <c r="AW49" i="7" s="1"/>
  <c r="AU49" i="8"/>
  <c r="AW50" i="8" s="1"/>
  <c r="AW49" i="8"/>
  <c r="U26" i="2"/>
  <c r="Y27" i="2" s="1"/>
  <c r="R27" i="2" s="1"/>
  <c r="AO12" i="10"/>
  <c r="AH12" i="10" s="1"/>
  <c r="AM12" i="10"/>
  <c r="E12" i="10" s="1"/>
  <c r="AG12" i="6"/>
  <c r="AO12" i="6"/>
  <c r="AH12" i="6" s="1"/>
  <c r="AG12" i="11"/>
  <c r="AO12" i="11"/>
  <c r="AH12" i="11" s="1"/>
  <c r="AM12" i="6"/>
  <c r="E12" i="6" s="1"/>
  <c r="AD12" i="6" s="1"/>
  <c r="D12" i="11"/>
  <c r="AC12" i="11" s="1"/>
  <c r="AM12" i="11"/>
  <c r="E12" i="11" s="1"/>
  <c r="F12" i="11" s="1"/>
  <c r="AP17" i="12"/>
  <c r="AW68" i="4"/>
  <c r="W14" i="8"/>
  <c r="Z12" i="8"/>
  <c r="AJ68" i="4"/>
  <c r="AI68" i="4"/>
  <c r="AI67" i="4"/>
  <c r="AJ67" i="4"/>
  <c r="AU68" i="4"/>
  <c r="AC12" i="8"/>
  <c r="K12" i="8"/>
  <c r="AE12" i="8" s="1"/>
  <c r="AA26" i="2"/>
  <c r="H26" i="2" s="1"/>
  <c r="BB12" i="13"/>
  <c r="BD12" i="13"/>
  <c r="U10" i="4"/>
  <c r="T10" i="4" s="1"/>
  <c r="E10" i="1"/>
  <c r="N10" i="4"/>
  <c r="BB12" i="7"/>
  <c r="BD12" i="7"/>
  <c r="Y12" i="13"/>
  <c r="AC12" i="12"/>
  <c r="K12" i="12"/>
  <c r="F12" i="12"/>
  <c r="BA13" i="12" s="1"/>
  <c r="BE12" i="11"/>
  <c r="BF12" i="11"/>
  <c r="AG12" i="10"/>
  <c r="BF12" i="10"/>
  <c r="BE12" i="10"/>
  <c r="D12" i="10"/>
  <c r="AE12" i="9"/>
  <c r="AD12" i="8"/>
  <c r="L12" i="8"/>
  <c r="BA13" i="8"/>
  <c r="Y12" i="7"/>
  <c r="BF12" i="6"/>
  <c r="D12" i="6"/>
  <c r="BE12" i="6"/>
  <c r="W26" i="2"/>
  <c r="Q26" i="2" s="1"/>
  <c r="Y26" i="2"/>
  <c r="R26" i="2" s="1"/>
  <c r="D25" i="2"/>
  <c r="P25" i="2"/>
  <c r="Q25" i="2"/>
  <c r="H25" i="2"/>
  <c r="G25" i="2"/>
  <c r="Z12" i="9" l="1"/>
  <c r="AF12" i="9"/>
  <c r="B12" i="9" s="1"/>
  <c r="AL12" i="1" s="1"/>
  <c r="AU48" i="6"/>
  <c r="AU49" i="7"/>
  <c r="AW48" i="6"/>
  <c r="AY50" i="8"/>
  <c r="AU48" i="9"/>
  <c r="AW48" i="9"/>
  <c r="W14" i="9"/>
  <c r="AY49" i="7"/>
  <c r="AU50" i="8"/>
  <c r="AW51" i="8" s="1"/>
  <c r="AY48" i="9"/>
  <c r="AY48" i="6"/>
  <c r="AA27" i="2"/>
  <c r="H27" i="2" s="1"/>
  <c r="W27" i="2"/>
  <c r="P27" i="2" s="1"/>
  <c r="D26" i="2"/>
  <c r="U27" i="2"/>
  <c r="Y29" i="2" s="1"/>
  <c r="R29" i="2" s="1"/>
  <c r="K12" i="11"/>
  <c r="AE12" i="11" s="1"/>
  <c r="BC13" i="9"/>
  <c r="AR13" i="9"/>
  <c r="AS13" i="9"/>
  <c r="L12" i="10"/>
  <c r="AF12" i="10" s="1"/>
  <c r="AD12" i="10"/>
  <c r="D12" i="13"/>
  <c r="AC12" i="13" s="1"/>
  <c r="AM12" i="13"/>
  <c r="E12" i="13" s="1"/>
  <c r="F12" i="13" s="1"/>
  <c r="AO12" i="13"/>
  <c r="AH12" i="13" s="1"/>
  <c r="AG12" i="7"/>
  <c r="AO12" i="7"/>
  <c r="AH12" i="7" s="1"/>
  <c r="AM12" i="7"/>
  <c r="E12" i="7" s="1"/>
  <c r="AD12" i="7" s="1"/>
  <c r="L12" i="6"/>
  <c r="AF12" i="6" s="1"/>
  <c r="M12" i="8"/>
  <c r="AA12" i="8" s="1"/>
  <c r="W14" i="11"/>
  <c r="Z12" i="11"/>
  <c r="AU69" i="4"/>
  <c r="AY70" i="4" s="1"/>
  <c r="AK70" i="4" s="1"/>
  <c r="AY69" i="4"/>
  <c r="AK69" i="4" s="1"/>
  <c r="AW69" i="4"/>
  <c r="G10" i="1"/>
  <c r="AB10" i="4"/>
  <c r="P10" i="4"/>
  <c r="H10" i="1" s="1"/>
  <c r="G26" i="2"/>
  <c r="P26" i="2"/>
  <c r="BE12" i="13"/>
  <c r="BF12" i="13"/>
  <c r="AG12" i="13"/>
  <c r="Z12" i="12"/>
  <c r="W14" i="12"/>
  <c r="AE12" i="12"/>
  <c r="AD12" i="11"/>
  <c r="BA13" i="11"/>
  <c r="L12" i="11"/>
  <c r="M12" i="11" s="1"/>
  <c r="AC12" i="10"/>
  <c r="K12" i="10"/>
  <c r="F12" i="10"/>
  <c r="BA13" i="10" s="1"/>
  <c r="X14" i="9"/>
  <c r="AA12" i="9"/>
  <c r="R12" i="9"/>
  <c r="S12" i="9" s="1"/>
  <c r="U12" i="9" s="1"/>
  <c r="AF12" i="8"/>
  <c r="B12" i="8" s="1"/>
  <c r="AC12" i="1" s="1"/>
  <c r="D12" i="7"/>
  <c r="BE12" i="7"/>
  <c r="BF12" i="7"/>
  <c r="AC12" i="6"/>
  <c r="F12" i="6"/>
  <c r="BA13" i="6" s="1"/>
  <c r="K12" i="6"/>
  <c r="F10" i="1"/>
  <c r="J11" i="4"/>
  <c r="D11" i="1" s="1"/>
  <c r="AY51" i="8" l="1"/>
  <c r="AU51" i="8"/>
  <c r="AU49" i="6"/>
  <c r="AY50" i="6" s="1"/>
  <c r="AK50" i="6" s="1"/>
  <c r="AW49" i="6"/>
  <c r="AY49" i="6"/>
  <c r="AU50" i="7"/>
  <c r="AY50" i="7"/>
  <c r="AU49" i="9"/>
  <c r="AW50" i="7"/>
  <c r="AY49" i="9"/>
  <c r="AW49" i="9"/>
  <c r="G27" i="2"/>
  <c r="Q27" i="2"/>
  <c r="AA29" i="2"/>
  <c r="H29" i="2" s="1"/>
  <c r="W31" i="2"/>
  <c r="Q31" i="2" s="1"/>
  <c r="AA31" i="2"/>
  <c r="H31" i="2" s="1"/>
  <c r="D27" i="2"/>
  <c r="Y30" i="2"/>
  <c r="R30" i="2" s="1"/>
  <c r="AA32" i="2"/>
  <c r="W32" i="2"/>
  <c r="W30" i="2"/>
  <c r="W29" i="2"/>
  <c r="AA30" i="2"/>
  <c r="AA28" i="2"/>
  <c r="W28" i="2"/>
  <c r="Y28" i="2"/>
  <c r="R28" i="2" s="1"/>
  <c r="L12" i="7"/>
  <c r="AF12" i="7" s="1"/>
  <c r="K12" i="13"/>
  <c r="AE12" i="13" s="1"/>
  <c r="R12" i="8"/>
  <c r="S12" i="8" s="1"/>
  <c r="N12" i="8" s="1"/>
  <c r="AR13" i="8"/>
  <c r="AS13" i="8"/>
  <c r="J13" i="9"/>
  <c r="AN13" i="1" s="1"/>
  <c r="R12" i="11"/>
  <c r="S12" i="11" s="1"/>
  <c r="BQ12" i="1" s="1"/>
  <c r="AS13" i="11"/>
  <c r="AR13" i="11"/>
  <c r="C13" i="9"/>
  <c r="AM13" i="1" s="1"/>
  <c r="AN13" i="9"/>
  <c r="AL13" i="9"/>
  <c r="X14" i="8"/>
  <c r="BC13" i="8"/>
  <c r="AW70" i="4"/>
  <c r="W14" i="13"/>
  <c r="Z12" i="13"/>
  <c r="X14" i="11"/>
  <c r="AA12" i="11"/>
  <c r="AI69" i="4"/>
  <c r="AJ69" i="4"/>
  <c r="AU70" i="4"/>
  <c r="AI70" i="4"/>
  <c r="AJ70" i="4"/>
  <c r="Q10" i="4"/>
  <c r="V11" i="4"/>
  <c r="AD12" i="13"/>
  <c r="L12" i="13"/>
  <c r="AF12" i="13" s="1"/>
  <c r="BA13" i="13"/>
  <c r="AF12" i="11"/>
  <c r="B12" i="11" s="1"/>
  <c r="BC13" i="11"/>
  <c r="W14" i="10"/>
  <c r="Z12" i="10"/>
  <c r="AE12" i="10"/>
  <c r="B12" i="10" s="1"/>
  <c r="BE12" i="1" s="1"/>
  <c r="M12" i="10"/>
  <c r="AO12" i="1"/>
  <c r="N12" i="9"/>
  <c r="AB12" i="9" s="1"/>
  <c r="T12" i="9"/>
  <c r="AP12" i="1" s="1"/>
  <c r="AC12" i="7"/>
  <c r="K12" i="7"/>
  <c r="F12" i="7"/>
  <c r="BA13" i="7" s="1"/>
  <c r="AE12" i="6"/>
  <c r="B12" i="6" s="1"/>
  <c r="K12" i="1" s="1"/>
  <c r="M12" i="6"/>
  <c r="Z12" i="6"/>
  <c r="W14" i="6"/>
  <c r="AU50" i="6" l="1"/>
  <c r="AW50" i="6"/>
  <c r="AU50" i="9"/>
  <c r="AY51" i="9" s="1"/>
  <c r="AY50" i="9"/>
  <c r="AY51" i="7"/>
  <c r="AK51" i="7" s="1"/>
  <c r="AW50" i="9"/>
  <c r="AU52" i="8"/>
  <c r="AY53" i="8" s="1"/>
  <c r="AW52" i="8"/>
  <c r="AY52" i="8"/>
  <c r="AU51" i="7"/>
  <c r="AW52" i="7" s="1"/>
  <c r="AW51" i="7"/>
  <c r="G31" i="2"/>
  <c r="P31" i="2"/>
  <c r="G29" i="2"/>
  <c r="Q28" i="2"/>
  <c r="P28" i="2"/>
  <c r="G30" i="2"/>
  <c r="H30" i="2"/>
  <c r="G28" i="2"/>
  <c r="H28" i="2"/>
  <c r="Q29" i="2"/>
  <c r="P29" i="2"/>
  <c r="P30" i="2"/>
  <c r="Q30" i="2"/>
  <c r="Q32" i="2"/>
  <c r="P32" i="2"/>
  <c r="H32" i="2"/>
  <c r="G32" i="2"/>
  <c r="J13" i="11"/>
  <c r="BP13" i="1" s="1"/>
  <c r="U12" i="11"/>
  <c r="T12" i="11" s="1"/>
  <c r="BR12" i="1" s="1"/>
  <c r="C13" i="11"/>
  <c r="BO13" i="1" s="1"/>
  <c r="AL13" i="11"/>
  <c r="AN13" i="11"/>
  <c r="BC13" i="10"/>
  <c r="AS13" i="10"/>
  <c r="AR13" i="10"/>
  <c r="J13" i="8"/>
  <c r="AE13" i="1" s="1"/>
  <c r="C13" i="8"/>
  <c r="AD13" i="1" s="1"/>
  <c r="AL13" i="8"/>
  <c r="AN13" i="8"/>
  <c r="BC13" i="6"/>
  <c r="AR13" i="6"/>
  <c r="AS13" i="6"/>
  <c r="U12" i="8"/>
  <c r="T12" i="8" s="1"/>
  <c r="AG12" i="1" s="1"/>
  <c r="AF12" i="1"/>
  <c r="M12" i="13"/>
  <c r="AA12" i="13" s="1"/>
  <c r="AU71" i="4"/>
  <c r="AY72" i="4" s="1"/>
  <c r="AK72" i="4" s="1"/>
  <c r="AY71" i="4"/>
  <c r="AK71" i="4" s="1"/>
  <c r="AW71" i="4"/>
  <c r="Y11" i="4"/>
  <c r="BB11" i="4"/>
  <c r="AM11" i="4" s="1"/>
  <c r="E11" i="4" s="1"/>
  <c r="AD11" i="4" s="1"/>
  <c r="BD11" i="4"/>
  <c r="B12" i="13"/>
  <c r="CF12" i="1" s="1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B12" i="7" s="1"/>
  <c r="T12" i="1" s="1"/>
  <c r="M12" i="7"/>
  <c r="X14" i="6"/>
  <c r="AA12" i="6"/>
  <c r="R12" i="6"/>
  <c r="S12" i="6" s="1"/>
  <c r="U12" i="6" s="1"/>
  <c r="AW51" i="9" l="1"/>
  <c r="AU52" i="7"/>
  <c r="AU53" i="8"/>
  <c r="AY54" i="8" s="1"/>
  <c r="AU51" i="9"/>
  <c r="AU51" i="6"/>
  <c r="AY52" i="6" s="1"/>
  <c r="AY51" i="6"/>
  <c r="AW51" i="6"/>
  <c r="AJ51" i="6" s="1"/>
  <c r="AY52" i="7"/>
  <c r="AW53" i="8"/>
  <c r="X14" i="13"/>
  <c r="AR13" i="13"/>
  <c r="AS13" i="13"/>
  <c r="BC13" i="7"/>
  <c r="AR13" i="7"/>
  <c r="AS13" i="7"/>
  <c r="C13" i="6"/>
  <c r="L13" i="1" s="1"/>
  <c r="AL13" i="6"/>
  <c r="AN13" i="6"/>
  <c r="AL13" i="10"/>
  <c r="AN13" i="10"/>
  <c r="C13" i="10"/>
  <c r="BF13" i="1" s="1"/>
  <c r="J13" i="10"/>
  <c r="BG13" i="1" s="1"/>
  <c r="AO11" i="4"/>
  <c r="AH11" i="4" s="1"/>
  <c r="L11" i="4" s="1"/>
  <c r="AF11" i="4" s="1"/>
  <c r="R12" i="13"/>
  <c r="S12" i="13" s="1"/>
  <c r="U12" i="13" s="1"/>
  <c r="T12" i="13" s="1"/>
  <c r="CJ12" i="1" s="1"/>
  <c r="BC13" i="13"/>
  <c r="AU72" i="4"/>
  <c r="AY73" i="4" s="1"/>
  <c r="AK73" i="4" s="1"/>
  <c r="AW72" i="4"/>
  <c r="AI71" i="4"/>
  <c r="AJ71" i="4"/>
  <c r="BF11" i="4"/>
  <c r="AN11" i="4"/>
  <c r="AG11" i="4" s="1"/>
  <c r="BE11" i="4"/>
  <c r="AL11" i="4"/>
  <c r="D11" i="4" s="1"/>
  <c r="AB12" i="11"/>
  <c r="BS12" i="1"/>
  <c r="BH12" i="1"/>
  <c r="S12" i="10"/>
  <c r="U12" i="10" s="1"/>
  <c r="BB13" i="9"/>
  <c r="AM13" i="9" s="1"/>
  <c r="G13" i="9" s="1"/>
  <c r="BD13" i="9"/>
  <c r="Y13" i="9"/>
  <c r="O12" i="8"/>
  <c r="P12" i="8" s="1"/>
  <c r="AI12" i="1" s="1"/>
  <c r="CY12" i="1" s="1"/>
  <c r="Q12" i="8"/>
  <c r="V13" i="8"/>
  <c r="BB13" i="8" s="1"/>
  <c r="X14" i="7"/>
  <c r="AA12" i="7"/>
  <c r="R12" i="7"/>
  <c r="S12" i="7" s="1"/>
  <c r="U12" i="7" s="1"/>
  <c r="T12" i="6"/>
  <c r="O12" i="1" s="1"/>
  <c r="N12" i="1"/>
  <c r="N12" i="6"/>
  <c r="AW52" i="6" l="1"/>
  <c r="AU52" i="9"/>
  <c r="AY53" i="9" s="1"/>
  <c r="AW52" i="9"/>
  <c r="AY52" i="9"/>
  <c r="AU53" i="7"/>
  <c r="AW53" i="7"/>
  <c r="AY53" i="7"/>
  <c r="AU52" i="6"/>
  <c r="AU54" i="8"/>
  <c r="AW55" i="8" s="1"/>
  <c r="AW54" i="8"/>
  <c r="N12" i="13"/>
  <c r="CK12" i="1" s="1"/>
  <c r="J13" i="7"/>
  <c r="V13" i="1" s="1"/>
  <c r="C13" i="7"/>
  <c r="U13" i="1" s="1"/>
  <c r="AN13" i="7"/>
  <c r="AL13" i="7"/>
  <c r="AG13" i="9"/>
  <c r="AO13" i="9"/>
  <c r="AH13" i="9" s="1"/>
  <c r="AM13" i="8"/>
  <c r="E13" i="8" s="1"/>
  <c r="J13" i="13"/>
  <c r="CH13" i="1" s="1"/>
  <c r="CI12" i="1"/>
  <c r="AN13" i="13"/>
  <c r="AL13" i="13"/>
  <c r="C13" i="13"/>
  <c r="CG13" i="1" s="1"/>
  <c r="AW73" i="4"/>
  <c r="F11" i="4"/>
  <c r="AI72" i="4"/>
  <c r="AJ72" i="4"/>
  <c r="AI73" i="4"/>
  <c r="AJ73" i="4"/>
  <c r="AU73" i="4"/>
  <c r="AY74" i="4" s="1"/>
  <c r="AK74" i="4" s="1"/>
  <c r="E13" i="9"/>
  <c r="AD13" i="9" s="1"/>
  <c r="D13" i="9"/>
  <c r="AC11" i="4"/>
  <c r="K11" i="4"/>
  <c r="O12" i="11"/>
  <c r="P12" i="11" s="1"/>
  <c r="BT12" i="1" s="1"/>
  <c r="V13" i="11"/>
  <c r="Q12" i="11"/>
  <c r="N12" i="10"/>
  <c r="T12" i="10"/>
  <c r="BI12" i="1" s="1"/>
  <c r="BD13" i="8"/>
  <c r="BE13" i="9"/>
  <c r="BF13" i="9"/>
  <c r="Y13" i="8"/>
  <c r="T12" i="7"/>
  <c r="X12" i="1" s="1"/>
  <c r="W12" i="1"/>
  <c r="N12" i="7"/>
  <c r="AB12" i="6"/>
  <c r="O12" i="6" s="1"/>
  <c r="P12" i="6" s="1"/>
  <c r="Q12" i="1" s="1"/>
  <c r="P12" i="1"/>
  <c r="F13" i="9" l="1"/>
  <c r="W15" i="9" s="1"/>
  <c r="AB12" i="13"/>
  <c r="O12" i="13" s="1"/>
  <c r="P12" i="13" s="1"/>
  <c r="CL12" i="1" s="1"/>
  <c r="AU54" i="7"/>
  <c r="AW55" i="7" s="1"/>
  <c r="AW54" i="7"/>
  <c r="AY54" i="7"/>
  <c r="AK54" i="7" s="1"/>
  <c r="AU53" i="9"/>
  <c r="AY54" i="9" s="1"/>
  <c r="AW53" i="9"/>
  <c r="AU55" i="8"/>
  <c r="AY55" i="8"/>
  <c r="AU53" i="6"/>
  <c r="AY53" i="6"/>
  <c r="AW53" i="6"/>
  <c r="L13" i="9"/>
  <c r="M13" i="9" s="1"/>
  <c r="AD13" i="8"/>
  <c r="F13" i="8"/>
  <c r="AG13" i="8"/>
  <c r="AO13" i="8"/>
  <c r="AH13" i="8" s="1"/>
  <c r="L13" i="8" s="1"/>
  <c r="Z11" i="4"/>
  <c r="C11" i="15" s="1"/>
  <c r="W13" i="4"/>
  <c r="A11" i="15"/>
  <c r="AE11" i="4"/>
  <c r="B11" i="4" s="1"/>
  <c r="B11" i="1" s="1"/>
  <c r="M11" i="4"/>
  <c r="BA12" i="4"/>
  <c r="AU74" i="4"/>
  <c r="AW74" i="4"/>
  <c r="AC13" i="9"/>
  <c r="K13" i="9"/>
  <c r="AE13" i="9" s="1"/>
  <c r="BB13" i="11"/>
  <c r="AM13" i="11" s="1"/>
  <c r="BD13" i="11"/>
  <c r="Y13" i="11"/>
  <c r="AB12" i="10"/>
  <c r="O12" i="10" s="1"/>
  <c r="P12" i="10" s="1"/>
  <c r="BK12" i="1" s="1"/>
  <c r="BJ12" i="1"/>
  <c r="BF13" i="8"/>
  <c r="D13" i="8"/>
  <c r="BE13" i="8"/>
  <c r="Y12" i="1"/>
  <c r="AB12" i="7"/>
  <c r="O12" i="7" s="1"/>
  <c r="P12" i="7" s="1"/>
  <c r="Z12" i="1" s="1"/>
  <c r="V13" i="6"/>
  <c r="Q12" i="6"/>
  <c r="BA14" i="9" l="1"/>
  <c r="V13" i="13"/>
  <c r="Y13" i="13" s="1"/>
  <c r="Z13" i="9"/>
  <c r="Q12" i="13"/>
  <c r="AF13" i="9"/>
  <c r="B13" i="9" s="1"/>
  <c r="AL13" i="1" s="1"/>
  <c r="AY55" i="7"/>
  <c r="AY56" i="8"/>
  <c r="AU55" i="7"/>
  <c r="AY56" i="7" s="1"/>
  <c r="AU54" i="6"/>
  <c r="AY54" i="6"/>
  <c r="AU54" i="9"/>
  <c r="AW55" i="9" s="1"/>
  <c r="AW54" i="9"/>
  <c r="AJ54" i="9" s="1"/>
  <c r="AU56" i="8"/>
  <c r="AW57" i="8" s="1"/>
  <c r="AW56" i="8"/>
  <c r="AI56" i="8" s="1"/>
  <c r="AW54" i="6"/>
  <c r="W15" i="8"/>
  <c r="Z13" i="8"/>
  <c r="AR14" i="9"/>
  <c r="AS14" i="9"/>
  <c r="J14" i="9" s="1"/>
  <c r="AN14" i="1" s="1"/>
  <c r="AG13" i="11"/>
  <c r="AO13" i="11"/>
  <c r="AH13" i="11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AM13" i="13" s="1"/>
  <c r="BD13" i="13"/>
  <c r="D13" i="11"/>
  <c r="BE13" i="11"/>
  <c r="BF13" i="1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AY57" i="8" l="1"/>
  <c r="AK57" i="8" s="1"/>
  <c r="AU55" i="6"/>
  <c r="AY55" i="6"/>
  <c r="AU55" i="9"/>
  <c r="AU56" i="7"/>
  <c r="AW56" i="7"/>
  <c r="AI56" i="7" s="1"/>
  <c r="AY55" i="9"/>
  <c r="AU57" i="8"/>
  <c r="AY58" i="8" s="1"/>
  <c r="AW55" i="6"/>
  <c r="AS14" i="8"/>
  <c r="J14" i="8" s="1"/>
  <c r="AE14" i="1" s="1"/>
  <c r="AR14" i="8"/>
  <c r="C14" i="9"/>
  <c r="AM14" i="1" s="1"/>
  <c r="L13" i="11"/>
  <c r="AF13" i="11" s="1"/>
  <c r="AG13" i="6"/>
  <c r="AO13" i="6"/>
  <c r="AH13" i="6" s="1"/>
  <c r="AM13" i="6"/>
  <c r="E13" i="6" s="1"/>
  <c r="AO13" i="7"/>
  <c r="AH13" i="7" s="1"/>
  <c r="AG13" i="13"/>
  <c r="AO13" i="13"/>
  <c r="AH13" i="13" s="1"/>
  <c r="J12" i="4"/>
  <c r="D12" i="1" s="1"/>
  <c r="C12" i="4"/>
  <c r="C12" i="1" s="1"/>
  <c r="AL12" i="4"/>
  <c r="AN12" i="4"/>
  <c r="AY76" i="4"/>
  <c r="AK76" i="4" s="1"/>
  <c r="AD13" i="11"/>
  <c r="F13" i="11"/>
  <c r="BA14" i="11" s="1"/>
  <c r="D11" i="15"/>
  <c r="S11" i="4"/>
  <c r="AJ76" i="4"/>
  <c r="AI76" i="4"/>
  <c r="AI75" i="4"/>
  <c r="AJ75" i="4"/>
  <c r="AU76" i="4"/>
  <c r="E13" i="13"/>
  <c r="BF13" i="13"/>
  <c r="D13" i="13"/>
  <c r="BE13" i="13"/>
  <c r="AC13" i="11"/>
  <c r="K13" i="11"/>
  <c r="BB13" i="10"/>
  <c r="AM13" i="10" s="1"/>
  <c r="BD13" i="10"/>
  <c r="Y13" i="10"/>
  <c r="AO13" i="1"/>
  <c r="N13" i="9"/>
  <c r="T13" i="9"/>
  <c r="AP13" i="1" s="1"/>
  <c r="AE13" i="8"/>
  <c r="B13" i="8" s="1"/>
  <c r="AC13" i="1" s="1"/>
  <c r="BC14" i="8"/>
  <c r="AA13" i="8"/>
  <c r="X15" i="8"/>
  <c r="R13" i="8"/>
  <c r="S13" i="8" s="1"/>
  <c r="U13" i="8" s="1"/>
  <c r="BB13" i="7"/>
  <c r="Y13" i="7"/>
  <c r="BF13" i="6"/>
  <c r="BE13" i="6"/>
  <c r="D13" i="6"/>
  <c r="AU56" i="6" l="1"/>
  <c r="AY57" i="6" s="1"/>
  <c r="AW56" i="6"/>
  <c r="AY56" i="6"/>
  <c r="AW56" i="9"/>
  <c r="AI56" i="9" s="1"/>
  <c r="AU56" i="9"/>
  <c r="AW57" i="9" s="1"/>
  <c r="M13" i="11"/>
  <c r="AR14" i="11" s="1"/>
  <c r="AU58" i="8"/>
  <c r="AW58" i="8"/>
  <c r="AU57" i="7"/>
  <c r="AY58" i="7" s="1"/>
  <c r="AW57" i="7"/>
  <c r="AJ57" i="7" s="1"/>
  <c r="AY57" i="7"/>
  <c r="AY56" i="9"/>
  <c r="AD13" i="6"/>
  <c r="F13" i="6"/>
  <c r="BA14" i="6" s="1"/>
  <c r="C14" i="8"/>
  <c r="AD14" i="1" s="1"/>
  <c r="AG13" i="10"/>
  <c r="AO13" i="10"/>
  <c r="D13" i="7"/>
  <c r="AC13" i="7" s="1"/>
  <c r="AM13" i="7"/>
  <c r="E13" i="7" s="1"/>
  <c r="E13" i="10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U77" i="4"/>
  <c r="AW78" i="4" s="1"/>
  <c r="AW77" i="4"/>
  <c r="AY77" i="4"/>
  <c r="AK77" i="4" s="1"/>
  <c r="AC13" i="13"/>
  <c r="K13" i="13"/>
  <c r="AE13" i="11"/>
  <c r="B13" i="11" s="1"/>
  <c r="BN13" i="1" s="1"/>
  <c r="BC14" i="11"/>
  <c r="D13" i="10"/>
  <c r="BE13" i="10"/>
  <c r="AH13" i="10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AC13" i="6"/>
  <c r="AY57" i="9" l="1"/>
  <c r="AW57" i="6"/>
  <c r="R13" i="11"/>
  <c r="S13" i="11" s="1"/>
  <c r="U13" i="11" s="1"/>
  <c r="T13" i="11" s="1"/>
  <c r="BR13" i="1" s="1"/>
  <c r="AS14" i="11"/>
  <c r="J14" i="11" s="1"/>
  <c r="BP14" i="1" s="1"/>
  <c r="AA13" i="11"/>
  <c r="AU59" i="8"/>
  <c r="AY60" i="8" s="1"/>
  <c r="AW59" i="8"/>
  <c r="AI59" i="8" s="1"/>
  <c r="AU57" i="6"/>
  <c r="AY59" i="8"/>
  <c r="AU58" i="7"/>
  <c r="AW58" i="7"/>
  <c r="AU57" i="9"/>
  <c r="AW58" i="9" s="1"/>
  <c r="X15" i="11"/>
  <c r="AD13" i="10"/>
  <c r="F13" i="10"/>
  <c r="BA14" i="10" s="1"/>
  <c r="W15" i="6"/>
  <c r="Z13" i="6"/>
  <c r="C14" i="11"/>
  <c r="BO14" i="1" s="1"/>
  <c r="L13" i="10"/>
  <c r="AF13" i="10" s="1"/>
  <c r="AY78" i="4"/>
  <c r="AK78" i="4" s="1"/>
  <c r="M13" i="13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AC13" i="10"/>
  <c r="K13" i="10"/>
  <c r="V14" i="9"/>
  <c r="Q13" i="9"/>
  <c r="AB13" i="8"/>
  <c r="AH13" i="1"/>
  <c r="F13" i="7"/>
  <c r="BA14" i="7" s="1"/>
  <c r="AD13" i="7"/>
  <c r="L13" i="7"/>
  <c r="AE13" i="7"/>
  <c r="BQ13" i="1" l="1"/>
  <c r="N13" i="11"/>
  <c r="BS13" i="1" s="1"/>
  <c r="AY58" i="9"/>
  <c r="AW60" i="8"/>
  <c r="AU58" i="9"/>
  <c r="AW59" i="9" s="1"/>
  <c r="AW59" i="7"/>
  <c r="AU59" i="7"/>
  <c r="AY59" i="7"/>
  <c r="AU58" i="6"/>
  <c r="AW59" i="6" s="1"/>
  <c r="AY58" i="6"/>
  <c r="AW58" i="6"/>
  <c r="AU60" i="8"/>
  <c r="W15" i="10"/>
  <c r="Z13" i="10"/>
  <c r="M13" i="10"/>
  <c r="AS14" i="10" s="1"/>
  <c r="J14" i="10" s="1"/>
  <c r="BG14" i="1" s="1"/>
  <c r="AA13" i="13"/>
  <c r="AR14" i="13"/>
  <c r="AS14" i="13"/>
  <c r="J14" i="13" s="1"/>
  <c r="CH14" i="1" s="1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BC14" i="10"/>
  <c r="AE13" i="10"/>
  <c r="B13" i="10" s="1"/>
  <c r="BB14" i="9"/>
  <c r="AL14" i="9" s="1"/>
  <c r="BD14" i="9"/>
  <c r="AN14" i="9" s="1"/>
  <c r="Y14" i="9"/>
  <c r="O13" i="8"/>
  <c r="P13" i="8" s="1"/>
  <c r="AI13" i="1" s="1"/>
  <c r="CY13" i="1" s="1"/>
  <c r="Q13" i="8"/>
  <c r="V14" i="8"/>
  <c r="BB14" i="8" s="1"/>
  <c r="AF13" i="7"/>
  <c r="B13" i="7" s="1"/>
  <c r="T13" i="1" s="1"/>
  <c r="M13" i="7"/>
  <c r="W15" i="7"/>
  <c r="Z13" i="7"/>
  <c r="R13" i="10" l="1"/>
  <c r="BH13" i="1" s="1"/>
  <c r="X15" i="10"/>
  <c r="AR14" i="10"/>
  <c r="C14" i="10" s="1"/>
  <c r="BF14" i="1" s="1"/>
  <c r="AA13" i="10"/>
  <c r="AY59" i="6"/>
  <c r="AK59" i="6" s="1"/>
  <c r="AY60" i="7"/>
  <c r="AU61" i="8"/>
  <c r="AY61" i="8"/>
  <c r="AK61" i="8" s="1"/>
  <c r="AW61" i="8"/>
  <c r="AU59" i="9"/>
  <c r="AY59" i="9"/>
  <c r="AU59" i="6"/>
  <c r="AU60" i="7"/>
  <c r="AW60" i="7"/>
  <c r="AR14" i="7"/>
  <c r="AS14" i="7"/>
  <c r="J14" i="7" s="1"/>
  <c r="V14" i="1" s="1"/>
  <c r="AM14" i="8"/>
  <c r="AL14" i="8"/>
  <c r="D14" i="8" s="1"/>
  <c r="AC14" i="8" s="1"/>
  <c r="C14" i="13"/>
  <c r="CG14" i="1" s="1"/>
  <c r="AM14" i="9"/>
  <c r="E14" i="9" s="1"/>
  <c r="AD14" i="9" s="1"/>
  <c r="AG14" i="9"/>
  <c r="AO14" i="9"/>
  <c r="AH14" i="9" s="1"/>
  <c r="N13" i="13"/>
  <c r="AB13" i="13" s="1"/>
  <c r="D14" i="9"/>
  <c r="AC14" i="9" s="1"/>
  <c r="CI13" i="1"/>
  <c r="Y12" i="4"/>
  <c r="BB12" i="4"/>
  <c r="BD12" i="4"/>
  <c r="AI79" i="4"/>
  <c r="AJ79" i="4"/>
  <c r="AU80" i="4"/>
  <c r="AW80" i="4"/>
  <c r="V14" i="11"/>
  <c r="Q13" i="11"/>
  <c r="BE13" i="1"/>
  <c r="BD14" i="8"/>
  <c r="BE14" i="9"/>
  <c r="BF14" i="9"/>
  <c r="Y14" i="8"/>
  <c r="AA13" i="7"/>
  <c r="R13" i="7"/>
  <c r="S13" i="7" s="1"/>
  <c r="U13" i="7" s="1"/>
  <c r="X15" i="7"/>
  <c r="BC14" i="7"/>
  <c r="S13" i="10" l="1"/>
  <c r="U13" i="10" s="1"/>
  <c r="AY61" i="7"/>
  <c r="AU60" i="9"/>
  <c r="AY61" i="9" s="1"/>
  <c r="AY60" i="9"/>
  <c r="AK60" i="9" s="1"/>
  <c r="AW60" i="9"/>
  <c r="AU62" i="8"/>
  <c r="AW62" i="8"/>
  <c r="AY62" i="8"/>
  <c r="AK62" i="8" s="1"/>
  <c r="AU60" i="6"/>
  <c r="AY60" i="6"/>
  <c r="AW60" i="6"/>
  <c r="AU61" i="7"/>
  <c r="AW62" i="7" s="1"/>
  <c r="AW61" i="7"/>
  <c r="F14" i="9"/>
  <c r="Z14" i="9" s="1"/>
  <c r="AO14" i="8"/>
  <c r="AH14" i="8" s="1"/>
  <c r="AN14" i="8"/>
  <c r="AG14" i="8" s="1"/>
  <c r="K14" i="8" s="1"/>
  <c r="C14" i="7"/>
  <c r="U14" i="1" s="1"/>
  <c r="AM12" i="4"/>
  <c r="E12" i="4" s="1"/>
  <c r="AG12" i="4"/>
  <c r="AO12" i="4"/>
  <c r="AH12" i="4" s="1"/>
  <c r="L12" i="4" s="1"/>
  <c r="AF12" i="4" s="1"/>
  <c r="K14" i="9"/>
  <c r="AE14" i="9" s="1"/>
  <c r="L14" i="9"/>
  <c r="AF14" i="9" s="1"/>
  <c r="CK13" i="1"/>
  <c r="BF12" i="4"/>
  <c r="D12" i="4"/>
  <c r="BE12" i="4"/>
  <c r="AJ80" i="4"/>
  <c r="AI80" i="4"/>
  <c r="AU81" i="4"/>
  <c r="AY82" i="4" s="1"/>
  <c r="AK82" i="4" s="1"/>
  <c r="AW81" i="4"/>
  <c r="AY81" i="4"/>
  <c r="AK81" i="4" s="1"/>
  <c r="O13" i="13"/>
  <c r="P13" i="13" s="1"/>
  <c r="CL13" i="1" s="1"/>
  <c r="Q13" i="13"/>
  <c r="V14" i="13"/>
  <c r="BB14" i="11"/>
  <c r="BD14" i="11"/>
  <c r="AN14" i="11" s="1"/>
  <c r="Y14" i="11"/>
  <c r="T13" i="10"/>
  <c r="BI13" i="1" s="1"/>
  <c r="N13" i="10"/>
  <c r="BE14" i="8"/>
  <c r="E14" i="8"/>
  <c r="F14" i="8" s="1"/>
  <c r="BF14" i="8"/>
  <c r="W13" i="1"/>
  <c r="N13" i="7"/>
  <c r="T13" i="7"/>
  <c r="X13" i="1" s="1"/>
  <c r="BA15" i="9" l="1"/>
  <c r="W16" i="9"/>
  <c r="AU61" i="6"/>
  <c r="AW62" i="6" s="1"/>
  <c r="AU63" i="8"/>
  <c r="AW63" i="8"/>
  <c r="AU61" i="9"/>
  <c r="AY62" i="9" s="1"/>
  <c r="AW61" i="9"/>
  <c r="AU62" i="7"/>
  <c r="AW63" i="7" s="1"/>
  <c r="AY61" i="6"/>
  <c r="AY63" i="8"/>
  <c r="AW61" i="6"/>
  <c r="AY62" i="7"/>
  <c r="AK62" i="7" s="1"/>
  <c r="M14" i="9"/>
  <c r="AR15" i="9" s="1"/>
  <c r="AD12" i="4"/>
  <c r="F12" i="4"/>
  <c r="BA13" i="4" s="1"/>
  <c r="W16" i="8"/>
  <c r="Z14" i="8"/>
  <c r="AM14" i="11"/>
  <c r="E14" i="11" s="1"/>
  <c r="AL14" i="11"/>
  <c r="D14" i="11" s="1"/>
  <c r="B14" i="9"/>
  <c r="AL14" i="1" s="1"/>
  <c r="AE14" i="8"/>
  <c r="AG14" i="11"/>
  <c r="AO14" i="11"/>
  <c r="AH14" i="11" s="1"/>
  <c r="M12" i="4"/>
  <c r="K12" i="4"/>
  <c r="AC12" i="4"/>
  <c r="AI81" i="4"/>
  <c r="AJ81" i="4"/>
  <c r="AU82" i="4"/>
  <c r="AW82" i="4"/>
  <c r="BB14" i="13"/>
  <c r="AL14" i="13" s="1"/>
  <c r="D14" i="13" s="1"/>
  <c r="AC14" i="13" s="1"/>
  <c r="BD14" i="13"/>
  <c r="AN14" i="13" s="1"/>
  <c r="Y14" i="13"/>
  <c r="BE14" i="11"/>
  <c r="BF14" i="11"/>
  <c r="BJ13" i="1"/>
  <c r="AB13" i="10"/>
  <c r="O13" i="10" s="1"/>
  <c r="P13" i="10" s="1"/>
  <c r="BK13" i="1" s="1"/>
  <c r="AA14" i="9"/>
  <c r="AD14" i="8"/>
  <c r="BA15" i="8"/>
  <c r="L14" i="8"/>
  <c r="M14" i="8" s="1"/>
  <c r="R14" i="8" s="1"/>
  <c r="S14" i="8" s="1"/>
  <c r="U14" i="8" s="1"/>
  <c r="AB13" i="7"/>
  <c r="O13" i="7" s="1"/>
  <c r="P13" i="7" s="1"/>
  <c r="Z13" i="1" s="1"/>
  <c r="Y13" i="1"/>
  <c r="AS15" i="9" l="1"/>
  <c r="J15" i="9" s="1"/>
  <c r="AN15" i="1" s="1"/>
  <c r="R14" i="9"/>
  <c r="S14" i="9" s="1"/>
  <c r="U14" i="9" s="1"/>
  <c r="T14" i="9" s="1"/>
  <c r="AP14" i="1" s="1"/>
  <c r="AY63" i="7"/>
  <c r="BC15" i="9"/>
  <c r="AY64" i="8"/>
  <c r="AU64" i="8"/>
  <c r="AW64" i="8"/>
  <c r="AU63" i="7"/>
  <c r="AU62" i="9"/>
  <c r="AW63" i="9" s="1"/>
  <c r="AU62" i="6"/>
  <c r="AY62" i="6"/>
  <c r="AW62" i="9"/>
  <c r="AI62" i="9" s="1"/>
  <c r="X16" i="9"/>
  <c r="F14" i="11"/>
  <c r="Z14" i="11" s="1"/>
  <c r="Z12" i="4"/>
  <c r="C12" i="15" s="1"/>
  <c r="W14" i="4"/>
  <c r="A12" i="15"/>
  <c r="AA12" i="4"/>
  <c r="AS13" i="4"/>
  <c r="J13" i="4" s="1"/>
  <c r="D13" i="1" s="1"/>
  <c r="AR13" i="4"/>
  <c r="AS15" i="8"/>
  <c r="AR15" i="8"/>
  <c r="X16" i="8"/>
  <c r="AA14" i="8"/>
  <c r="AM15" i="9"/>
  <c r="AO15" i="9"/>
  <c r="C15" i="9"/>
  <c r="AM15" i="1" s="1"/>
  <c r="Z14" i="13"/>
  <c r="AM14" i="13"/>
  <c r="E14" i="13" s="1"/>
  <c r="F14" i="13" s="1"/>
  <c r="W16" i="13" s="1"/>
  <c r="AO14" i="13"/>
  <c r="AH14" i="13" s="1"/>
  <c r="X14" i="4"/>
  <c r="BC13" i="4"/>
  <c r="R12" i="4"/>
  <c r="D12" i="15" s="1"/>
  <c r="AE12" i="4"/>
  <c r="B12" i="4" s="1"/>
  <c r="B12" i="1" s="1"/>
  <c r="AJ82" i="4"/>
  <c r="AI82" i="4"/>
  <c r="AU83" i="4"/>
  <c r="AY84" i="4" s="1"/>
  <c r="AK84" i="4" s="1"/>
  <c r="AW83" i="4"/>
  <c r="AY83" i="4"/>
  <c r="AK83" i="4" s="1"/>
  <c r="AC14" i="11"/>
  <c r="K14" i="11"/>
  <c r="BE14" i="13"/>
  <c r="BF14" i="13"/>
  <c r="AG14" i="13"/>
  <c r="K14" i="13" s="1"/>
  <c r="AD14" i="11"/>
  <c r="L14" i="11"/>
  <c r="Q13" i="10"/>
  <c r="V14" i="10"/>
  <c r="T14" i="8"/>
  <c r="AG14" i="1" s="1"/>
  <c r="AF14" i="1"/>
  <c r="BC15" i="8"/>
  <c r="AF14" i="8"/>
  <c r="B14" i="8" s="1"/>
  <c r="N14" i="8" s="1"/>
  <c r="Q13" i="7"/>
  <c r="V14" i="7"/>
  <c r="BD14" i="7" s="1"/>
  <c r="AN14" i="7" s="1"/>
  <c r="N14" i="9" l="1"/>
  <c r="AB14" i="9" s="1"/>
  <c r="V15" i="9" s="1"/>
  <c r="AO14" i="1"/>
  <c r="AY63" i="9"/>
  <c r="AU64" i="7"/>
  <c r="AW65" i="7" s="1"/>
  <c r="AJ65" i="7" s="1"/>
  <c r="AW64" i="7"/>
  <c r="AY64" i="7"/>
  <c r="AU65" i="8"/>
  <c r="AY66" i="8" s="1"/>
  <c r="AW65" i="8"/>
  <c r="AU63" i="9"/>
  <c r="AY64" i="9" s="1"/>
  <c r="AY65" i="8"/>
  <c r="AU63" i="6"/>
  <c r="AY64" i="6" s="1"/>
  <c r="AK64" i="6" s="1"/>
  <c r="AW63" i="6"/>
  <c r="AY63" i="6"/>
  <c r="W16" i="11"/>
  <c r="BA15" i="11"/>
  <c r="C13" i="4"/>
  <c r="C13" i="1" s="1"/>
  <c r="AN13" i="4"/>
  <c r="AL13" i="4"/>
  <c r="C15" i="8"/>
  <c r="AD15" i="1" s="1"/>
  <c r="AO15" i="8"/>
  <c r="AM15" i="8"/>
  <c r="E15" i="8" s="1"/>
  <c r="AD15" i="8" s="1"/>
  <c r="J15" i="8"/>
  <c r="AE15" i="1" s="1"/>
  <c r="AG14" i="7"/>
  <c r="AO14" i="7"/>
  <c r="S12" i="4"/>
  <c r="U12" i="4" s="1"/>
  <c r="T12" i="4" s="1"/>
  <c r="F12" i="1" s="1"/>
  <c r="AE14" i="11"/>
  <c r="M14" i="11"/>
  <c r="AI83" i="4"/>
  <c r="AJ83" i="4"/>
  <c r="AU84" i="4"/>
  <c r="AY85" i="4" s="1"/>
  <c r="AK85" i="4" s="1"/>
  <c r="AW84" i="4"/>
  <c r="AE14" i="13"/>
  <c r="AD14" i="13"/>
  <c r="L14" i="13"/>
  <c r="AF14" i="13" s="1"/>
  <c r="BA15" i="13"/>
  <c r="AF14" i="11"/>
  <c r="BB14" i="10"/>
  <c r="AL14" i="10" s="1"/>
  <c r="BD14" i="10"/>
  <c r="AN14" i="10" s="1"/>
  <c r="Y14" i="10"/>
  <c r="O14" i="9"/>
  <c r="P14" i="9" s="1"/>
  <c r="AR14" i="1" s="1"/>
  <c r="Q14" i="9"/>
  <c r="AC14" i="1"/>
  <c r="BB14" i="7"/>
  <c r="AL14" i="7" s="1"/>
  <c r="Y14" i="7"/>
  <c r="AQ14" i="1" l="1"/>
  <c r="E12" i="1"/>
  <c r="AY65" i="7"/>
  <c r="AW64" i="6"/>
  <c r="AU64" i="6"/>
  <c r="AW65" i="6" s="1"/>
  <c r="AJ65" i="6" s="1"/>
  <c r="AU64" i="9"/>
  <c r="AW65" i="9" s="1"/>
  <c r="AW64" i="9"/>
  <c r="AU66" i="8"/>
  <c r="AW66" i="8"/>
  <c r="AU65" i="7"/>
  <c r="M14" i="13"/>
  <c r="X16" i="13" s="1"/>
  <c r="N12" i="4"/>
  <c r="AB12" i="4" s="1"/>
  <c r="AS15" i="11"/>
  <c r="AR15" i="11"/>
  <c r="AO14" i="10"/>
  <c r="AH14" i="10" s="1"/>
  <c r="AM14" i="7"/>
  <c r="E14" i="7" s="1"/>
  <c r="AD14" i="7" s="1"/>
  <c r="AM14" i="10"/>
  <c r="E14" i="10" s="1"/>
  <c r="AD14" i="10" s="1"/>
  <c r="B14" i="11"/>
  <c r="BN14" i="1" s="1"/>
  <c r="BC15" i="11"/>
  <c r="AA14" i="11"/>
  <c r="X16" i="11"/>
  <c r="R14" i="11"/>
  <c r="S14" i="11" s="1"/>
  <c r="AU85" i="4"/>
  <c r="AY86" i="4" s="1"/>
  <c r="AK86" i="4" s="1"/>
  <c r="AW85" i="4"/>
  <c r="AJ84" i="4"/>
  <c r="AI84" i="4"/>
  <c r="B14" i="13"/>
  <c r="CF14" i="1" s="1"/>
  <c r="AA14" i="13"/>
  <c r="BE14" i="10"/>
  <c r="D14" i="10"/>
  <c r="AG14" i="10"/>
  <c r="BF14" i="10"/>
  <c r="BB15" i="9"/>
  <c r="BD15" i="9"/>
  <c r="Y15" i="9"/>
  <c r="AB14" i="8"/>
  <c r="O14" i="8" s="1"/>
  <c r="P14" i="8" s="1"/>
  <c r="AI14" i="1" s="1"/>
  <c r="AH14" i="1"/>
  <c r="BF14" i="7"/>
  <c r="AH14" i="7"/>
  <c r="D14" i="7"/>
  <c r="BE14" i="7"/>
  <c r="CY14" i="1" l="1"/>
  <c r="N14" i="11"/>
  <c r="R14" i="13"/>
  <c r="S14" i="13" s="1"/>
  <c r="U14" i="13" s="1"/>
  <c r="T14" i="13" s="1"/>
  <c r="CJ14" i="1" s="1"/>
  <c r="BC15" i="13"/>
  <c r="AS15" i="13"/>
  <c r="J15" i="13" s="1"/>
  <c r="CH15" i="1" s="1"/>
  <c r="AR15" i="13"/>
  <c r="C15" i="13" s="1"/>
  <c r="CG15" i="1" s="1"/>
  <c r="AU66" i="7"/>
  <c r="AW67" i="7" s="1"/>
  <c r="AI67" i="7" s="1"/>
  <c r="AY66" i="7"/>
  <c r="AW66" i="7"/>
  <c r="AU65" i="6"/>
  <c r="AY65" i="6"/>
  <c r="AK65" i="6" s="1"/>
  <c r="AU65" i="9"/>
  <c r="AY65" i="9"/>
  <c r="AU67" i="8"/>
  <c r="AW68" i="8" s="1"/>
  <c r="AY67" i="8"/>
  <c r="AW67" i="8"/>
  <c r="AN15" i="9"/>
  <c r="AG15" i="9" s="1"/>
  <c r="E15" i="9"/>
  <c r="AD15" i="9" s="1"/>
  <c r="AL15" i="9"/>
  <c r="D15" i="9" s="1"/>
  <c r="AC15" i="9" s="1"/>
  <c r="G12" i="1"/>
  <c r="C15" i="11"/>
  <c r="BO15" i="1" s="1"/>
  <c r="AO15" i="11"/>
  <c r="AM15" i="11"/>
  <c r="E15" i="11" s="1"/>
  <c r="AD15" i="11" s="1"/>
  <c r="J15" i="11"/>
  <c r="BP15" i="1" s="1"/>
  <c r="L14" i="10"/>
  <c r="AF14" i="10" s="1"/>
  <c r="L14" i="7"/>
  <c r="AF14" i="7" s="1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V13" i="4"/>
  <c r="CI14" i="1"/>
  <c r="AB14" i="11"/>
  <c r="BS14" i="1"/>
  <c r="AC14" i="10"/>
  <c r="K14" i="10"/>
  <c r="F14" i="10"/>
  <c r="BE15" i="9"/>
  <c r="BF15" i="9"/>
  <c r="AH15" i="9"/>
  <c r="Q14" i="8"/>
  <c r="V15" i="8"/>
  <c r="BB15" i="8" s="1"/>
  <c r="AL15" i="8" s="1"/>
  <c r="K14" i="7"/>
  <c r="AC14" i="7"/>
  <c r="F14" i="7"/>
  <c r="N14" i="13" l="1"/>
  <c r="CK14" i="1" s="1"/>
  <c r="AO15" i="13"/>
  <c r="AM15" i="13"/>
  <c r="E15" i="13" s="1"/>
  <c r="AD15" i="13" s="1"/>
  <c r="L15" i="9"/>
  <c r="AF15" i="9" s="1"/>
  <c r="AY67" i="7"/>
  <c r="AU67" i="7"/>
  <c r="AU66" i="9"/>
  <c r="AW66" i="9"/>
  <c r="AU68" i="8"/>
  <c r="AW69" i="8" s="1"/>
  <c r="AU66" i="6"/>
  <c r="AY67" i="6" s="1"/>
  <c r="AK67" i="6" s="1"/>
  <c r="AW66" i="6"/>
  <c r="AY66" i="6"/>
  <c r="AY68" i="8"/>
  <c r="AY66" i="9"/>
  <c r="F15" i="9"/>
  <c r="BA16" i="9" s="1"/>
  <c r="K15" i="9"/>
  <c r="AE15" i="9" s="1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BB13" i="4"/>
  <c r="O14" i="11"/>
  <c r="P14" i="11" s="1"/>
  <c r="BT14" i="1" s="1"/>
  <c r="Q14" i="11"/>
  <c r="V15" i="11"/>
  <c r="M14" i="10"/>
  <c r="AE14" i="10"/>
  <c r="B14" i="10" s="1"/>
  <c r="BE14" i="1" s="1"/>
  <c r="W16" i="10"/>
  <c r="Z14" i="10"/>
  <c r="BA15" i="10"/>
  <c r="BD15" i="8"/>
  <c r="Y15" i="8"/>
  <c r="BA15" i="7"/>
  <c r="M14" i="7"/>
  <c r="AE14" i="7"/>
  <c r="B14" i="7" s="1"/>
  <c r="T14" i="1" s="1"/>
  <c r="AB14" i="13" l="1"/>
  <c r="O14" i="13" s="1"/>
  <c r="P14" i="13" s="1"/>
  <c r="CL14" i="1" s="1"/>
  <c r="M15" i="9"/>
  <c r="X17" i="9" s="1"/>
  <c r="AU69" i="8"/>
  <c r="AY69" i="8"/>
  <c r="AU68" i="7"/>
  <c r="AW68" i="7"/>
  <c r="AJ68" i="7" s="1"/>
  <c r="AY68" i="7"/>
  <c r="AW67" i="9"/>
  <c r="AU67" i="6"/>
  <c r="AW67" i="6"/>
  <c r="AU67" i="9"/>
  <c r="AY68" i="9" s="1"/>
  <c r="AK68" i="9" s="1"/>
  <c r="B15" i="9"/>
  <c r="AL15" i="1" s="1"/>
  <c r="AY67" i="9"/>
  <c r="Z15" i="9"/>
  <c r="W17" i="9"/>
  <c r="AN15" i="8"/>
  <c r="AG15" i="8" s="1"/>
  <c r="AO13" i="4"/>
  <c r="AH13" i="4" s="1"/>
  <c r="AM13" i="4"/>
  <c r="E13" i="4" s="1"/>
  <c r="F13" i="4" s="1"/>
  <c r="Z13" i="4" s="1"/>
  <c r="C13" i="15" s="1"/>
  <c r="BC15" i="7"/>
  <c r="AS15" i="7"/>
  <c r="AR15" i="7"/>
  <c r="BC15" i="10"/>
  <c r="AR15" i="10"/>
  <c r="AS15" i="10"/>
  <c r="AW88" i="4"/>
  <c r="AI87" i="4"/>
  <c r="AJ87" i="4"/>
  <c r="AU88" i="4"/>
  <c r="AI88" i="4"/>
  <c r="AJ88" i="4"/>
  <c r="D13" i="4"/>
  <c r="BE13" i="4"/>
  <c r="BF13" i="4"/>
  <c r="AG13" i="4"/>
  <c r="Q14" i="13"/>
  <c r="BB15" i="11"/>
  <c r="AL15" i="11" s="1"/>
  <c r="BD15" i="11"/>
  <c r="Y15" i="11"/>
  <c r="AA14" i="10"/>
  <c r="X16" i="10"/>
  <c r="R14" i="10"/>
  <c r="AH15" i="8"/>
  <c r="L15" i="8" s="1"/>
  <c r="BF15" i="8"/>
  <c r="BE15" i="8"/>
  <c r="D15" i="8"/>
  <c r="F15" i="8" s="1"/>
  <c r="AA14" i="7"/>
  <c r="R14" i="7"/>
  <c r="S14" i="7" s="1"/>
  <c r="U14" i="7" s="1"/>
  <c r="X16" i="7"/>
  <c r="V15" i="13" l="1"/>
  <c r="BD15" i="13" s="1"/>
  <c r="AN15" i="13" s="1"/>
  <c r="AG15" i="13" s="1"/>
  <c r="AA15" i="9"/>
  <c r="AR16" i="9"/>
  <c r="AO16" i="9" s="1"/>
  <c r="R15" i="9"/>
  <c r="S15" i="9" s="1"/>
  <c r="U15" i="9" s="1"/>
  <c r="T15" i="9" s="1"/>
  <c r="AP15" i="1" s="1"/>
  <c r="AS16" i="9"/>
  <c r="BC16" i="9"/>
  <c r="AU68" i="9"/>
  <c r="AW68" i="9"/>
  <c r="AI68" i="9" s="1"/>
  <c r="AU69" i="7"/>
  <c r="AW69" i="7"/>
  <c r="AY69" i="7"/>
  <c r="AU70" i="8"/>
  <c r="AW71" i="8" s="1"/>
  <c r="AW70" i="8"/>
  <c r="AY70" i="8"/>
  <c r="AW69" i="9"/>
  <c r="AU68" i="6"/>
  <c r="AY68" i="6"/>
  <c r="AW68" i="6"/>
  <c r="W15" i="4"/>
  <c r="A13" i="15"/>
  <c r="K13" i="4"/>
  <c r="AE13" i="4" s="1"/>
  <c r="J16" i="9"/>
  <c r="AN16" i="1" s="1"/>
  <c r="AN15" i="11"/>
  <c r="AG15" i="11" s="1"/>
  <c r="AD13" i="4"/>
  <c r="L13" i="4"/>
  <c r="J15" i="10"/>
  <c r="BG15" i="1" s="1"/>
  <c r="C15" i="10"/>
  <c r="BF15" i="1" s="1"/>
  <c r="AM15" i="10"/>
  <c r="AO15" i="10"/>
  <c r="C15" i="7"/>
  <c r="U15" i="1" s="1"/>
  <c r="AM15" i="7"/>
  <c r="AO15" i="7"/>
  <c r="AH15" i="7" s="1"/>
  <c r="J15" i="7"/>
  <c r="V15" i="1" s="1"/>
  <c r="W17" i="8"/>
  <c r="Z15" i="8"/>
  <c r="AA13" i="4"/>
  <c r="AU89" i="4"/>
  <c r="AW90" i="4" s="1"/>
  <c r="AW89" i="4"/>
  <c r="AY89" i="4"/>
  <c r="AK89" i="4" s="1"/>
  <c r="AC13" i="4"/>
  <c r="BA14" i="4"/>
  <c r="BB15" i="13"/>
  <c r="AL15" i="13" s="1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AO15" i="1"/>
  <c r="N15" i="9"/>
  <c r="AC15" i="8"/>
  <c r="K15" i="8"/>
  <c r="BA16" i="8"/>
  <c r="AF15" i="8"/>
  <c r="M15" i="8"/>
  <c r="W14" i="1"/>
  <c r="N14" i="7"/>
  <c r="T14" i="7"/>
  <c r="X14" i="1" s="1"/>
  <c r="AM16" i="9" l="1"/>
  <c r="C16" i="9"/>
  <c r="AM16" i="1" s="1"/>
  <c r="AY71" i="8"/>
  <c r="AW70" i="7"/>
  <c r="AU69" i="9"/>
  <c r="AY70" i="9" s="1"/>
  <c r="AY69" i="9"/>
  <c r="AU69" i="6"/>
  <c r="AY70" i="6" s="1"/>
  <c r="AW69" i="6"/>
  <c r="AU71" i="8"/>
  <c r="AY72" i="8" s="1"/>
  <c r="AU70" i="7"/>
  <c r="AY69" i="6"/>
  <c r="AY70" i="7"/>
  <c r="AF13" i="4"/>
  <c r="B13" i="4" s="1"/>
  <c r="B13" i="1" s="1"/>
  <c r="M13" i="4"/>
  <c r="BC14" i="4" s="1"/>
  <c r="AS16" i="8"/>
  <c r="AR16" i="8"/>
  <c r="Z15" i="11"/>
  <c r="AY90" i="4"/>
  <c r="AK90" i="4" s="1"/>
  <c r="AI90" i="4"/>
  <c r="AJ90" i="4"/>
  <c r="AI89" i="4"/>
  <c r="AJ89" i="4"/>
  <c r="AU90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R15" i="8"/>
  <c r="S15" i="8" s="1"/>
  <c r="U15" i="8" s="1"/>
  <c r="AA15" i="8"/>
  <c r="X17" i="8"/>
  <c r="AE15" i="8"/>
  <c r="B15" i="8" s="1"/>
  <c r="AC15" i="1" s="1"/>
  <c r="BC16" i="8"/>
  <c r="AB14" i="7"/>
  <c r="O14" i="7" s="1"/>
  <c r="P14" i="7" s="1"/>
  <c r="Z14" i="1" s="1"/>
  <c r="Y14" i="1"/>
  <c r="AU71" i="7" l="1"/>
  <c r="AW72" i="7" s="1"/>
  <c r="AY71" i="7"/>
  <c r="AW71" i="7"/>
  <c r="AU70" i="9"/>
  <c r="AW70" i="9"/>
  <c r="AU72" i="8"/>
  <c r="AW72" i="8"/>
  <c r="AU70" i="6"/>
  <c r="AW70" i="6"/>
  <c r="R13" i="4"/>
  <c r="X15" i="4"/>
  <c r="AS14" i="4"/>
  <c r="J14" i="4" s="1"/>
  <c r="D14" i="1" s="1"/>
  <c r="AR14" i="4"/>
  <c r="C14" i="4" s="1"/>
  <c r="C14" i="1" s="1"/>
  <c r="AR16" i="11"/>
  <c r="AS16" i="11"/>
  <c r="C16" i="8"/>
  <c r="AD16" i="1" s="1"/>
  <c r="AO16" i="8"/>
  <c r="AM16" i="8"/>
  <c r="J16" i="8"/>
  <c r="AE16" i="1" s="1"/>
  <c r="Z15" i="13"/>
  <c r="AU91" i="4"/>
  <c r="AW92" i="4" s="1"/>
  <c r="AY91" i="4"/>
  <c r="AK91" i="4" s="1"/>
  <c r="AW91" i="4"/>
  <c r="AF15" i="13"/>
  <c r="BA16" i="13"/>
  <c r="AC15" i="13"/>
  <c r="K15" i="13"/>
  <c r="M15" i="13" s="1"/>
  <c r="AE15" i="11"/>
  <c r="B15" i="11" s="1"/>
  <c r="BN15" i="1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AF15" i="1"/>
  <c r="N15" i="8"/>
  <c r="Q15" i="9"/>
  <c r="V16" i="9"/>
  <c r="T15" i="8"/>
  <c r="AG15" i="1" s="1"/>
  <c r="Q14" i="7"/>
  <c r="V15" i="7"/>
  <c r="BD15" i="7" s="1"/>
  <c r="AN15" i="7" s="1"/>
  <c r="AY72" i="7" l="1"/>
  <c r="AK72" i="7" s="1"/>
  <c r="AU73" i="8"/>
  <c r="AW74" i="8" s="1"/>
  <c r="AU72" i="7"/>
  <c r="AY73" i="7" s="1"/>
  <c r="AW73" i="8"/>
  <c r="AI73" i="8" s="1"/>
  <c r="AY73" i="8"/>
  <c r="AU71" i="9"/>
  <c r="AY72" i="9" s="1"/>
  <c r="AU71" i="6"/>
  <c r="AW72" i="6" s="1"/>
  <c r="AW71" i="6"/>
  <c r="AY71" i="6"/>
  <c r="AY71" i="9"/>
  <c r="AW71" i="9"/>
  <c r="D13" i="15"/>
  <c r="S13" i="4"/>
  <c r="AA15" i="13"/>
  <c r="AR16" i="13"/>
  <c r="AS16" i="13"/>
  <c r="J16" i="11"/>
  <c r="BP16" i="1" s="1"/>
  <c r="C16" i="11"/>
  <c r="BO16" i="1" s="1"/>
  <c r="AO16" i="11"/>
  <c r="AM16" i="11"/>
  <c r="AY92" i="4"/>
  <c r="AK92" i="4" s="1"/>
  <c r="AI91" i="4"/>
  <c r="AJ91" i="4"/>
  <c r="AI92" i="4"/>
  <c r="AJ92" i="4"/>
  <c r="AU92" i="4"/>
  <c r="O13" i="4"/>
  <c r="AE15" i="13"/>
  <c r="B15" i="13" s="1"/>
  <c r="CF15" i="1" s="1"/>
  <c r="BC16" i="13"/>
  <c r="X17" i="13"/>
  <c r="R15" i="13"/>
  <c r="S15" i="13" s="1"/>
  <c r="U15" i="13" s="1"/>
  <c r="N15" i="11"/>
  <c r="BQ15" i="1"/>
  <c r="T15" i="11"/>
  <c r="BR15" i="1" s="1"/>
  <c r="Q14" i="10"/>
  <c r="V15" i="10"/>
  <c r="BB16" i="9"/>
  <c r="BD16" i="9"/>
  <c r="AH16" i="9" s="1"/>
  <c r="Y16" i="9"/>
  <c r="AH15" i="1"/>
  <c r="AB15" i="8"/>
  <c r="O15" i="8" s="1"/>
  <c r="P15" i="8" s="1"/>
  <c r="AI15" i="1" s="1"/>
  <c r="CY15" i="1" s="1"/>
  <c r="BB15" i="7"/>
  <c r="AL15" i="7" s="1"/>
  <c r="D15" i="7" s="1"/>
  <c r="AC15" i="7" s="1"/>
  <c r="Y15" i="7"/>
  <c r="AW72" i="9" l="1"/>
  <c r="AY72" i="6"/>
  <c r="AU73" i="7"/>
  <c r="AW74" i="7" s="1"/>
  <c r="AW73" i="7"/>
  <c r="AJ73" i="7" s="1"/>
  <c r="AU74" i="8"/>
  <c r="AW75" i="8" s="1"/>
  <c r="AU72" i="9"/>
  <c r="AU72" i="6"/>
  <c r="AY74" i="8"/>
  <c r="BE16" i="9"/>
  <c r="E16" i="9"/>
  <c r="AD16" i="9" s="1"/>
  <c r="N13" i="4"/>
  <c r="U13" i="4"/>
  <c r="T13" i="4" s="1"/>
  <c r="F13" i="1" s="1"/>
  <c r="E13" i="1"/>
  <c r="J16" i="13"/>
  <c r="CH16" i="1" s="1"/>
  <c r="AO16" i="13"/>
  <c r="AM16" i="13"/>
  <c r="C16" i="13"/>
  <c r="CG16" i="1" s="1"/>
  <c r="AU93" i="4"/>
  <c r="AY94" i="4" s="1"/>
  <c r="AK94" i="4" s="1"/>
  <c r="AW93" i="4"/>
  <c r="AY93" i="4"/>
  <c r="AK93" i="4" s="1"/>
  <c r="AL16" i="9"/>
  <c r="D16" i="9" s="1"/>
  <c r="F16" i="9" s="1"/>
  <c r="Z16" i="9" s="1"/>
  <c r="N15" i="13"/>
  <c r="CI15" i="1"/>
  <c r="T15" i="13"/>
  <c r="CJ15" i="1" s="1"/>
  <c r="BS15" i="1"/>
  <c r="AB15" i="11"/>
  <c r="BB15" i="10"/>
  <c r="BD15" i="10"/>
  <c r="AN15" i="10" s="1"/>
  <c r="AG15" i="10" s="1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Y74" i="7" l="1"/>
  <c r="AY75" i="8"/>
  <c r="AU73" i="9"/>
  <c r="AY74" i="9" s="1"/>
  <c r="AY73" i="9"/>
  <c r="AW73" i="9"/>
  <c r="AU73" i="6"/>
  <c r="AW73" i="6"/>
  <c r="AY73" i="6"/>
  <c r="AU75" i="8"/>
  <c r="AU74" i="7"/>
  <c r="AY75" i="7" s="1"/>
  <c r="L16" i="9"/>
  <c r="AF16" i="9" s="1"/>
  <c r="AB13" i="4"/>
  <c r="G13" i="1"/>
  <c r="P13" i="4"/>
  <c r="H13" i="1" s="1"/>
  <c r="E15" i="10"/>
  <c r="AD15" i="10" s="1"/>
  <c r="AL15" i="10"/>
  <c r="D15" i="10" s="1"/>
  <c r="AO14" i="4"/>
  <c r="AM14" i="4"/>
  <c r="E14" i="4" s="1"/>
  <c r="AD14" i="4" s="1"/>
  <c r="AW94" i="4"/>
  <c r="AJ93" i="4"/>
  <c r="AI93" i="4"/>
  <c r="AJ94" i="4"/>
  <c r="AI94" i="4"/>
  <c r="AU94" i="4"/>
  <c r="AD16" i="8"/>
  <c r="AH14" i="4"/>
  <c r="K16" i="9"/>
  <c r="AE16" i="9" s="1"/>
  <c r="AC16" i="9"/>
  <c r="CK15" i="1"/>
  <c r="AB15" i="13"/>
  <c r="O15" i="13" s="1"/>
  <c r="P15" i="13" s="1"/>
  <c r="CL15" i="1" s="1"/>
  <c r="O15" i="11"/>
  <c r="P15" i="11" s="1"/>
  <c r="BT15" i="1" s="1"/>
  <c r="Q15" i="11"/>
  <c r="V16" i="11"/>
  <c r="AH15" i="10"/>
  <c r="BF15" i="10"/>
  <c r="BE15" i="10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AW75" i="7" l="1"/>
  <c r="F15" i="10"/>
  <c r="W17" i="10" s="1"/>
  <c r="AU74" i="6"/>
  <c r="AW75" i="6" s="1"/>
  <c r="AJ75" i="6" s="1"/>
  <c r="AW74" i="6"/>
  <c r="L15" i="10"/>
  <c r="AF15" i="10" s="1"/>
  <c r="AU76" i="8"/>
  <c r="AY77" i="8" s="1"/>
  <c r="AY76" i="8"/>
  <c r="AW76" i="8"/>
  <c r="AU74" i="9"/>
  <c r="AY75" i="9" s="1"/>
  <c r="AK75" i="9" s="1"/>
  <c r="AW74" i="9"/>
  <c r="AY74" i="6"/>
  <c r="AU75" i="7"/>
  <c r="AY76" i="7" s="1"/>
  <c r="V14" i="4"/>
  <c r="Q13" i="4"/>
  <c r="L14" i="4"/>
  <c r="AF14" i="4" s="1"/>
  <c r="B16" i="9"/>
  <c r="AL16" i="1" s="1"/>
  <c r="M16" i="9"/>
  <c r="AU95" i="4"/>
  <c r="AY96" i="4" s="1"/>
  <c r="AK96" i="4" s="1"/>
  <c r="AW95" i="4"/>
  <c r="AY95" i="4"/>
  <c r="AK95" i="4" s="1"/>
  <c r="F14" i="4"/>
  <c r="V16" i="13"/>
  <c r="Q15" i="13"/>
  <c r="BB16" i="11"/>
  <c r="E16" i="11" s="1"/>
  <c r="BD16" i="11"/>
  <c r="AH16" i="11" s="1"/>
  <c r="Y16" i="11"/>
  <c r="AC15" i="10"/>
  <c r="K15" i="10"/>
  <c r="BF16" i="8"/>
  <c r="AN16" i="8"/>
  <c r="AG16" i="8" s="1"/>
  <c r="AL16" i="8"/>
  <c r="D16" i="8" s="1"/>
  <c r="BE16" i="8"/>
  <c r="Z15" i="7"/>
  <c r="W17" i="7"/>
  <c r="B15" i="7"/>
  <c r="T15" i="1" s="1"/>
  <c r="AF15" i="7"/>
  <c r="M15" i="7"/>
  <c r="Z15" i="10" l="1"/>
  <c r="BA16" i="10"/>
  <c r="AY75" i="6"/>
  <c r="AW75" i="9"/>
  <c r="AW76" i="7"/>
  <c r="AW77" i="8"/>
  <c r="M15" i="10"/>
  <c r="AA15" i="10" s="1"/>
  <c r="AU76" i="7"/>
  <c r="AU75" i="6"/>
  <c r="AU75" i="9"/>
  <c r="AW76" i="9" s="1"/>
  <c r="AU77" i="8"/>
  <c r="AY78" i="8" s="1"/>
  <c r="X18" i="9"/>
  <c r="AS17" i="9"/>
  <c r="J17" i="9" s="1"/>
  <c r="AN17" i="1" s="1"/>
  <c r="AR17" i="9"/>
  <c r="BB14" i="4"/>
  <c r="Z14" i="4" s="1"/>
  <c r="C14" i="15" s="1"/>
  <c r="BD14" i="4"/>
  <c r="Y14" i="4"/>
  <c r="R16" i="9"/>
  <c r="S16" i="9" s="1"/>
  <c r="U16" i="9" s="1"/>
  <c r="T16" i="9" s="1"/>
  <c r="AP16" i="1" s="1"/>
  <c r="AR16" i="7"/>
  <c r="AS16" i="7"/>
  <c r="AA16" i="9"/>
  <c r="BC17" i="9"/>
  <c r="AU96" i="4"/>
  <c r="AY97" i="4" s="1"/>
  <c r="AK97" i="4" s="1"/>
  <c r="AW96" i="4"/>
  <c r="AI95" i="4"/>
  <c r="AJ95" i="4"/>
  <c r="AD16" i="11"/>
  <c r="L16" i="11"/>
  <c r="AF16" i="11" s="1"/>
  <c r="A14" i="15"/>
  <c r="W16" i="4"/>
  <c r="M14" i="4"/>
  <c r="BB16" i="13"/>
  <c r="E16" i="13" s="1"/>
  <c r="BD16" i="13"/>
  <c r="AH16" i="13" s="1"/>
  <c r="Y16" i="13"/>
  <c r="BE16" i="11"/>
  <c r="AL16" i="11"/>
  <c r="D16" i="11" s="1"/>
  <c r="AN16" i="11"/>
  <c r="AG16" i="11" s="1"/>
  <c r="BF16" i="11"/>
  <c r="AE15" i="10"/>
  <c r="B15" i="10" s="1"/>
  <c r="BE15" i="1" s="1"/>
  <c r="AC16" i="8"/>
  <c r="F16" i="8"/>
  <c r="K16" i="8"/>
  <c r="AA15" i="7"/>
  <c r="X17" i="7"/>
  <c r="R15" i="7"/>
  <c r="S15" i="7" s="1"/>
  <c r="U15" i="7" s="1"/>
  <c r="BC16" i="7"/>
  <c r="BC16" i="10" l="1"/>
  <c r="AS16" i="10"/>
  <c r="J16" i="10" s="1"/>
  <c r="BG16" i="1" s="1"/>
  <c r="R15" i="10"/>
  <c r="X17" i="10"/>
  <c r="AR16" i="10"/>
  <c r="AM16" i="10" s="1"/>
  <c r="AU76" i="6"/>
  <c r="AY76" i="6"/>
  <c r="AW76" i="6"/>
  <c r="AU78" i="8"/>
  <c r="AY79" i="8" s="1"/>
  <c r="AW78" i="8"/>
  <c r="AW77" i="7"/>
  <c r="AU76" i="9"/>
  <c r="AW77" i="9" s="1"/>
  <c r="AY76" i="9"/>
  <c r="AU77" i="7"/>
  <c r="AW78" i="7" s="1"/>
  <c r="AJ78" i="7" s="1"/>
  <c r="AY77" i="7"/>
  <c r="AO16" i="1"/>
  <c r="C17" i="9"/>
  <c r="AM17" i="1" s="1"/>
  <c r="AN17" i="9"/>
  <c r="AL17" i="9"/>
  <c r="AN14" i="4"/>
  <c r="AG14" i="4" s="1"/>
  <c r="BF14" i="4"/>
  <c r="AL14" i="4"/>
  <c r="D14" i="4" s="1"/>
  <c r="BE14" i="4"/>
  <c r="N16" i="9"/>
  <c r="AQ16" i="1" s="1"/>
  <c r="J16" i="7"/>
  <c r="V16" i="1" s="1"/>
  <c r="AO16" i="7"/>
  <c r="C16" i="7"/>
  <c r="U16" i="1" s="1"/>
  <c r="AM16" i="7"/>
  <c r="AS15" i="4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AA14" i="4"/>
  <c r="X16" i="4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E16" i="8"/>
  <c r="B16" i="8" s="1"/>
  <c r="AC16" i="1" s="1"/>
  <c r="M16" i="8"/>
  <c r="BA17" i="8"/>
  <c r="W18" i="8"/>
  <c r="Z16" i="8"/>
  <c r="W15" i="1"/>
  <c r="N15" i="7"/>
  <c r="T15" i="7"/>
  <c r="X15" i="1" s="1"/>
  <c r="AB16" i="9" l="1"/>
  <c r="O16" i="9" s="1"/>
  <c r="P16" i="9" s="1"/>
  <c r="AR16" i="1" s="1"/>
  <c r="AO16" i="10"/>
  <c r="C16" i="10"/>
  <c r="BF16" i="1" s="1"/>
  <c r="AW79" i="8"/>
  <c r="AY77" i="9"/>
  <c r="R14" i="4"/>
  <c r="S14" i="4" s="1"/>
  <c r="AU78" i="7"/>
  <c r="AY79" i="7" s="1"/>
  <c r="AU77" i="9"/>
  <c r="AY78" i="9" s="1"/>
  <c r="AY78" i="7"/>
  <c r="AU79" i="8"/>
  <c r="AU77" i="6"/>
  <c r="AY77" i="6"/>
  <c r="AW77" i="6"/>
  <c r="AA16" i="8"/>
  <c r="AS17" i="8"/>
  <c r="J17" i="8" s="1"/>
  <c r="AE17" i="1" s="1"/>
  <c r="AR17" i="8"/>
  <c r="AC14" i="4"/>
  <c r="K14" i="4"/>
  <c r="BA15" i="4"/>
  <c r="C15" i="4"/>
  <c r="C15" i="1" s="1"/>
  <c r="AM15" i="4"/>
  <c r="AO15" i="4"/>
  <c r="AH15" i="4" s="1"/>
  <c r="AU98" i="4"/>
  <c r="AY99" i="4" s="1"/>
  <c r="AK99" i="4" s="1"/>
  <c r="AW98" i="4"/>
  <c r="F16" i="13"/>
  <c r="BA17" i="13" s="1"/>
  <c r="AC16" i="13"/>
  <c r="K16" i="13"/>
  <c r="W18" i="11"/>
  <c r="Z16" i="11"/>
  <c r="AE16" i="11"/>
  <c r="B16" i="11" s="1"/>
  <c r="BN16" i="1" s="1"/>
  <c r="M16" i="11"/>
  <c r="N15" i="10"/>
  <c r="T15" i="10"/>
  <c r="BI15" i="1" s="1"/>
  <c r="BC17" i="8"/>
  <c r="X18" i="8"/>
  <c r="R16" i="8"/>
  <c r="S16" i="8" s="1"/>
  <c r="U16" i="8" s="1"/>
  <c r="Y15" i="1"/>
  <c r="AB15" i="7"/>
  <c r="V17" i="9" l="1"/>
  <c r="Y17" i="9" s="1"/>
  <c r="Q16" i="9"/>
  <c r="D14" i="15"/>
  <c r="AW78" i="9"/>
  <c r="AU79" i="7"/>
  <c r="AW80" i="7" s="1"/>
  <c r="AW79" i="7"/>
  <c r="AU78" i="6"/>
  <c r="AW79" i="6" s="1"/>
  <c r="AY78" i="6"/>
  <c r="AW78" i="6"/>
  <c r="AI78" i="6" s="1"/>
  <c r="AU80" i="8"/>
  <c r="AY81" i="8" s="1"/>
  <c r="AY80" i="8"/>
  <c r="AW80" i="8"/>
  <c r="AU78" i="9"/>
  <c r="AR17" i="11"/>
  <c r="AS17" i="11"/>
  <c r="J17" i="11" s="1"/>
  <c r="BP17" i="1" s="1"/>
  <c r="C17" i="8"/>
  <c r="AD17" i="1" s="1"/>
  <c r="AL17" i="8"/>
  <c r="AN17" i="8"/>
  <c r="AE14" i="4"/>
  <c r="B14" i="4" s="1"/>
  <c r="B14" i="1" s="1"/>
  <c r="BC15" i="4"/>
  <c r="AJ98" i="4"/>
  <c r="AI98" i="4"/>
  <c r="AU99" i="4"/>
  <c r="AW99" i="4"/>
  <c r="BC17" i="11"/>
  <c r="AA16" i="11"/>
  <c r="U14" i="4"/>
  <c r="T14" i="4" s="1"/>
  <c r="F14" i="1" s="1"/>
  <c r="E14" i="1"/>
  <c r="M16" i="13"/>
  <c r="AE16" i="13"/>
  <c r="B16" i="13" s="1"/>
  <c r="CF16" i="1" s="1"/>
  <c r="W18" i="13"/>
  <c r="Z16" i="13"/>
  <c r="R16" i="11"/>
  <c r="S16" i="11" s="1"/>
  <c r="U16" i="11" s="1"/>
  <c r="X18" i="11"/>
  <c r="BJ15" i="1"/>
  <c r="AB15" i="10"/>
  <c r="O15" i="10" s="1"/>
  <c r="P15" i="10" s="1"/>
  <c r="BK15" i="1" s="1"/>
  <c r="AF16" i="1"/>
  <c r="N16" i="8"/>
  <c r="T16" i="8"/>
  <c r="AG16" i="1" s="1"/>
  <c r="O15" i="7"/>
  <c r="P15" i="7" s="1"/>
  <c r="Z15" i="1" s="1"/>
  <c r="Q15" i="7"/>
  <c r="V16" i="7"/>
  <c r="BD16" i="7" s="1"/>
  <c r="AH16" i="7" s="1"/>
  <c r="BB17" i="9" l="1"/>
  <c r="D17" i="9" s="1"/>
  <c r="AC17" i="9" s="1"/>
  <c r="BD17" i="9"/>
  <c r="AY79" i="6"/>
  <c r="AU79" i="6"/>
  <c r="AW80" i="6" s="1"/>
  <c r="AU80" i="7"/>
  <c r="AY81" i="7" s="1"/>
  <c r="AY80" i="7"/>
  <c r="AU79" i="9"/>
  <c r="AW80" i="9" s="1"/>
  <c r="AW79" i="9"/>
  <c r="AY79" i="9"/>
  <c r="AU81" i="8"/>
  <c r="AW81" i="8"/>
  <c r="BC17" i="13"/>
  <c r="AS17" i="13"/>
  <c r="J17" i="13" s="1"/>
  <c r="CH17" i="1" s="1"/>
  <c r="AR17" i="13"/>
  <c r="C17" i="11"/>
  <c r="BO17" i="1" s="1"/>
  <c r="AN17" i="11"/>
  <c r="AL17" i="11"/>
  <c r="N14" i="4"/>
  <c r="AB14" i="4" s="1"/>
  <c r="AJ99" i="4"/>
  <c r="AI99" i="4"/>
  <c r="AU100" i="4"/>
  <c r="AW101" i="4" s="1"/>
  <c r="AW100" i="4"/>
  <c r="AY100" i="4"/>
  <c r="AK100" i="4" s="1"/>
  <c r="AG17" i="9"/>
  <c r="R16" i="13"/>
  <c r="S16" i="13" s="1"/>
  <c r="U16" i="13" s="1"/>
  <c r="AA16" i="13"/>
  <c r="X18" i="13"/>
  <c r="N16" i="11"/>
  <c r="BQ16" i="1"/>
  <c r="T16" i="11"/>
  <c r="BR16" i="1" s="1"/>
  <c r="Q15" i="10"/>
  <c r="V16" i="10"/>
  <c r="AM17" i="9"/>
  <c r="BF17" i="9"/>
  <c r="AO17" i="9"/>
  <c r="AH17" i="9" s="1"/>
  <c r="AB16" i="8"/>
  <c r="O16" i="8" s="1"/>
  <c r="P16" i="8" s="1"/>
  <c r="AI16" i="1" s="1"/>
  <c r="CY16" i="1" s="1"/>
  <c r="AH16" i="1"/>
  <c r="BB16" i="7"/>
  <c r="E16" i="7" s="1"/>
  <c r="AD16" i="7" s="1"/>
  <c r="Y16" i="7"/>
  <c r="BE17" i="9" l="1"/>
  <c r="K17" i="9"/>
  <c r="AE17" i="9" s="1"/>
  <c r="E17" i="9"/>
  <c r="F17" i="9" s="1"/>
  <c r="W19" i="9" s="1"/>
  <c r="AY80" i="9"/>
  <c r="G14" i="1"/>
  <c r="AW81" i="7"/>
  <c r="AU82" i="8"/>
  <c r="AY83" i="8" s="1"/>
  <c r="AW82" i="8"/>
  <c r="AY82" i="8"/>
  <c r="AU81" i="7"/>
  <c r="AY82" i="7" s="1"/>
  <c r="AU80" i="6"/>
  <c r="AY81" i="6" s="1"/>
  <c r="AY80" i="6"/>
  <c r="AK80" i="6" s="1"/>
  <c r="AU80" i="9"/>
  <c r="L16" i="7"/>
  <c r="AF16" i="7" s="1"/>
  <c r="C17" i="13"/>
  <c r="CG17" i="1" s="1"/>
  <c r="AN17" i="13"/>
  <c r="AL17" i="13"/>
  <c r="Z17" i="9"/>
  <c r="AI100" i="4"/>
  <c r="AJ100" i="4"/>
  <c r="AU101" i="4"/>
  <c r="AJ101" i="4"/>
  <c r="AI101" i="4"/>
  <c r="AY101" i="4"/>
  <c r="AK101" i="4" s="1"/>
  <c r="O14" i="4"/>
  <c r="P14" i="4" s="1"/>
  <c r="H14" i="1" s="1"/>
  <c r="Q14" i="4"/>
  <c r="V15" i="4"/>
  <c r="N16" i="13"/>
  <c r="T16" i="13"/>
  <c r="CJ16" i="1" s="1"/>
  <c r="CI16" i="1"/>
  <c r="BS16" i="1"/>
  <c r="AB16" i="11"/>
  <c r="BB16" i="10"/>
  <c r="E16" i="10" s="1"/>
  <c r="BD16" i="10"/>
  <c r="AH16" i="10" s="1"/>
  <c r="Y16" i="10"/>
  <c r="L17" i="9"/>
  <c r="AD17" i="9"/>
  <c r="BA18" i="9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AU82" i="7" l="1"/>
  <c r="AU83" i="8"/>
  <c r="AW83" i="8"/>
  <c r="AJ83" i="8" s="1"/>
  <c r="AU81" i="6"/>
  <c r="AW82" i="6" s="1"/>
  <c r="AW81" i="6"/>
  <c r="AW82" i="7"/>
  <c r="AU81" i="9"/>
  <c r="AW81" i="9"/>
  <c r="AY81" i="9"/>
  <c r="AF17" i="9"/>
  <c r="B17" i="9" s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AN15" i="4" s="1"/>
  <c r="BB15" i="4"/>
  <c r="Y15" i="4"/>
  <c r="AB16" i="13"/>
  <c r="O16" i="13" s="1"/>
  <c r="P16" i="13" s="1"/>
  <c r="CL16" i="1" s="1"/>
  <c r="CK16" i="1"/>
  <c r="O16" i="11"/>
  <c r="P16" i="11" s="1"/>
  <c r="BT16" i="1" s="1"/>
  <c r="Q16" i="11"/>
  <c r="V17" i="11"/>
  <c r="BE16" i="10"/>
  <c r="AL16" i="10"/>
  <c r="D16" i="10" s="1"/>
  <c r="BF16" i="10"/>
  <c r="AN16" i="10"/>
  <c r="AG16" i="10" s="1"/>
  <c r="BD17" i="8"/>
  <c r="AG17" i="8" s="1"/>
  <c r="K17" i="8" s="1"/>
  <c r="AE17" i="8" s="1"/>
  <c r="Y17" i="8"/>
  <c r="AC16" i="7"/>
  <c r="K16" i="7"/>
  <c r="F16" i="7"/>
  <c r="AY82" i="6" l="1"/>
  <c r="AU82" i="6"/>
  <c r="AW83" i="6" s="1"/>
  <c r="AY82" i="9"/>
  <c r="AK82" i="9" s="1"/>
  <c r="AY84" i="8"/>
  <c r="AK84" i="8" s="1"/>
  <c r="AU83" i="7"/>
  <c r="AY84" i="7" s="1"/>
  <c r="AK84" i="7" s="1"/>
  <c r="AY83" i="7"/>
  <c r="AW83" i="7"/>
  <c r="AU82" i="9"/>
  <c r="AW83" i="9" s="1"/>
  <c r="AW82" i="9"/>
  <c r="AJ82" i="9" s="1"/>
  <c r="AU84" i="8"/>
  <c r="AW84" i="8"/>
  <c r="BC18" i="9"/>
  <c r="AS18" i="9"/>
  <c r="AR18" i="9"/>
  <c r="E15" i="4"/>
  <c r="AD15" i="4" s="1"/>
  <c r="AL15" i="4"/>
  <c r="D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BE15" i="4"/>
  <c r="BF15" i="4"/>
  <c r="AG15" i="4"/>
  <c r="V17" i="13"/>
  <c r="Q16" i="13"/>
  <c r="BB17" i="11"/>
  <c r="D17" i="11" s="1"/>
  <c r="BD17" i="11"/>
  <c r="Y17" i="11"/>
  <c r="K16" i="10"/>
  <c r="F16" i="10"/>
  <c r="BA17" i="10" s="1"/>
  <c r="AC16" i="10"/>
  <c r="AL17" i="1"/>
  <c r="BE17" i="8"/>
  <c r="AM17" i="8"/>
  <c r="E17" i="8" s="1"/>
  <c r="F17" i="8" s="1"/>
  <c r="W19" i="8" s="1"/>
  <c r="BF17" i="8"/>
  <c r="AO17" i="8"/>
  <c r="AH17" i="8" s="1"/>
  <c r="W18" i="7"/>
  <c r="AE16" i="7"/>
  <c r="B16" i="7" s="1"/>
  <c r="T16" i="1" s="1"/>
  <c r="M16" i="7"/>
  <c r="F15" i="4" l="1"/>
  <c r="W17" i="4" s="1"/>
  <c r="AU83" i="9"/>
  <c r="AY84" i="9" s="1"/>
  <c r="AU85" i="8"/>
  <c r="AY86" i="8" s="1"/>
  <c r="AU84" i="7"/>
  <c r="AW84" i="7"/>
  <c r="AY83" i="9"/>
  <c r="AU83" i="6"/>
  <c r="AY84" i="6" s="1"/>
  <c r="AY83" i="6"/>
  <c r="AY85" i="8"/>
  <c r="AW85" i="8"/>
  <c r="AN18" i="9"/>
  <c r="AL18" i="9"/>
  <c r="C18" i="9"/>
  <c r="AM18" i="1" s="1"/>
  <c r="J18" i="9"/>
  <c r="AN18" i="1" s="1"/>
  <c r="AS17" i="7"/>
  <c r="J17" i="7" s="1"/>
  <c r="V17" i="1" s="1"/>
  <c r="AR17" i="7"/>
  <c r="L15" i="4"/>
  <c r="AF15" i="4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K15" i="4"/>
  <c r="M15" i="4" s="1"/>
  <c r="BB17" i="13"/>
  <c r="BD17" i="13"/>
  <c r="AG17" i="13" s="1"/>
  <c r="Y17" i="13"/>
  <c r="BE17" i="11"/>
  <c r="AM17" i="11"/>
  <c r="E17" i="11" s="1"/>
  <c r="F17" i="11" s="1"/>
  <c r="Z17" i="11" s="1"/>
  <c r="BF17" i="11"/>
  <c r="AO17" i="11"/>
  <c r="AH17" i="11" s="1"/>
  <c r="Z16" i="10"/>
  <c r="W18" i="10"/>
  <c r="AE16" i="10"/>
  <c r="B16" i="10" s="1"/>
  <c r="BE16" i="1" s="1"/>
  <c r="M16" i="10"/>
  <c r="O17" i="9"/>
  <c r="P17" i="9" s="1"/>
  <c r="AR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BA16" i="4" l="1"/>
  <c r="Z15" i="4"/>
  <c r="C15" i="15" s="1"/>
  <c r="A15" i="15"/>
  <c r="AW86" i="8"/>
  <c r="AU86" i="8"/>
  <c r="AY87" i="8" s="1"/>
  <c r="AU85" i="7"/>
  <c r="AW86" i="7" s="1"/>
  <c r="AI86" i="7" s="1"/>
  <c r="AW85" i="7"/>
  <c r="AY85" i="7"/>
  <c r="AK85" i="7" s="1"/>
  <c r="AU84" i="9"/>
  <c r="AY85" i="9" s="1"/>
  <c r="AW84" i="9"/>
  <c r="AU84" i="6"/>
  <c r="AY85" i="6" s="1"/>
  <c r="AW84" i="6"/>
  <c r="AS18" i="8"/>
  <c r="AR18" i="8"/>
  <c r="AS17" i="10"/>
  <c r="J17" i="10" s="1"/>
  <c r="BG17" i="1" s="1"/>
  <c r="AR17" i="10"/>
  <c r="C17" i="7"/>
  <c r="U17" i="1" s="1"/>
  <c r="AL17" i="7"/>
  <c r="AN17" i="7"/>
  <c r="AS16" i="4"/>
  <c r="J16" i="4" s="1"/>
  <c r="D16" i="1" s="1"/>
  <c r="AR16" i="4"/>
  <c r="X17" i="4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AO17" i="13"/>
  <c r="AH17" i="13" s="1"/>
  <c r="BF17" i="13"/>
  <c r="BE17" i="13"/>
  <c r="AM17" i="13"/>
  <c r="E17" i="13" s="1"/>
  <c r="F17" i="13" s="1"/>
  <c r="W19" i="13" s="1"/>
  <c r="AD17" i="11"/>
  <c r="BA18" i="11"/>
  <c r="L17" i="11"/>
  <c r="M17" i="11" s="1"/>
  <c r="BC17" i="10"/>
  <c r="X18" i="10"/>
  <c r="R16" i="10"/>
  <c r="AA16" i="10"/>
  <c r="BB18" i="9"/>
  <c r="AM18" i="9" s="1"/>
  <c r="BD18" i="9"/>
  <c r="AO18" i="9" s="1"/>
  <c r="AF17" i="8"/>
  <c r="B17" i="8" s="1"/>
  <c r="AC17" i="1" s="1"/>
  <c r="BC18" i="8"/>
  <c r="N16" i="7"/>
  <c r="T16" i="7"/>
  <c r="X16" i="1" s="1"/>
  <c r="W16" i="1"/>
  <c r="AU86" i="7" l="1"/>
  <c r="AU85" i="9"/>
  <c r="AW85" i="9"/>
  <c r="AU87" i="8"/>
  <c r="AW87" i="8"/>
  <c r="AU85" i="6"/>
  <c r="AW86" i="6" s="1"/>
  <c r="AW85" i="6"/>
  <c r="AY86" i="7"/>
  <c r="AS18" i="11"/>
  <c r="AR18" i="11"/>
  <c r="AN18" i="8"/>
  <c r="AL18" i="8"/>
  <c r="C18" i="8"/>
  <c r="AD18" i="1" s="1"/>
  <c r="J18" i="8"/>
  <c r="AE18" i="1" s="1"/>
  <c r="C17" i="10"/>
  <c r="BF17" i="1" s="1"/>
  <c r="AL17" i="10"/>
  <c r="AN17" i="10"/>
  <c r="D18" i="9"/>
  <c r="AC18" i="9" s="1"/>
  <c r="E18" i="9"/>
  <c r="AD18" i="9" s="1"/>
  <c r="C16" i="4"/>
  <c r="C16" i="1" s="1"/>
  <c r="AM16" i="4"/>
  <c r="AO16" i="4"/>
  <c r="S15" i="4"/>
  <c r="N15" i="4" s="1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AC17" i="13"/>
  <c r="K17" i="13"/>
  <c r="AE17" i="13" s="1"/>
  <c r="B15" i="1"/>
  <c r="L17" i="13"/>
  <c r="M17" i="13" s="1"/>
  <c r="AD17" i="13"/>
  <c r="BA18" i="13"/>
  <c r="AF17" i="11"/>
  <c r="B17" i="11" s="1"/>
  <c r="BN17" i="1" s="1"/>
  <c r="BC18" i="11"/>
  <c r="BH16" i="1"/>
  <c r="S16" i="10"/>
  <c r="U16" i="10" s="1"/>
  <c r="AH18" i="9"/>
  <c r="BE18" i="9"/>
  <c r="N17" i="8"/>
  <c r="AH17" i="1" s="1"/>
  <c r="AB16" i="7"/>
  <c r="O16" i="7" s="1"/>
  <c r="P16" i="7" s="1"/>
  <c r="Z16" i="1" s="1"/>
  <c r="Y16" i="1"/>
  <c r="K18" i="9" l="1"/>
  <c r="AE18" i="9" s="1"/>
  <c r="L18" i="9"/>
  <c r="AF18" i="9" s="1"/>
  <c r="F18" i="9"/>
  <c r="BA19" i="9" s="1"/>
  <c r="AW86" i="9"/>
  <c r="AU86" i="9"/>
  <c r="AY87" i="9" s="1"/>
  <c r="AK87" i="9" s="1"/>
  <c r="AU86" i="6"/>
  <c r="AY86" i="6"/>
  <c r="AU87" i="7"/>
  <c r="AW88" i="7" s="1"/>
  <c r="AJ88" i="7" s="1"/>
  <c r="AW87" i="7"/>
  <c r="AY87" i="7"/>
  <c r="AU88" i="8"/>
  <c r="AY89" i="8" s="1"/>
  <c r="AK89" i="8" s="1"/>
  <c r="AY88" i="8"/>
  <c r="AW88" i="8"/>
  <c r="AY86" i="9"/>
  <c r="AS18" i="13"/>
  <c r="AR18" i="13"/>
  <c r="AL18" i="11"/>
  <c r="C18" i="11"/>
  <c r="BO18" i="1" s="1"/>
  <c r="AN18" i="11"/>
  <c r="J18" i="11"/>
  <c r="BP18" i="1" s="1"/>
  <c r="BQ17" i="1"/>
  <c r="X19" i="13"/>
  <c r="AA17" i="13"/>
  <c r="U15" i="4"/>
  <c r="T15" i="4" s="1"/>
  <c r="F15" i="1" s="1"/>
  <c r="E15" i="1"/>
  <c r="R17" i="13"/>
  <c r="S17" i="13" s="1"/>
  <c r="U17" i="13" s="1"/>
  <c r="T17" i="13" s="1"/>
  <c r="CJ17" i="1" s="1"/>
  <c r="AU107" i="4"/>
  <c r="AY108" i="4" s="1"/>
  <c r="AK108" i="4" s="1"/>
  <c r="AW107" i="4"/>
  <c r="G15" i="1"/>
  <c r="AB15" i="4"/>
  <c r="AF17" i="13"/>
  <c r="B17" i="13" s="1"/>
  <c r="BC18" i="13"/>
  <c r="N17" i="11"/>
  <c r="T16" i="10"/>
  <c r="BI16" i="1" s="1"/>
  <c r="N16" i="10"/>
  <c r="AB17" i="8"/>
  <c r="O17" i="8" s="1"/>
  <c r="P17" i="8" s="1"/>
  <c r="AI17" i="1" s="1"/>
  <c r="CY17" i="1" s="1"/>
  <c r="V17" i="7"/>
  <c r="BD17" i="7" s="1"/>
  <c r="AG17" i="7" s="1"/>
  <c r="Q16" i="7"/>
  <c r="Z18" i="9" l="1"/>
  <c r="B18" i="9"/>
  <c r="AL18" i="1" s="1"/>
  <c r="M18" i="9"/>
  <c r="X20" i="9" s="1"/>
  <c r="W20" i="9"/>
  <c r="AW87" i="9"/>
  <c r="AU87" i="6"/>
  <c r="AY88" i="6" s="1"/>
  <c r="AW87" i="6"/>
  <c r="AU88" i="7"/>
  <c r="AU89" i="8"/>
  <c r="AY90" i="8" s="1"/>
  <c r="AY87" i="6"/>
  <c r="AY88" i="7"/>
  <c r="AK88" i="7" s="1"/>
  <c r="AU87" i="9"/>
  <c r="AW89" i="8"/>
  <c r="AI89" i="8" s="1"/>
  <c r="AR19" i="9"/>
  <c r="AS19" i="9"/>
  <c r="J19" i="9" s="1"/>
  <c r="AN19" i="1" s="1"/>
  <c r="C18" i="13"/>
  <c r="CG18" i="1" s="1"/>
  <c r="AL18" i="13"/>
  <c r="AN18" i="13"/>
  <c r="J18" i="13"/>
  <c r="CH18" i="1" s="1"/>
  <c r="CI17" i="1"/>
  <c r="AW108" i="4"/>
  <c r="AI108" i="4"/>
  <c r="AJ108" i="4"/>
  <c r="AI107" i="4"/>
  <c r="AJ107" i="4"/>
  <c r="AU108" i="4"/>
  <c r="O15" i="4"/>
  <c r="P15" i="4" s="1"/>
  <c r="H15" i="1" s="1"/>
  <c r="Q15" i="4"/>
  <c r="V16" i="4"/>
  <c r="CF17" i="1"/>
  <c r="N17" i="13"/>
  <c r="BS17" i="1"/>
  <c r="AB17" i="11"/>
  <c r="O17" i="11" s="1"/>
  <c r="P17" i="11" s="1"/>
  <c r="BT17" i="1" s="1"/>
  <c r="BJ16" i="1"/>
  <c r="AB16" i="10"/>
  <c r="O16" i="10" s="1"/>
  <c r="P16" i="10" s="1"/>
  <c r="BK16" i="1" s="1"/>
  <c r="Q17" i="8"/>
  <c r="V18" i="8"/>
  <c r="BB18" i="8" s="1"/>
  <c r="BB17" i="7"/>
  <c r="D17" i="7" s="1"/>
  <c r="AC17" i="7" s="1"/>
  <c r="Y17" i="7"/>
  <c r="R18" i="9" l="1"/>
  <c r="S18" i="9" s="1"/>
  <c r="U18" i="9" s="1"/>
  <c r="T18" i="9" s="1"/>
  <c r="AP18" i="1" s="1"/>
  <c r="AA18" i="9"/>
  <c r="BC19" i="9"/>
  <c r="AU90" i="8"/>
  <c r="AW91" i="8" s="1"/>
  <c r="AW90" i="8"/>
  <c r="AW88" i="9"/>
  <c r="AU88" i="9"/>
  <c r="AY88" i="9"/>
  <c r="AY89" i="7"/>
  <c r="AU88" i="6"/>
  <c r="AW88" i="6"/>
  <c r="AU89" i="7"/>
  <c r="AW89" i="7"/>
  <c r="C19" i="9"/>
  <c r="AM19" i="1" s="1"/>
  <c r="AM19" i="9"/>
  <c r="AO19" i="9"/>
  <c r="AM18" i="8"/>
  <c r="E18" i="8" s="1"/>
  <c r="AD18" i="8" s="1"/>
  <c r="N18" i="9"/>
  <c r="AB18" i="9" s="1"/>
  <c r="V19" i="9" s="1"/>
  <c r="AO18" i="1"/>
  <c r="K17" i="7"/>
  <c r="AE17" i="7" s="1"/>
  <c r="AU109" i="4"/>
  <c r="AW109" i="4"/>
  <c r="AY109" i="4"/>
  <c r="AK109" i="4" s="1"/>
  <c r="Y16" i="4"/>
  <c r="BB16" i="4"/>
  <c r="E16" i="4" s="1"/>
  <c r="BD16" i="4"/>
  <c r="AH16" i="4" s="1"/>
  <c r="AB17" i="13"/>
  <c r="O17" i="13" s="1"/>
  <c r="P17" i="13" s="1"/>
  <c r="CL17" i="1" s="1"/>
  <c r="CK17" i="1"/>
  <c r="Q17" i="11"/>
  <c r="V18" i="11"/>
  <c r="V17" i="10"/>
  <c r="Q16" i="10"/>
  <c r="BE18" i="8"/>
  <c r="BD18" i="8"/>
  <c r="AO18" i="8" s="1"/>
  <c r="Y18" i="8"/>
  <c r="BF17" i="7"/>
  <c r="AO17" i="7"/>
  <c r="AH17" i="7" s="1"/>
  <c r="AM17" i="7"/>
  <c r="E17" i="7" s="1"/>
  <c r="F17" i="7" s="1"/>
  <c r="W19" i="7" s="1"/>
  <c r="BE17" i="7"/>
  <c r="AW90" i="7" l="1"/>
  <c r="AU89" i="6"/>
  <c r="AW90" i="6" s="1"/>
  <c r="AW89" i="6"/>
  <c r="AY89" i="6"/>
  <c r="AY89" i="9"/>
  <c r="AU89" i="9"/>
  <c r="AW89" i="9"/>
  <c r="AI89" i="9" s="1"/>
  <c r="AU91" i="8"/>
  <c r="AY92" i="8" s="1"/>
  <c r="AU90" i="7"/>
  <c r="AY91" i="7" s="1"/>
  <c r="AY90" i="7"/>
  <c r="AY91" i="8"/>
  <c r="Q18" i="9"/>
  <c r="AQ18" i="1"/>
  <c r="O18" i="9"/>
  <c r="P18" i="9" s="1"/>
  <c r="AR18" i="1" s="1"/>
  <c r="Z17" i="7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AO18" i="11" s="1"/>
  <c r="Y18" i="11"/>
  <c r="BB17" i="10"/>
  <c r="D17" i="10" s="1"/>
  <c r="BD17" i="10"/>
  <c r="AG17" i="10" s="1"/>
  <c r="Y17" i="10"/>
  <c r="BB19" i="9"/>
  <c r="AL19" i="9" s="1"/>
  <c r="BD19" i="9"/>
  <c r="Y19" i="9"/>
  <c r="D18" i="8"/>
  <c r="AH18" i="8"/>
  <c r="L18" i="8" s="1"/>
  <c r="AF18" i="8" s="1"/>
  <c r="L17" i="7"/>
  <c r="M17" i="7" s="1"/>
  <c r="BA18" i="7"/>
  <c r="AD17" i="7"/>
  <c r="AY90" i="6" l="1"/>
  <c r="AW91" i="7"/>
  <c r="AJ91" i="7" s="1"/>
  <c r="AW92" i="8"/>
  <c r="AW90" i="9"/>
  <c r="AU90" i="6"/>
  <c r="AU90" i="9"/>
  <c r="AY90" i="9"/>
  <c r="AU92" i="8"/>
  <c r="AW93" i="8" s="1"/>
  <c r="AU91" i="7"/>
  <c r="AW92" i="7" s="1"/>
  <c r="AJ92" i="7" s="1"/>
  <c r="R17" i="7"/>
  <c r="S17" i="7" s="1"/>
  <c r="U17" i="7" s="1"/>
  <c r="T17" i="7" s="1"/>
  <c r="X17" i="1" s="1"/>
  <c r="AR18" i="7"/>
  <c r="AS18" i="7"/>
  <c r="D18" i="11"/>
  <c r="AC18" i="11" s="1"/>
  <c r="AM18" i="11"/>
  <c r="AN19" i="9"/>
  <c r="AG19" i="9" s="1"/>
  <c r="K18" i="8"/>
  <c r="AE18" i="8" s="1"/>
  <c r="AC17" i="10"/>
  <c r="K17" i="10"/>
  <c r="AE17" i="10" s="1"/>
  <c r="X19" i="7"/>
  <c r="AA17" i="7"/>
  <c r="BE19" i="9"/>
  <c r="E19" i="9"/>
  <c r="AD19" i="9" s="1"/>
  <c r="AG18" i="11"/>
  <c r="F16" i="4"/>
  <c r="AC16" i="4"/>
  <c r="K16" i="4"/>
  <c r="BB18" i="13"/>
  <c r="BD18" i="13"/>
  <c r="Y18" i="13"/>
  <c r="BE18" i="11"/>
  <c r="E18" i="11"/>
  <c r="BF18" i="11"/>
  <c r="AH18" i="11"/>
  <c r="BF17" i="10"/>
  <c r="AO17" i="10"/>
  <c r="AH17" i="10" s="1"/>
  <c r="BE17" i="10"/>
  <c r="AM17" i="10"/>
  <c r="E17" i="10" s="1"/>
  <c r="F17" i="10" s="1"/>
  <c r="F18" i="8"/>
  <c r="W20" i="8" s="1"/>
  <c r="AC18" i="8"/>
  <c r="D19" i="9"/>
  <c r="AC19" i="9" s="1"/>
  <c r="AH19" i="9"/>
  <c r="BF19" i="9"/>
  <c r="M18" i="8"/>
  <c r="AF17" i="7"/>
  <c r="B17" i="7" s="1"/>
  <c r="T17" i="1" s="1"/>
  <c r="BC18" i="7"/>
  <c r="W17" i="1" l="1"/>
  <c r="AY92" i="7"/>
  <c r="AU91" i="9"/>
  <c r="AY92" i="9" s="1"/>
  <c r="AY91" i="9"/>
  <c r="AU92" i="7"/>
  <c r="AU93" i="8"/>
  <c r="AW94" i="8" s="1"/>
  <c r="AJ94" i="8" s="1"/>
  <c r="AU91" i="6"/>
  <c r="AW92" i="6" s="1"/>
  <c r="AW91" i="6"/>
  <c r="AY91" i="6"/>
  <c r="AY93" i="8"/>
  <c r="AW92" i="9"/>
  <c r="AW91" i="9"/>
  <c r="F18" i="11"/>
  <c r="W20" i="11" s="1"/>
  <c r="K18" i="11"/>
  <c r="AE18" i="11" s="1"/>
  <c r="AS19" i="8"/>
  <c r="J19" i="8" s="1"/>
  <c r="AE19" i="1" s="1"/>
  <c r="AR19" i="8"/>
  <c r="AO18" i="13"/>
  <c r="AH18" i="13" s="1"/>
  <c r="J18" i="7"/>
  <c r="V18" i="1" s="1"/>
  <c r="AM18" i="13"/>
  <c r="E18" i="13" s="1"/>
  <c r="C18" i="7"/>
  <c r="U18" i="1" s="1"/>
  <c r="AL18" i="7"/>
  <c r="AN18" i="7"/>
  <c r="L19" i="9"/>
  <c r="AF19" i="9" s="1"/>
  <c r="W19" i="10"/>
  <c r="Z17" i="10"/>
  <c r="B18" i="8"/>
  <c r="AC18" i="1" s="1"/>
  <c r="AE16" i="4"/>
  <c r="B16" i="4" s="1"/>
  <c r="B16" i="1" s="1"/>
  <c r="M16" i="4"/>
  <c r="BA17" i="4"/>
  <c r="A16" i="15"/>
  <c r="Z16" i="4"/>
  <c r="C16" i="15" s="1"/>
  <c r="W18" i="4"/>
  <c r="BA19" i="8"/>
  <c r="Z18" i="8"/>
  <c r="AG18" i="13"/>
  <c r="BF18" i="13"/>
  <c r="D18" i="13"/>
  <c r="BE18" i="13"/>
  <c r="L18" i="11"/>
  <c r="M18" i="11" s="1"/>
  <c r="AD18" i="11"/>
  <c r="AD17" i="10"/>
  <c r="L17" i="10"/>
  <c r="M17" i="10" s="1"/>
  <c r="BA18" i="10"/>
  <c r="BC19" i="8"/>
  <c r="F19" i="9"/>
  <c r="K19" i="9"/>
  <c r="AE19" i="9" s="1"/>
  <c r="X20" i="8"/>
  <c r="AA18" i="8"/>
  <c r="R18" i="8"/>
  <c r="S18" i="8" s="1"/>
  <c r="U18" i="8" s="1"/>
  <c r="N17" i="7"/>
  <c r="AU93" i="7" l="1"/>
  <c r="AY93" i="7"/>
  <c r="AW93" i="7"/>
  <c r="AI93" i="7" s="1"/>
  <c r="AU92" i="6"/>
  <c r="AW93" i="6" s="1"/>
  <c r="AU92" i="9"/>
  <c r="AY92" i="6"/>
  <c r="AU94" i="8"/>
  <c r="AY94" i="8"/>
  <c r="BA19" i="11"/>
  <c r="Z18" i="11"/>
  <c r="AS19" i="11"/>
  <c r="J19" i="11" s="1"/>
  <c r="BP19" i="1" s="1"/>
  <c r="AR19" i="11"/>
  <c r="AO19" i="8"/>
  <c r="AM19" i="8"/>
  <c r="C19" i="8"/>
  <c r="AD19" i="1" s="1"/>
  <c r="L18" i="13"/>
  <c r="AF18" i="13" s="1"/>
  <c r="AD18" i="13"/>
  <c r="AR18" i="10"/>
  <c r="AS18" i="10"/>
  <c r="AR17" i="4"/>
  <c r="AS17" i="4"/>
  <c r="J17" i="4" s="1"/>
  <c r="D17" i="1" s="1"/>
  <c r="X19" i="10"/>
  <c r="AA17" i="10"/>
  <c r="R17" i="10"/>
  <c r="S17" i="10" s="1"/>
  <c r="U17" i="10" s="1"/>
  <c r="X20" i="11"/>
  <c r="AA18" i="11"/>
  <c r="R18" i="11"/>
  <c r="S18" i="11" s="1"/>
  <c r="BC17" i="4"/>
  <c r="AA16" i="4"/>
  <c r="R16" i="4"/>
  <c r="X18" i="4"/>
  <c r="W21" i="9"/>
  <c r="B19" i="9"/>
  <c r="AL19" i="1" s="1"/>
  <c r="BA20" i="9"/>
  <c r="Z19" i="9"/>
  <c r="AC18" i="13"/>
  <c r="F18" i="13"/>
  <c r="K18" i="13"/>
  <c r="AF18" i="11"/>
  <c r="B18" i="11" s="1"/>
  <c r="BC19" i="11"/>
  <c r="AF17" i="10"/>
  <c r="B17" i="10" s="1"/>
  <c r="BC18" i="10"/>
  <c r="M19" i="9"/>
  <c r="AF18" i="1"/>
  <c r="N18" i="8"/>
  <c r="T18" i="8"/>
  <c r="AG18" i="1" s="1"/>
  <c r="Y17" i="1"/>
  <c r="AB17" i="7"/>
  <c r="O17" i="7" s="1"/>
  <c r="P17" i="7" s="1"/>
  <c r="Z17" i="1" s="1"/>
  <c r="AU93" i="9" l="1"/>
  <c r="AW94" i="9" s="1"/>
  <c r="AW93" i="9"/>
  <c r="AI93" i="9" s="1"/>
  <c r="AY93" i="9"/>
  <c r="AU95" i="8"/>
  <c r="AY96" i="8" s="1"/>
  <c r="AY95" i="8"/>
  <c r="AW95" i="8"/>
  <c r="AU94" i="7"/>
  <c r="AW95" i="7" s="1"/>
  <c r="AY94" i="7"/>
  <c r="AW94" i="7"/>
  <c r="AU93" i="6"/>
  <c r="AY93" i="6"/>
  <c r="AK93" i="6" s="1"/>
  <c r="BH17" i="1"/>
  <c r="C19" i="11"/>
  <c r="BO19" i="1" s="1"/>
  <c r="AM19" i="11"/>
  <c r="AO19" i="11"/>
  <c r="J18" i="10"/>
  <c r="BG18" i="1" s="1"/>
  <c r="AN18" i="10"/>
  <c r="C18" i="10"/>
  <c r="BF18" i="1" s="1"/>
  <c r="AL18" i="10"/>
  <c r="C17" i="4"/>
  <c r="C17" i="1" s="1"/>
  <c r="AN17" i="4"/>
  <c r="AL17" i="4"/>
  <c r="X21" i="9"/>
  <c r="AS20" i="9"/>
  <c r="AS21" i="9" s="1"/>
  <c r="AS22" i="9" s="1"/>
  <c r="AR20" i="9"/>
  <c r="U18" i="11"/>
  <c r="T18" i="11" s="1"/>
  <c r="BR18" i="1" s="1"/>
  <c r="BQ18" i="1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M18" i="13"/>
  <c r="BA19" i="13"/>
  <c r="W20" i="13"/>
  <c r="Z18" i="13"/>
  <c r="BN18" i="1"/>
  <c r="N18" i="11"/>
  <c r="T17" i="10"/>
  <c r="BI17" i="1" s="1"/>
  <c r="N17" i="10"/>
  <c r="BE17" i="1"/>
  <c r="AB18" i="8"/>
  <c r="O18" i="8" s="1"/>
  <c r="P18" i="8" s="1"/>
  <c r="AI18" i="1" s="1"/>
  <c r="CY18" i="1" s="1"/>
  <c r="AH18" i="1"/>
  <c r="Q17" i="7"/>
  <c r="V18" i="7"/>
  <c r="BD18" i="7" s="1"/>
  <c r="AY94" i="9" l="1"/>
  <c r="AY94" i="6"/>
  <c r="AU96" i="8"/>
  <c r="AW97" i="8" s="1"/>
  <c r="AW96" i="8"/>
  <c r="AU95" i="7"/>
  <c r="AY96" i="7" s="1"/>
  <c r="AU94" i="9"/>
  <c r="AU94" i="6"/>
  <c r="AY95" i="6" s="1"/>
  <c r="AW94" i="6"/>
  <c r="AY95" i="7"/>
  <c r="AR19" i="13"/>
  <c r="AS19" i="13"/>
  <c r="J19" i="13" s="1"/>
  <c r="CH19" i="1" s="1"/>
  <c r="AG18" i="7"/>
  <c r="AO18" i="7"/>
  <c r="AR21" i="9"/>
  <c r="AG21" i="9"/>
  <c r="J22" i="9"/>
  <c r="AN22" i="1" s="1"/>
  <c r="C20" i="9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AB17" i="10"/>
  <c r="O17" i="10" s="1"/>
  <c r="P17" i="10" s="1"/>
  <c r="BK17" i="1" s="1"/>
  <c r="BJ17" i="1"/>
  <c r="Q18" i="8"/>
  <c r="V19" i="8"/>
  <c r="BB19" i="8" s="1"/>
  <c r="BB18" i="7"/>
  <c r="Y18" i="7"/>
  <c r="AU95" i="9" l="1"/>
  <c r="AW96" i="9" s="1"/>
  <c r="AW95" i="9"/>
  <c r="AI95" i="9" s="1"/>
  <c r="AY95" i="9"/>
  <c r="AU95" i="6"/>
  <c r="AU97" i="8"/>
  <c r="AY98" i="8" s="1"/>
  <c r="AY97" i="8"/>
  <c r="AU96" i="7"/>
  <c r="AY97" i="7" s="1"/>
  <c r="AW96" i="7"/>
  <c r="AW95" i="6"/>
  <c r="C21" i="9"/>
  <c r="AM21" i="1" s="1"/>
  <c r="AR22" i="9"/>
  <c r="C22" i="9" s="1"/>
  <c r="AM22" i="1" s="1"/>
  <c r="AO19" i="13"/>
  <c r="C19" i="13"/>
  <c r="CG19" i="1" s="1"/>
  <c r="AM19" i="13"/>
  <c r="AM18" i="7"/>
  <c r="E18" i="7" s="1"/>
  <c r="AD18" i="7" s="1"/>
  <c r="AL21" i="9"/>
  <c r="AO21" i="9"/>
  <c r="AM21" i="9"/>
  <c r="AN21" i="9"/>
  <c r="E19" i="8"/>
  <c r="AD19" i="8" s="1"/>
  <c r="AL19" i="8"/>
  <c r="BB20" i="9"/>
  <c r="BE20" i="9" s="1"/>
  <c r="O19" i="9"/>
  <c r="P19" i="9" s="1"/>
  <c r="AR19" i="1" s="1"/>
  <c r="BD20" i="9"/>
  <c r="AH20" i="9" s="1"/>
  <c r="Q19" i="9"/>
  <c r="AQ19" i="1"/>
  <c r="G16" i="1"/>
  <c r="AB16" i="4"/>
  <c r="N18" i="13"/>
  <c r="T18" i="13"/>
  <c r="CJ18" i="1" s="1"/>
  <c r="CI18" i="1"/>
  <c r="V19" i="11"/>
  <c r="Q18" i="11"/>
  <c r="V18" i="10"/>
  <c r="Q17" i="10"/>
  <c r="BD19" i="8"/>
  <c r="Y19" i="8"/>
  <c r="AH18" i="7"/>
  <c r="BF18" i="7"/>
  <c r="D18" i="7"/>
  <c r="BE18" i="7"/>
  <c r="AU96" i="6" l="1"/>
  <c r="AU96" i="9"/>
  <c r="AY96" i="9"/>
  <c r="AU98" i="8"/>
  <c r="AW98" i="8"/>
  <c r="AU97" i="7"/>
  <c r="AW97" i="7"/>
  <c r="AY96" i="6"/>
  <c r="AW96" i="6"/>
  <c r="AN22" i="9"/>
  <c r="AL22" i="9"/>
  <c r="L18" i="7"/>
  <c r="AF18" i="7" s="1"/>
  <c r="AN19" i="8"/>
  <c r="AG19" i="8" s="1"/>
  <c r="BF20" i="9"/>
  <c r="AG20" i="9"/>
  <c r="D20" i="9"/>
  <c r="E20" i="9"/>
  <c r="AD20" i="9" s="1"/>
  <c r="O16" i="4"/>
  <c r="P16" i="4" s="1"/>
  <c r="H16" i="1" s="1"/>
  <c r="Q16" i="4"/>
  <c r="V17" i="4"/>
  <c r="CK18" i="1"/>
  <c r="AB18" i="13"/>
  <c r="O18" i="13" s="1"/>
  <c r="P18" i="13" s="1"/>
  <c r="CL18" i="1" s="1"/>
  <c r="BB19" i="11"/>
  <c r="BD19" i="11"/>
  <c r="AN19" i="11" s="1"/>
  <c r="Y19" i="11"/>
  <c r="BB18" i="10"/>
  <c r="BD18" i="10"/>
  <c r="Y18" i="10"/>
  <c r="BE19" i="8"/>
  <c r="D19" i="8"/>
  <c r="AH19" i="8"/>
  <c r="L19" i="8" s="1"/>
  <c r="AF19" i="8" s="1"/>
  <c r="BF19" i="8"/>
  <c r="AC18" i="7"/>
  <c r="K18" i="7"/>
  <c r="F18" i="7"/>
  <c r="AU98" i="7" l="1"/>
  <c r="AW99" i="7" s="1"/>
  <c r="AW98" i="7"/>
  <c r="AU97" i="6"/>
  <c r="AY98" i="6" s="1"/>
  <c r="AW97" i="6"/>
  <c r="AY98" i="7"/>
  <c r="AY97" i="6"/>
  <c r="AU99" i="8"/>
  <c r="AY100" i="8" s="1"/>
  <c r="AW99" i="8"/>
  <c r="AI99" i="8" s="1"/>
  <c r="AY99" i="8"/>
  <c r="AU97" i="9"/>
  <c r="AY98" i="9" s="1"/>
  <c r="AY97" i="9"/>
  <c r="AW97" i="9"/>
  <c r="AM18" i="10"/>
  <c r="E18" i="10" s="1"/>
  <c r="AO18" i="10"/>
  <c r="AH18" i="10" s="1"/>
  <c r="F20" i="9"/>
  <c r="AL19" i="11"/>
  <c r="D19" i="11" s="1"/>
  <c r="L20" i="9"/>
  <c r="AF20" i="9" s="1"/>
  <c r="AC20" i="9"/>
  <c r="K20" i="9"/>
  <c r="AG19" i="11"/>
  <c r="BD17" i="4"/>
  <c r="AG17" i="4" s="1"/>
  <c r="Y17" i="4"/>
  <c r="BB17" i="4"/>
  <c r="D17" i="4" s="1"/>
  <c r="AC17" i="4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AE18" i="7"/>
  <c r="B18" i="7" s="1"/>
  <c r="T18" i="1" s="1"/>
  <c r="BA19" i="7"/>
  <c r="AS23" i="9"/>
  <c r="AR23" i="9"/>
  <c r="W22" i="9" l="1"/>
  <c r="AW98" i="6"/>
  <c r="AU98" i="9"/>
  <c r="AW98" i="9"/>
  <c r="AJ98" i="9" s="1"/>
  <c r="AU99" i="7"/>
  <c r="AW100" i="7" s="1"/>
  <c r="AU100" i="8"/>
  <c r="AW100" i="8"/>
  <c r="AU98" i="6"/>
  <c r="AY99" i="7"/>
  <c r="Z20" i="9"/>
  <c r="BC19" i="7"/>
  <c r="AR19" i="7"/>
  <c r="AS19" i="7"/>
  <c r="J19" i="7" s="1"/>
  <c r="V19" i="1" s="1"/>
  <c r="AD18" i="10"/>
  <c r="L18" i="10"/>
  <c r="AF18" i="10" s="1"/>
  <c r="BA21" i="9"/>
  <c r="F19" i="11"/>
  <c r="BA20" i="11" s="1"/>
  <c r="AC19" i="11"/>
  <c r="K19" i="11"/>
  <c r="AE19" i="11" s="1"/>
  <c r="K17" i="4"/>
  <c r="AE17" i="4" s="1"/>
  <c r="AE20" i="9"/>
  <c r="B20" i="9" s="1"/>
  <c r="AL20" i="1" s="1"/>
  <c r="M20" i="9"/>
  <c r="AM17" i="4"/>
  <c r="E17" i="4" s="1"/>
  <c r="F17" i="4" s="1"/>
  <c r="BE17" i="4"/>
  <c r="BF17" i="4"/>
  <c r="AO17" i="4"/>
  <c r="AH17" i="4" s="1"/>
  <c r="BB19" i="13"/>
  <c r="BD19" i="13"/>
  <c r="Y19" i="13"/>
  <c r="L19" i="11"/>
  <c r="AD19" i="11"/>
  <c r="AC18" i="10"/>
  <c r="K18" i="10"/>
  <c r="F18" i="10"/>
  <c r="BA20" i="8"/>
  <c r="W21" i="8"/>
  <c r="Z19" i="8"/>
  <c r="AE19" i="8"/>
  <c r="B19" i="8" s="1"/>
  <c r="AC19" i="1" s="1"/>
  <c r="M19" i="8"/>
  <c r="X20" i="7"/>
  <c r="R18" i="7"/>
  <c r="S18" i="7" s="1"/>
  <c r="U18" i="7" s="1"/>
  <c r="AA18" i="7"/>
  <c r="C23" i="9"/>
  <c r="AM23" i="1" s="1"/>
  <c r="J23" i="9"/>
  <c r="AN23" i="1" s="1"/>
  <c r="M19" i="11" l="1"/>
  <c r="AU99" i="6"/>
  <c r="AY100" i="6" s="1"/>
  <c r="AY99" i="6"/>
  <c r="AU99" i="9"/>
  <c r="AW99" i="9"/>
  <c r="AU101" i="8"/>
  <c r="AW102" i="8" s="1"/>
  <c r="AJ102" i="8" s="1"/>
  <c r="AY101" i="8"/>
  <c r="AU100" i="7"/>
  <c r="AY101" i="7" s="1"/>
  <c r="AY100" i="7"/>
  <c r="AW99" i="6"/>
  <c r="AW101" i="8"/>
  <c r="AY99" i="9"/>
  <c r="AO19" i="7"/>
  <c r="C19" i="7"/>
  <c r="U19" i="1" s="1"/>
  <c r="AM19" i="7"/>
  <c r="AR20" i="11"/>
  <c r="AS20" i="11"/>
  <c r="AS21" i="11" s="1"/>
  <c r="AS22" i="11" s="1"/>
  <c r="AR20" i="8"/>
  <c r="AR21" i="8" s="1"/>
  <c r="AS20" i="8"/>
  <c r="R19" i="11"/>
  <c r="S19" i="11" s="1"/>
  <c r="U19" i="11" s="1"/>
  <c r="T19" i="11" s="1"/>
  <c r="BR19" i="1" s="1"/>
  <c r="E19" i="13"/>
  <c r="AD19" i="13" s="1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BA18" i="4"/>
  <c r="AD17" i="4"/>
  <c r="L17" i="4"/>
  <c r="M17" i="4" s="1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C20" i="8"/>
  <c r="R19" i="8"/>
  <c r="S19" i="8" s="1"/>
  <c r="U19" i="8" s="1"/>
  <c r="X21" i="8"/>
  <c r="AA19" i="8"/>
  <c r="W18" i="1"/>
  <c r="N18" i="7"/>
  <c r="T18" i="7"/>
  <c r="X18" i="1" s="1"/>
  <c r="AU101" i="7" l="1"/>
  <c r="AW102" i="7" s="1"/>
  <c r="AU102" i="8"/>
  <c r="AY103" i="8" s="1"/>
  <c r="AU100" i="9"/>
  <c r="AY101" i="9" s="1"/>
  <c r="AW100" i="9"/>
  <c r="AY100" i="9"/>
  <c r="AU100" i="6"/>
  <c r="AY101" i="6" s="1"/>
  <c r="AK101" i="6" s="1"/>
  <c r="AW100" i="6"/>
  <c r="AW101" i="7"/>
  <c r="AY102" i="8"/>
  <c r="AR22" i="8"/>
  <c r="C22" i="8" s="1"/>
  <c r="AD22" i="1" s="1"/>
  <c r="AS23" i="11"/>
  <c r="J23" i="11" s="1"/>
  <c r="BP23" i="1" s="1"/>
  <c r="AR19" i="10"/>
  <c r="AS19" i="10"/>
  <c r="J19" i="10" s="1"/>
  <c r="BG19" i="1" s="1"/>
  <c r="R17" i="4"/>
  <c r="S17" i="4" s="1"/>
  <c r="U17" i="4" s="1"/>
  <c r="T17" i="4" s="1"/>
  <c r="F17" i="1" s="1"/>
  <c r="AS18" i="4"/>
  <c r="AR18" i="4"/>
  <c r="L19" i="13"/>
  <c r="AF19" i="13" s="1"/>
  <c r="C21" i="8"/>
  <c r="AD21" i="1" s="1"/>
  <c r="AM21" i="8"/>
  <c r="AL21" i="8"/>
  <c r="AN21" i="8"/>
  <c r="AO21" i="8"/>
  <c r="AG21" i="11"/>
  <c r="J22" i="11"/>
  <c r="BP22" i="1" s="1"/>
  <c r="AR21" i="11"/>
  <c r="BQ19" i="1"/>
  <c r="AS21" i="8"/>
  <c r="AS22" i="8" s="1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AO20" i="1"/>
  <c r="N20" i="9"/>
  <c r="U20" i="9"/>
  <c r="T20" i="9" s="1"/>
  <c r="AP20" i="1" s="1"/>
  <c r="X19" i="4"/>
  <c r="AA17" i="4"/>
  <c r="BC18" i="4"/>
  <c r="AF17" i="4"/>
  <c r="B17" i="4" s="1"/>
  <c r="K19" i="13"/>
  <c r="F19" i="13"/>
  <c r="BA20" i="13" s="1"/>
  <c r="AC19" i="13"/>
  <c r="BN19" i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Y18" i="1"/>
  <c r="AW103" i="8" l="1"/>
  <c r="AU102" i="7"/>
  <c r="AW103" i="7" s="1"/>
  <c r="AJ103" i="7" s="1"/>
  <c r="AY102" i="7"/>
  <c r="AU103" i="8"/>
  <c r="AY104" i="8" s="1"/>
  <c r="AU101" i="9"/>
  <c r="AY102" i="9" s="1"/>
  <c r="AK102" i="9" s="1"/>
  <c r="AW101" i="9"/>
  <c r="AU101" i="6"/>
  <c r="AY102" i="6" s="1"/>
  <c r="AW101" i="6"/>
  <c r="D17" i="15"/>
  <c r="AS23" i="8"/>
  <c r="J23" i="8" s="1"/>
  <c r="AE23" i="1" s="1"/>
  <c r="AR22" i="11"/>
  <c r="C22" i="11" s="1"/>
  <c r="BO22" i="1" s="1"/>
  <c r="AL22" i="8"/>
  <c r="AN22" i="8"/>
  <c r="AR23" i="8"/>
  <c r="C23" i="8" s="1"/>
  <c r="AD23" i="1" s="1"/>
  <c r="C19" i="10"/>
  <c r="BF19" i="1" s="1"/>
  <c r="AO19" i="10"/>
  <c r="AM19" i="10"/>
  <c r="C18" i="4"/>
  <c r="C18" i="1" s="1"/>
  <c r="AN18" i="4"/>
  <c r="AL18" i="4"/>
  <c r="J18" i="4"/>
  <c r="D18" i="1" s="1"/>
  <c r="AM21" i="11"/>
  <c r="AO21" i="11"/>
  <c r="AN21" i="11"/>
  <c r="AL21" i="11"/>
  <c r="C21" i="11"/>
  <c r="BO21" i="1" s="1"/>
  <c r="J22" i="8"/>
  <c r="AE22" i="1" s="1"/>
  <c r="AG21" i="8"/>
  <c r="J21" i="8"/>
  <c r="AE21" i="1" s="1"/>
  <c r="E17" i="1"/>
  <c r="AB20" i="9"/>
  <c r="AQ20" i="1"/>
  <c r="B17" i="1"/>
  <c r="N17" i="4"/>
  <c r="W21" i="13"/>
  <c r="Z19" i="13"/>
  <c r="AE19" i="13"/>
  <c r="B19" i="13" s="1"/>
  <c r="CF19" i="1" s="1"/>
  <c r="M19" i="13"/>
  <c r="BS19" i="1"/>
  <c r="AB19" i="11"/>
  <c r="O19" i="11" s="1"/>
  <c r="P19" i="11" s="1"/>
  <c r="BT19" i="1" s="1"/>
  <c r="BH18" i="1"/>
  <c r="S18" i="10"/>
  <c r="U18" i="10" s="1"/>
  <c r="AH19" i="1"/>
  <c r="AB19" i="8"/>
  <c r="O19" i="8" s="1"/>
  <c r="P19" i="8" s="1"/>
  <c r="AI19" i="1" s="1"/>
  <c r="CY19" i="1" s="1"/>
  <c r="V19" i="7"/>
  <c r="BD19" i="7" s="1"/>
  <c r="Q18" i="7"/>
  <c r="AO22" i="9"/>
  <c r="AM22" i="9"/>
  <c r="AY103" i="7" l="1"/>
  <c r="AW104" i="8"/>
  <c r="AU104" i="8"/>
  <c r="AY105" i="8" s="1"/>
  <c r="AU102" i="9"/>
  <c r="AW102" i="9"/>
  <c r="AJ102" i="9" s="1"/>
  <c r="AU102" i="6"/>
  <c r="AW102" i="6"/>
  <c r="AU103" i="7"/>
  <c r="AR23" i="11"/>
  <c r="C23" i="11" s="1"/>
  <c r="BO23" i="1" s="1"/>
  <c r="AL22" i="11"/>
  <c r="AO22" i="11"/>
  <c r="AN22" i="11"/>
  <c r="AM22" i="11"/>
  <c r="AS20" i="13"/>
  <c r="AS21" i="13" s="1"/>
  <c r="AR20" i="13"/>
  <c r="AR21" i="13" s="1"/>
  <c r="AR22" i="13" s="1"/>
  <c r="AN19" i="7"/>
  <c r="AG19" i="7" s="1"/>
  <c r="O20" i="9"/>
  <c r="P20" i="9" s="1"/>
  <c r="AR20" i="1" s="1"/>
  <c r="Q20" i="9"/>
  <c r="V21" i="9"/>
  <c r="G17" i="1"/>
  <c r="AB17" i="4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AU103" i="9" l="1"/>
  <c r="AW103" i="9"/>
  <c r="AY103" i="9"/>
  <c r="AU104" i="7"/>
  <c r="AY105" i="7" s="1"/>
  <c r="AW104" i="7"/>
  <c r="AY104" i="7"/>
  <c r="AU105" i="8"/>
  <c r="AW106" i="8" s="1"/>
  <c r="AW105" i="8"/>
  <c r="AU103" i="6"/>
  <c r="AW103" i="6"/>
  <c r="AY103" i="6"/>
  <c r="AS22" i="13"/>
  <c r="AS23" i="13" s="1"/>
  <c r="J23" i="13" s="1"/>
  <c r="CH23" i="1" s="1"/>
  <c r="C22" i="13"/>
  <c r="CG22" i="1" s="1"/>
  <c r="AN22" i="13"/>
  <c r="AO22" i="13"/>
  <c r="AL22" i="13"/>
  <c r="AM22" i="13"/>
  <c r="AR23" i="13"/>
  <c r="AM23" i="11"/>
  <c r="AO23" i="11"/>
  <c r="C21" i="13"/>
  <c r="CG21" i="1" s="1"/>
  <c r="AM21" i="13"/>
  <c r="AN21" i="13"/>
  <c r="AL21" i="13"/>
  <c r="AO21" i="13"/>
  <c r="AM20" i="13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D19" i="7" s="1"/>
  <c r="BB21" i="9"/>
  <c r="E21" i="9" s="1"/>
  <c r="AD21" i="9" s="1"/>
  <c r="BD21" i="9"/>
  <c r="Y21" i="9"/>
  <c r="BB20" i="8"/>
  <c r="E20" i="8" s="1"/>
  <c r="AD20" i="8" s="1"/>
  <c r="O17" i="4"/>
  <c r="P17" i="4" s="1"/>
  <c r="H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BD20" i="8"/>
  <c r="AG20" i="8" s="1"/>
  <c r="Y20" i="8"/>
  <c r="BE19" i="7"/>
  <c r="AH19" i="7"/>
  <c r="BF19" i="7"/>
  <c r="AO22" i="8"/>
  <c r="AM22" i="8"/>
  <c r="AW105" i="7" l="1"/>
  <c r="AJ105" i="7" s="1"/>
  <c r="AU106" i="8"/>
  <c r="AW107" i="8" s="1"/>
  <c r="AJ107" i="8" s="1"/>
  <c r="AY106" i="8"/>
  <c r="AU105" i="7"/>
  <c r="AY106" i="7" s="1"/>
  <c r="AU104" i="9"/>
  <c r="AW105" i="9" s="1"/>
  <c r="AY104" i="9"/>
  <c r="AU104" i="6"/>
  <c r="AY104" i="6"/>
  <c r="AW104" i="6"/>
  <c r="AW104" i="9"/>
  <c r="AJ104" i="9" s="1"/>
  <c r="C23" i="13"/>
  <c r="CG23" i="1" s="1"/>
  <c r="AM23" i="13"/>
  <c r="AO23" i="13"/>
  <c r="AH23" i="13" s="1"/>
  <c r="J22" i="13"/>
  <c r="CH22" i="1" s="1"/>
  <c r="L19" i="7"/>
  <c r="AF19" i="7" s="1"/>
  <c r="AH21" i="9"/>
  <c r="L21" i="9" s="1"/>
  <c r="AF21" i="9" s="1"/>
  <c r="BF21" i="9"/>
  <c r="D21" i="9"/>
  <c r="BE21" i="9"/>
  <c r="AC20" i="11"/>
  <c r="K20" i="11"/>
  <c r="AE20" i="11" s="1"/>
  <c r="BD18" i="4"/>
  <c r="Y18" i="4"/>
  <c r="BB18" i="4"/>
  <c r="CK19" i="1"/>
  <c r="AB19" i="13"/>
  <c r="O19" i="13" s="1"/>
  <c r="P19" i="13" s="1"/>
  <c r="CL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F19" i="7"/>
  <c r="K19" i="7"/>
  <c r="AC19" i="7"/>
  <c r="AU105" i="9" l="1"/>
  <c r="AY105" i="9"/>
  <c r="AU107" i="8"/>
  <c r="AY108" i="8" s="1"/>
  <c r="AY107" i="8"/>
  <c r="AK107" i="8" s="1"/>
  <c r="AU105" i="6"/>
  <c r="AY106" i="6" s="1"/>
  <c r="AK106" i="6" s="1"/>
  <c r="AW105" i="6"/>
  <c r="AU106" i="7"/>
  <c r="AY107" i="7" s="1"/>
  <c r="AW106" i="7"/>
  <c r="AJ106" i="7" s="1"/>
  <c r="AW106" i="9"/>
  <c r="AY105" i="6"/>
  <c r="AG18" i="4"/>
  <c r="AO18" i="4"/>
  <c r="AM18" i="4"/>
  <c r="E18" i="4" s="1"/>
  <c r="AD18" i="4" s="1"/>
  <c r="AC21" i="9"/>
  <c r="K21" i="9"/>
  <c r="F21" i="9"/>
  <c r="W22" i="8"/>
  <c r="Z20" i="8"/>
  <c r="BE18" i="4"/>
  <c r="D18" i="4"/>
  <c r="AH18" i="4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A20" i="7"/>
  <c r="Z19" i="7"/>
  <c r="W21" i="7"/>
  <c r="BA22" i="9" l="1"/>
  <c r="Z21" i="9"/>
  <c r="AU108" i="8"/>
  <c r="AY109" i="8" s="1"/>
  <c r="AW108" i="8"/>
  <c r="AU107" i="7"/>
  <c r="AW108" i="7" s="1"/>
  <c r="AW107" i="7"/>
  <c r="AI107" i="7" s="1"/>
  <c r="AU106" i="6"/>
  <c r="AW106" i="6"/>
  <c r="AU106" i="9"/>
  <c r="AY106" i="9"/>
  <c r="B21" i="9"/>
  <c r="AL21" i="1" s="1"/>
  <c r="L18" i="4"/>
  <c r="AF18" i="4" s="1"/>
  <c r="BC20" i="7"/>
  <c r="AR20" i="7"/>
  <c r="AR21" i="7" s="1"/>
  <c r="AS20" i="7"/>
  <c r="AS21" i="7" s="1"/>
  <c r="AH19" i="10"/>
  <c r="AN19" i="10"/>
  <c r="AG19" i="10" s="1"/>
  <c r="E19" i="10"/>
  <c r="AL19" i="10"/>
  <c r="W23" i="9"/>
  <c r="AE21" i="9"/>
  <c r="M21" i="9"/>
  <c r="AP22" i="9" s="1"/>
  <c r="AC18" i="4"/>
  <c r="K18" i="4"/>
  <c r="F18" i="4"/>
  <c r="BB20" i="13"/>
  <c r="E20" i="13" s="1"/>
  <c r="AD20" i="13" s="1"/>
  <c r="BD20" i="13"/>
  <c r="Y20" i="13"/>
  <c r="AF20" i="11"/>
  <c r="B20" i="11" s="1"/>
  <c r="BN20" i="1" s="1"/>
  <c r="M20" i="11"/>
  <c r="W22" i="11"/>
  <c r="Z20" i="11"/>
  <c r="BF19" i="10"/>
  <c r="D19" i="10"/>
  <c r="BE19" i="10"/>
  <c r="AE20" i="8"/>
  <c r="B20" i="8" s="1"/>
  <c r="AC20" i="1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AY108" i="7" l="1"/>
  <c r="AK108" i="7" s="1"/>
  <c r="AU109" i="8"/>
  <c r="AW109" i="8"/>
  <c r="AU107" i="6"/>
  <c r="AW107" i="6"/>
  <c r="AU107" i="9"/>
  <c r="AU108" i="9" s="1"/>
  <c r="AU109" i="9" s="1"/>
  <c r="AW107" i="9"/>
  <c r="AY107" i="6"/>
  <c r="AU108" i="7"/>
  <c r="AY109" i="7" s="1"/>
  <c r="AY107" i="9"/>
  <c r="L19" i="10"/>
  <c r="AF19" i="10" s="1"/>
  <c r="AS22" i="7"/>
  <c r="AR22" i="7"/>
  <c r="C22" i="7" s="1"/>
  <c r="U22" i="1" s="1"/>
  <c r="C21" i="7"/>
  <c r="U21" i="1" s="1"/>
  <c r="AM21" i="7"/>
  <c r="AN21" i="7"/>
  <c r="AL21" i="7"/>
  <c r="AO21" i="7"/>
  <c r="J20" i="7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AE18" i="4"/>
  <c r="AG20" i="13"/>
  <c r="BF20" i="13"/>
  <c r="BE20" i="13"/>
  <c r="D20" i="13"/>
  <c r="F20" i="13" s="1"/>
  <c r="X22" i="11"/>
  <c r="R20" i="11"/>
  <c r="S20" i="11" s="1"/>
  <c r="U20" i="11" s="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AW109" i="9" l="1"/>
  <c r="AJ109" i="9" s="1"/>
  <c r="AW108" i="9"/>
  <c r="AY108" i="9"/>
  <c r="AY109" i="9"/>
  <c r="AU109" i="7"/>
  <c r="AW109" i="7"/>
  <c r="AU108" i="6"/>
  <c r="AU109" i="6" s="1"/>
  <c r="AY108" i="6"/>
  <c r="AW108" i="6"/>
  <c r="AN22" i="7"/>
  <c r="AL22" i="7"/>
  <c r="AR23" i="7"/>
  <c r="C23" i="7" s="1"/>
  <c r="U23" i="1" s="1"/>
  <c r="AM22" i="7"/>
  <c r="AO22" i="7"/>
  <c r="AS23" i="7"/>
  <c r="J23" i="7" s="1"/>
  <c r="V23" i="1" s="1"/>
  <c r="J22" i="7"/>
  <c r="V22" i="1" s="1"/>
  <c r="AS19" i="4"/>
  <c r="J19" i="4" s="1"/>
  <c r="D19" i="1" s="1"/>
  <c r="AR19" i="4"/>
  <c r="N21" i="9"/>
  <c r="U21" i="9"/>
  <c r="T21" i="9" s="1"/>
  <c r="AP21" i="1" s="1"/>
  <c r="AO21" i="1"/>
  <c r="W22" i="13"/>
  <c r="Z20" i="13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M19" i="10"/>
  <c r="BA20" i="10"/>
  <c r="W21" i="10"/>
  <c r="Z19" i="10"/>
  <c r="AB20" i="8"/>
  <c r="O20" i="8" s="1"/>
  <c r="P20" i="8" s="1"/>
  <c r="AI20" i="1" s="1"/>
  <c r="CY20" i="1" s="1"/>
  <c r="AH20" i="1"/>
  <c r="Y19" i="1"/>
  <c r="AB19" i="7"/>
  <c r="O19" i="7" s="1"/>
  <c r="P19" i="7" s="1"/>
  <c r="Z19" i="1" s="1"/>
  <c r="AM23" i="8"/>
  <c r="AO23" i="8"/>
  <c r="AY109" i="6" l="1"/>
  <c r="AW109" i="6"/>
  <c r="C19" i="4"/>
  <c r="C19" i="1" s="1"/>
  <c r="AM19" i="4"/>
  <c r="AO19" i="4"/>
  <c r="AR20" i="10"/>
  <c r="AS20" i="10"/>
  <c r="AS21" i="10" s="1"/>
  <c r="X22" i="13"/>
  <c r="AA20" i="13"/>
  <c r="AB21" i="9"/>
  <c r="O21" i="9" s="1"/>
  <c r="P21" i="9" s="1"/>
  <c r="AR21" i="1" s="1"/>
  <c r="AQ21" i="1"/>
  <c r="S18" i="4"/>
  <c r="D18" i="15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1" i="10"/>
  <c r="Q20" i="8"/>
  <c r="V21" i="8"/>
  <c r="BB21" i="8" s="1"/>
  <c r="D21" i="8" s="1"/>
  <c r="Q19" i="7"/>
  <c r="V20" i="7"/>
  <c r="AS22" i="10" l="1"/>
  <c r="AS23" i="10" s="1"/>
  <c r="AR21" i="10"/>
  <c r="J20" i="10"/>
  <c r="BG20" i="1" s="1"/>
  <c r="J21" i="10"/>
  <c r="BG21" i="1" s="1"/>
  <c r="C20" i="10"/>
  <c r="BF20" i="1" s="1"/>
  <c r="AL20" i="10"/>
  <c r="AO20" i="10"/>
  <c r="AM20" i="10"/>
  <c r="AN20" i="10"/>
  <c r="V22" i="9"/>
  <c r="Q21" i="9"/>
  <c r="AC21" i="8"/>
  <c r="K21" i="8"/>
  <c r="BD20" i="7"/>
  <c r="AG20" i="7" s="1"/>
  <c r="E18" i="1"/>
  <c r="N18" i="4"/>
  <c r="U18" i="4"/>
  <c r="T18" i="4" s="1"/>
  <c r="F18" i="1" s="1"/>
  <c r="CF20" i="1"/>
  <c r="N20" i="13"/>
  <c r="Q20" i="11"/>
  <c r="V21" i="11"/>
  <c r="BH19" i="1"/>
  <c r="S19" i="10"/>
  <c r="U19" i="10" s="1"/>
  <c r="BD21" i="8"/>
  <c r="Y21" i="8"/>
  <c r="BB20" i="7"/>
  <c r="E20" i="7" s="1"/>
  <c r="AD20" i="7" s="1"/>
  <c r="Y20" i="7"/>
  <c r="AO23" i="7"/>
  <c r="AM23" i="7"/>
  <c r="E23" i="7" s="1"/>
  <c r="AD23" i="7" s="1"/>
  <c r="C21" i="10" l="1"/>
  <c r="BF21" i="1" s="1"/>
  <c r="AR22" i="10"/>
  <c r="C22" i="10" s="1"/>
  <c r="BF22" i="1" s="1"/>
  <c r="J23" i="10"/>
  <c r="BG23" i="1" s="1"/>
  <c r="J22" i="10"/>
  <c r="BG22" i="1" s="1"/>
  <c r="AM21" i="10"/>
  <c r="E21" i="10"/>
  <c r="AD21" i="10" s="1"/>
  <c r="AL21" i="10"/>
  <c r="AN21" i="10"/>
  <c r="AO21" i="10"/>
  <c r="BD22" i="9"/>
  <c r="AG22" i="9" s="1"/>
  <c r="BB22" i="9"/>
  <c r="E22" i="9" s="1"/>
  <c r="AD22" i="9" s="1"/>
  <c r="Y22" i="9"/>
  <c r="AE21" i="8"/>
  <c r="G18" i="1"/>
  <c r="AB18" i="4"/>
  <c r="CK20" i="1"/>
  <c r="AB20" i="13"/>
  <c r="O20" i="13" s="1"/>
  <c r="P20" i="13" s="1"/>
  <c r="CL20" i="1" s="1"/>
  <c r="BB21" i="11"/>
  <c r="BD21" i="11"/>
  <c r="Y21" i="11"/>
  <c r="T19" i="10"/>
  <c r="BI19" i="1" s="1"/>
  <c r="N19" i="10"/>
  <c r="E21" i="8"/>
  <c r="F21" i="8" s="1"/>
  <c r="W23" i="8" s="1"/>
  <c r="BE21" i="8"/>
  <c r="BF21" i="8"/>
  <c r="AH21" i="8"/>
  <c r="AH20" i="7"/>
  <c r="L20" i="7" s="1"/>
  <c r="BF20" i="7"/>
  <c r="BE20" i="7"/>
  <c r="D20" i="7"/>
  <c r="F20" i="7" s="1"/>
  <c r="W22" i="7" s="1"/>
  <c r="Z21" i="8" l="1"/>
  <c r="AA21" i="8"/>
  <c r="AO22" i="10"/>
  <c r="AL22" i="10"/>
  <c r="AM22" i="10"/>
  <c r="AR23" i="10"/>
  <c r="AN22" i="10"/>
  <c r="D21" i="11"/>
  <c r="Z20" i="7"/>
  <c r="D22" i="9"/>
  <c r="F22" i="9" s="1"/>
  <c r="BE22" i="9"/>
  <c r="BF22" i="9"/>
  <c r="AH22" i="9"/>
  <c r="L22" i="9" s="1"/>
  <c r="O18" i="4"/>
  <c r="P18" i="4" s="1"/>
  <c r="H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AD21" i="8"/>
  <c r="L21" i="8"/>
  <c r="M21" i="8" s="1"/>
  <c r="X23" i="8" s="1"/>
  <c r="BA22" i="8"/>
  <c r="AC20" i="7"/>
  <c r="K20" i="7"/>
  <c r="M20" i="7" s="1"/>
  <c r="BA21" i="7"/>
  <c r="AF20" i="7"/>
  <c r="W24" i="9" l="1"/>
  <c r="V7" i="9"/>
  <c r="R21" i="8"/>
  <c r="S21" i="8" s="1"/>
  <c r="U21" i="8" s="1"/>
  <c r="T21" i="8" s="1"/>
  <c r="AG21" i="1" s="1"/>
  <c r="F21" i="11"/>
  <c r="W23" i="11" s="1"/>
  <c r="C23" i="10"/>
  <c r="BF23" i="1" s="1"/>
  <c r="AM23" i="10"/>
  <c r="AO23" i="10"/>
  <c r="AH23" i="10" s="1"/>
  <c r="Z22" i="9"/>
  <c r="AC21" i="11"/>
  <c r="K21" i="1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L21" i="11"/>
  <c r="Q19" i="10"/>
  <c r="V20" i="10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C21" i="7"/>
  <c r="AF21" i="1" l="1"/>
  <c r="BA22" i="11"/>
  <c r="Z21" i="11"/>
  <c r="AE21" i="11"/>
  <c r="M21" i="11"/>
  <c r="BC22" i="11" s="1"/>
  <c r="AN19" i="4"/>
  <c r="AG19" i="4" s="1"/>
  <c r="E19" i="4"/>
  <c r="AD19" i="4" s="1"/>
  <c r="AL19" i="4"/>
  <c r="AE22" i="9"/>
  <c r="B22" i="9" s="1"/>
  <c r="AL22" i="1" s="1"/>
  <c r="BC23" i="9"/>
  <c r="AC21" i="13"/>
  <c r="X24" i="9"/>
  <c r="R22" i="9"/>
  <c r="S22" i="9" s="1"/>
  <c r="AA22" i="9"/>
  <c r="BF19" i="4"/>
  <c r="AH19" i="4"/>
  <c r="D19" i="4"/>
  <c r="BE19" i="4"/>
  <c r="BF21" i="13"/>
  <c r="AG21" i="13"/>
  <c r="K21" i="13" s="1"/>
  <c r="E21" i="13"/>
  <c r="F21" i="13" s="1"/>
  <c r="BE21" i="13"/>
  <c r="AF21" i="11"/>
  <c r="B21" i="11" s="1"/>
  <c r="BB20" i="10"/>
  <c r="BD20" i="10"/>
  <c r="Y20" i="10"/>
  <c r="AC21" i="1"/>
  <c r="W20" i="1"/>
  <c r="N20" i="7"/>
  <c r="T20" i="7"/>
  <c r="X20" i="1" s="1"/>
  <c r="L19" i="4" l="1"/>
  <c r="AF19" i="4" s="1"/>
  <c r="X23" i="11"/>
  <c r="AA21" i="11"/>
  <c r="R21" i="11"/>
  <c r="S21" i="11" s="1"/>
  <c r="N21" i="11" s="1"/>
  <c r="U22" i="9"/>
  <c r="T22" i="9" s="1"/>
  <c r="AP22" i="1" s="1"/>
  <c r="AO22" i="1"/>
  <c r="N22" i="9"/>
  <c r="W23" i="13"/>
  <c r="Z21" i="13"/>
  <c r="E20" i="10"/>
  <c r="AH20" i="10"/>
  <c r="F19" i="4"/>
  <c r="AC19" i="4"/>
  <c r="K19" i="4"/>
  <c r="BA22" i="13"/>
  <c r="L21" i="13"/>
  <c r="AF21" i="13" s="1"/>
  <c r="AD21" i="13"/>
  <c r="AE21" i="13"/>
  <c r="BN21" i="1"/>
  <c r="D20" i="10"/>
  <c r="BE20" i="10"/>
  <c r="BF20" i="10"/>
  <c r="AG20" i="10"/>
  <c r="AH21" i="1"/>
  <c r="AB21" i="8"/>
  <c r="O21" i="8" s="1"/>
  <c r="P21" i="8" s="1"/>
  <c r="AI21" i="1" s="1"/>
  <c r="CY21" i="1" s="1"/>
  <c r="AB20" i="7"/>
  <c r="O20" i="7" s="1"/>
  <c r="P20" i="7" s="1"/>
  <c r="Z20" i="1" s="1"/>
  <c r="Y20" i="1"/>
  <c r="M21" i="13" l="1"/>
  <c r="BC22" i="13" s="1"/>
  <c r="U21" i="11"/>
  <c r="T21" i="11" s="1"/>
  <c r="BR21" i="1" s="1"/>
  <c r="BQ21" i="1"/>
  <c r="F20" i="10"/>
  <c r="W22" i="10" s="1"/>
  <c r="AB22" i="9"/>
  <c r="O22" i="9" s="1"/>
  <c r="P22" i="9" s="1"/>
  <c r="AR22" i="1" s="1"/>
  <c r="AQ22" i="1"/>
  <c r="AD20" i="10"/>
  <c r="L20" i="10"/>
  <c r="AF20" i="10" s="1"/>
  <c r="AE19" i="4"/>
  <c r="B19" i="4" s="1"/>
  <c r="B19" i="1" s="1"/>
  <c r="M19" i="4"/>
  <c r="BA20" i="4"/>
  <c r="W21" i="4"/>
  <c r="Z19" i="4"/>
  <c r="A19" i="15"/>
  <c r="B21" i="13"/>
  <c r="CF21" i="1" s="1"/>
  <c r="X23" i="13"/>
  <c r="BS21" i="1"/>
  <c r="AB21" i="11"/>
  <c r="O21" i="11" s="1"/>
  <c r="P21" i="11" s="1"/>
  <c r="BT21" i="1" s="1"/>
  <c r="AC20" i="10"/>
  <c r="K20" i="10"/>
  <c r="M20" i="10" s="1"/>
  <c r="R20" i="10" s="1"/>
  <c r="Q21" i="8"/>
  <c r="V22" i="8"/>
  <c r="BB22" i="8" s="1"/>
  <c r="E22" i="8" s="1"/>
  <c r="AD22" i="8" s="1"/>
  <c r="V21" i="7"/>
  <c r="BD21" i="7" s="1"/>
  <c r="AG21" i="7" s="1"/>
  <c r="Q20" i="7"/>
  <c r="R21" i="13" l="1"/>
  <c r="S21" i="13" s="1"/>
  <c r="U21" i="13" s="1"/>
  <c r="T21" i="13" s="1"/>
  <c r="CJ21" i="1" s="1"/>
  <c r="AA21" i="13"/>
  <c r="Z20" i="10"/>
  <c r="BA21" i="10"/>
  <c r="AS20" i="4"/>
  <c r="AS21" i="4" s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V22" i="11"/>
  <c r="Q21" i="11"/>
  <c r="AE20" i="10"/>
  <c r="B20" i="10" s="1"/>
  <c r="BC21" i="10"/>
  <c r="BD22" i="8"/>
  <c r="AG22" i="8" s="1"/>
  <c r="Y22" i="8"/>
  <c r="BB21" i="7"/>
  <c r="E21" i="7" s="1"/>
  <c r="AD21" i="7" s="1"/>
  <c r="Y21" i="7"/>
  <c r="N21" i="13" l="1"/>
  <c r="CI21" i="1"/>
  <c r="AS22" i="4"/>
  <c r="J22" i="4" s="1"/>
  <c r="D22" i="1" s="1"/>
  <c r="N20" i="10"/>
  <c r="AB20" i="10" s="1"/>
  <c r="O20" i="10" s="1"/>
  <c r="P20" i="10" s="1"/>
  <c r="BK20" i="1" s="1"/>
  <c r="AR21" i="4"/>
  <c r="AN20" i="4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S19" i="4"/>
  <c r="D19" i="15"/>
  <c r="AB21" i="13"/>
  <c r="O21" i="13" s="1"/>
  <c r="P21" i="13" s="1"/>
  <c r="CL21" i="1" s="1"/>
  <c r="CK21" i="1"/>
  <c r="BB22" i="11"/>
  <c r="BD22" i="11"/>
  <c r="AG22" i="11" s="1"/>
  <c r="Y22" i="11"/>
  <c r="BE20" i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BJ20" i="1" l="1"/>
  <c r="C21" i="4"/>
  <c r="C21" i="1" s="1"/>
  <c r="AR22" i="4"/>
  <c r="AO22" i="4" s="1"/>
  <c r="AL21" i="4"/>
  <c r="AM21" i="4"/>
  <c r="AO21" i="4"/>
  <c r="AN21" i="4"/>
  <c r="E21" i="4"/>
  <c r="AD21" i="4" s="1"/>
  <c r="Z22" i="8"/>
  <c r="AL23" i="9"/>
  <c r="D23" i="9" s="1"/>
  <c r="F23" i="9" s="1"/>
  <c r="W25" i="9" s="1"/>
  <c r="BF23" i="9"/>
  <c r="AH23" i="9"/>
  <c r="L23" i="9" s="1"/>
  <c r="BE23" i="9"/>
  <c r="E22" i="11"/>
  <c r="U19" i="4"/>
  <c r="T19" i="4" s="1"/>
  <c r="F19" i="1" s="1"/>
  <c r="E19" i="1"/>
  <c r="N19" i="4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C22" i="4" l="1"/>
  <c r="C22" i="1" s="1"/>
  <c r="AL22" i="4"/>
  <c r="AN22" i="4"/>
  <c r="Z23" i="9"/>
  <c r="L22" i="11"/>
  <c r="AF22" i="11" s="1"/>
  <c r="AD22" i="11"/>
  <c r="F22" i="11"/>
  <c r="BA23" i="11" s="1"/>
  <c r="AC23" i="9"/>
  <c r="K23" i="9"/>
  <c r="M23" i="9" s="1"/>
  <c r="BA24" i="9"/>
  <c r="AF23" i="9"/>
  <c r="AB19" i="4"/>
  <c r="G19" i="1"/>
  <c r="BB22" i="13"/>
  <c r="E22" i="13" s="1"/>
  <c r="AD22" i="13" s="1"/>
  <c r="BD22" i="13"/>
  <c r="AG22" i="13" s="1"/>
  <c r="Y22" i="13"/>
  <c r="AC22" i="11"/>
  <c r="K22" i="11"/>
  <c r="BB21" i="10"/>
  <c r="BD21" i="10"/>
  <c r="AH21" i="10" s="1"/>
  <c r="L21" i="10" s="1"/>
  <c r="AF21" i="10" s="1"/>
  <c r="Y21" i="10"/>
  <c r="AE22" i="8"/>
  <c r="B22" i="8" s="1"/>
  <c r="AC22" i="1" s="1"/>
  <c r="BC23" i="8"/>
  <c r="AA22" i="8"/>
  <c r="R22" i="8"/>
  <c r="S22" i="8" s="1"/>
  <c r="U22" i="8" s="1"/>
  <c r="X24" i="8"/>
  <c r="AE21" i="7"/>
  <c r="B21" i="7" s="1"/>
  <c r="T21" i="1" s="1"/>
  <c r="M21" i="7"/>
  <c r="W23" i="7"/>
  <c r="Z21" i="7"/>
  <c r="AM22" i="4"/>
  <c r="M22" i="11" l="1"/>
  <c r="BC23" i="11" s="1"/>
  <c r="AS24" i="9"/>
  <c r="AR24" i="9"/>
  <c r="AA23" i="9"/>
  <c r="X25" i="9"/>
  <c r="R23" i="9"/>
  <c r="S23" i="9" s="1"/>
  <c r="AE23" i="9"/>
  <c r="B23" i="9" s="1"/>
  <c r="AL23" i="1" s="1"/>
  <c r="BC24" i="9"/>
  <c r="W24" i="11"/>
  <c r="Z22" i="11"/>
  <c r="O19" i="4"/>
  <c r="P19" i="4" s="1"/>
  <c r="H19" i="1" s="1"/>
  <c r="V20" i="4"/>
  <c r="Q19" i="4"/>
  <c r="BF22" i="13"/>
  <c r="AH22" i="13"/>
  <c r="L22" i="13" s="1"/>
  <c r="D22" i="13"/>
  <c r="F22" i="13" s="1"/>
  <c r="W24" i="13" s="1"/>
  <c r="BE22" i="13"/>
  <c r="AE22" i="11"/>
  <c r="B22" i="11" s="1"/>
  <c r="BN22" i="1" s="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S23" i="4"/>
  <c r="J23" i="4" s="1"/>
  <c r="D23" i="1" s="1"/>
  <c r="AR23" i="4"/>
  <c r="X24" i="11" l="1"/>
  <c r="R22" i="11"/>
  <c r="S22" i="11" s="1"/>
  <c r="U22" i="11" s="1"/>
  <c r="Z22" i="13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AC22" i="13"/>
  <c r="K22" i="13"/>
  <c r="M22" i="13" s="1"/>
  <c r="BA23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CY22" i="1" s="1"/>
  <c r="AH22" i="1"/>
  <c r="T21" i="7"/>
  <c r="X21" i="1" s="1"/>
  <c r="W21" i="1"/>
  <c r="N21" i="7"/>
  <c r="C23" i="4"/>
  <c r="C23" i="1" s="1"/>
  <c r="AB23" i="9" l="1"/>
  <c r="O23" i="9" s="1"/>
  <c r="P23" i="9" s="1"/>
  <c r="AR23" i="1" s="1"/>
  <c r="AQ23" i="1"/>
  <c r="D20" i="4"/>
  <c r="F20" i="4" s="1"/>
  <c r="BE20" i="4"/>
  <c r="AH20" i="4"/>
  <c r="L20" i="4" s="1"/>
  <c r="BF20" i="4"/>
  <c r="R22" i="13"/>
  <c r="S22" i="13" s="1"/>
  <c r="U22" i="13" s="1"/>
  <c r="X24" i="13"/>
  <c r="AA22" i="13"/>
  <c r="AE22" i="13"/>
  <c r="B22" i="13" s="1"/>
  <c r="CF22" i="1" s="1"/>
  <c r="BC23" i="13"/>
  <c r="AB22" i="11"/>
  <c r="O22" i="11" s="1"/>
  <c r="P22" i="11" s="1"/>
  <c r="BT22" i="1" s="1"/>
  <c r="BS22" i="1"/>
  <c r="Z21" i="10"/>
  <c r="W23" i="10"/>
  <c r="AE21" i="10"/>
  <c r="B21" i="10" s="1"/>
  <c r="BE21" i="1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Y21" i="1"/>
  <c r="A20" i="15" l="1"/>
  <c r="W22" i="4"/>
  <c r="Z20" i="4"/>
  <c r="C20" i="15" s="1"/>
  <c r="V24" i="9"/>
  <c r="Q23" i="9"/>
  <c r="AF20" i="4"/>
  <c r="K20" i="4"/>
  <c r="M20" i="4" s="1"/>
  <c r="BA21" i="4"/>
  <c r="AC20" i="4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20" i="4" s="1"/>
  <c r="B20" i="1" s="1"/>
  <c r="BC21" i="4"/>
  <c r="AA20" i="4"/>
  <c r="R20" i="4"/>
  <c r="X22" i="4"/>
  <c r="CK22" i="1"/>
  <c r="AB22" i="13"/>
  <c r="BB23" i="11"/>
  <c r="AL23" i="11" s="1"/>
  <c r="D23" i="11" s="1"/>
  <c r="BD23" i="11"/>
  <c r="AN23" i="11" s="1"/>
  <c r="AG23" i="11" s="1"/>
  <c r="Y23" i="1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O22" i="13"/>
  <c r="P22" i="13" s="1"/>
  <c r="CL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AR24" i="8" l="1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BJ21" i="1"/>
  <c r="AF23" i="8"/>
  <c r="B23" i="8" s="1"/>
  <c r="BC24" i="8"/>
  <c r="F22" i="7"/>
  <c r="AD22" i="7"/>
  <c r="L22" i="7"/>
  <c r="AE22" i="7"/>
  <c r="B24" i="9" l="1"/>
  <c r="AL24" i="1" s="1"/>
  <c r="M24" i="9"/>
  <c r="AA24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R23" i="11"/>
  <c r="S23" i="11" s="1"/>
  <c r="U23" i="11" s="1"/>
  <c r="T23" i="11" s="1"/>
  <c r="BR23" i="1" s="1"/>
  <c r="G20" i="1"/>
  <c r="AB20" i="4"/>
  <c r="BE23" i="13"/>
  <c r="E23" i="13"/>
  <c r="F23" i="13" s="1"/>
  <c r="W25" i="13" s="1"/>
  <c r="AG23" i="13"/>
  <c r="K23" i="13" s="1"/>
  <c r="BF23" i="13"/>
  <c r="AF23" i="11"/>
  <c r="B23" i="11" s="1"/>
  <c r="BN23" i="1" s="1"/>
  <c r="BC24" i="11"/>
  <c r="Q21" i="10"/>
  <c r="V22" i="10"/>
  <c r="AC23" i="1"/>
  <c r="M22" i="7"/>
  <c r="AF22" i="7"/>
  <c r="B22" i="7" s="1"/>
  <c r="T22" i="1" s="1"/>
  <c r="W24" i="7"/>
  <c r="Z22" i="7"/>
  <c r="BA23" i="7"/>
  <c r="R24" i="9" l="1"/>
  <c r="S24" i="9" s="1"/>
  <c r="N24" i="9" s="1"/>
  <c r="BC25" i="9"/>
  <c r="AS25" i="9"/>
  <c r="AR25" i="9"/>
  <c r="AO25" i="9" s="1"/>
  <c r="X26" i="9"/>
  <c r="J24" i="11"/>
  <c r="BP24" i="1" s="1"/>
  <c r="AO24" i="11"/>
  <c r="C24" i="11"/>
  <c r="BO24" i="1" s="1"/>
  <c r="AM24" i="11"/>
  <c r="Z23" i="13"/>
  <c r="BQ23" i="1"/>
  <c r="O20" i="4"/>
  <c r="P20" i="4" s="1"/>
  <c r="H20" i="1" s="1"/>
  <c r="Q20" i="4"/>
  <c r="V21" i="4"/>
  <c r="AE23" i="13"/>
  <c r="AD23" i="13"/>
  <c r="BA24" i="13"/>
  <c r="L23" i="13"/>
  <c r="AF23" i="13" s="1"/>
  <c r="N23" i="11"/>
  <c r="BB22" i="10"/>
  <c r="E22" i="10" s="1"/>
  <c r="AD22" i="10" s="1"/>
  <c r="BD22" i="10"/>
  <c r="AG22" i="10" s="1"/>
  <c r="Y22" i="10"/>
  <c r="AB23" i="8"/>
  <c r="O23" i="8" s="1"/>
  <c r="P23" i="8" s="1"/>
  <c r="AI23" i="1" s="1"/>
  <c r="CY23" i="1" s="1"/>
  <c r="AH23" i="1"/>
  <c r="AA22" i="7"/>
  <c r="R22" i="7"/>
  <c r="S22" i="7" s="1"/>
  <c r="U22" i="7" s="1"/>
  <c r="X24" i="7"/>
  <c r="BC23" i="7"/>
  <c r="J25" i="9" l="1"/>
  <c r="AN25" i="1" s="1"/>
  <c r="U24" i="9"/>
  <c r="T24" i="9" s="1"/>
  <c r="AP24" i="1" s="1"/>
  <c r="AO24" i="1"/>
  <c r="C25" i="9"/>
  <c r="AM25" i="1" s="1"/>
  <c r="AM25" i="9"/>
  <c r="M23" i="13"/>
  <c r="BC24" i="13" s="1"/>
  <c r="AB24" i="9"/>
  <c r="O24" i="9" s="1"/>
  <c r="P24" i="9" s="1"/>
  <c r="AR24" i="1" s="1"/>
  <c r="AQ24" i="1"/>
  <c r="BD21" i="4"/>
  <c r="AG21" i="4" s="1"/>
  <c r="Y21" i="4"/>
  <c r="BB21" i="4"/>
  <c r="B23" i="13"/>
  <c r="CF23" i="1" s="1"/>
  <c r="BS23" i="1"/>
  <c r="AB23" i="11"/>
  <c r="O23" i="11" s="1"/>
  <c r="P23" i="11" s="1"/>
  <c r="BT23" i="1" s="1"/>
  <c r="BE22" i="10"/>
  <c r="D22" i="10"/>
  <c r="F22" i="10" s="1"/>
  <c r="W24" i="10" s="1"/>
  <c r="AH22" i="10"/>
  <c r="L22" i="10" s="1"/>
  <c r="BF22" i="10"/>
  <c r="V24" i="8"/>
  <c r="BB24" i="8" s="1"/>
  <c r="Q23" i="8"/>
  <c r="W22" i="1"/>
  <c r="N22" i="7"/>
  <c r="T22" i="7"/>
  <c r="X22" i="1" s="1"/>
  <c r="X25" i="13" l="1"/>
  <c r="R23" i="13"/>
  <c r="S23" i="13" s="1"/>
  <c r="U23" i="13" s="1"/>
  <c r="T23" i="13" s="1"/>
  <c r="CJ23" i="1" s="1"/>
  <c r="Z22" i="10"/>
  <c r="AA23" i="13"/>
  <c r="AS24" i="13"/>
  <c r="AR24" i="13"/>
  <c r="E24" i="8"/>
  <c r="AD24" i="8" s="1"/>
  <c r="AL24" i="8"/>
  <c r="V25" i="9"/>
  <c r="Q24" i="9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N23" i="13" l="1"/>
  <c r="CK23" i="1" s="1"/>
  <c r="CI23" i="1"/>
  <c r="AO24" i="13"/>
  <c r="AM24" i="13"/>
  <c r="C24" i="13"/>
  <c r="CG24" i="1" s="1"/>
  <c r="J24" i="13"/>
  <c r="CH24" i="1" s="1"/>
  <c r="BB25" i="9"/>
  <c r="AL25" i="9" s="1"/>
  <c r="Y25" i="9"/>
  <c r="BD25" i="9"/>
  <c r="F21" i="4"/>
  <c r="K21" i="4"/>
  <c r="AC21" i="4"/>
  <c r="BB24" i="11"/>
  <c r="BD24" i="11"/>
  <c r="AN24" i="11" s="1"/>
  <c r="AG24" i="11" s="1"/>
  <c r="Y24" i="11"/>
  <c r="BC23" i="10"/>
  <c r="AE22" i="10"/>
  <c r="B22" i="10" s="1"/>
  <c r="BE22" i="1" s="1"/>
  <c r="X24" i="10"/>
  <c r="AA22" i="10"/>
  <c r="R22" i="10"/>
  <c r="BE24" i="8"/>
  <c r="D24" i="8"/>
  <c r="F24" i="8" s="1"/>
  <c r="W26" i="8" s="1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AH25" i="9" l="1"/>
  <c r="AN25" i="9"/>
  <c r="AG25" i="9" s="1"/>
  <c r="Z24" i="8"/>
  <c r="AB23" i="13"/>
  <c r="Q23" i="13" s="1"/>
  <c r="AL24" i="11"/>
  <c r="D24" i="11" s="1"/>
  <c r="E24" i="11"/>
  <c r="D25" i="9"/>
  <c r="AC25" i="9" s="1"/>
  <c r="BF25" i="9"/>
  <c r="E25" i="9"/>
  <c r="BE25" i="9"/>
  <c r="AE21" i="4"/>
  <c r="B21" i="4" s="1"/>
  <c r="B21" i="1" s="1"/>
  <c r="M21" i="4"/>
  <c r="BA22" i="4"/>
  <c r="Z21" i="4"/>
  <c r="C21" i="15" s="1"/>
  <c r="W23" i="4"/>
  <c r="A21" i="15"/>
  <c r="BF24" i="11"/>
  <c r="AH24" i="11"/>
  <c r="BE24" i="11"/>
  <c r="BH22" i="1"/>
  <c r="S22" i="10"/>
  <c r="U22" i="10" s="1"/>
  <c r="AF24" i="8"/>
  <c r="BA25" i="8"/>
  <c r="K24" i="8"/>
  <c r="M24" i="8" s="1"/>
  <c r="AC24" i="8"/>
  <c r="BB23" i="7"/>
  <c r="AL23" i="7" s="1"/>
  <c r="Y23" i="7"/>
  <c r="V24" i="13" l="1"/>
  <c r="BD24" i="13" s="1"/>
  <c r="AN24" i="13" s="1"/>
  <c r="AG24" i="13" s="1"/>
  <c r="O23" i="13"/>
  <c r="P23" i="13" s="1"/>
  <c r="CL23" i="1" s="1"/>
  <c r="L24" i="11"/>
  <c r="AF24" i="11" s="1"/>
  <c r="F25" i="9"/>
  <c r="W27" i="9" s="1"/>
  <c r="AD24" i="11"/>
  <c r="F24" i="11"/>
  <c r="BA25" i="11" s="1"/>
  <c r="K25" i="9"/>
  <c r="AE25" i="9" s="1"/>
  <c r="AR25" i="8"/>
  <c r="AS25" i="8"/>
  <c r="AD25" i="9"/>
  <c r="L25" i="9"/>
  <c r="AF25" i="9" s="1"/>
  <c r="BC22" i="4"/>
  <c r="AA21" i="4"/>
  <c r="R21" i="4"/>
  <c r="X23" i="4"/>
  <c r="BB24" i="13"/>
  <c r="AL24" i="13" s="1"/>
  <c r="Y24" i="13"/>
  <c r="K24" i="11"/>
  <c r="M24" i="11" s="1"/>
  <c r="AC24" i="11"/>
  <c r="N22" i="10"/>
  <c r="T22" i="10"/>
  <c r="BI22" i="1" s="1"/>
  <c r="AE24" i="8"/>
  <c r="B24" i="8" s="1"/>
  <c r="AC24" i="1" s="1"/>
  <c r="BC25" i="8"/>
  <c r="X26" i="8"/>
  <c r="AA24" i="8"/>
  <c r="R24" i="8"/>
  <c r="S24" i="8" s="1"/>
  <c r="U24" i="8" s="1"/>
  <c r="BE23" i="7"/>
  <c r="D23" i="7"/>
  <c r="BF23" i="7"/>
  <c r="AH23" i="7"/>
  <c r="L23" i="7" s="1"/>
  <c r="AF23" i="7" s="1"/>
  <c r="BA26" i="9" l="1"/>
  <c r="Z25" i="9"/>
  <c r="W26" i="11"/>
  <c r="Z24" i="11"/>
  <c r="M25" i="9"/>
  <c r="B25" i="9"/>
  <c r="AL25" i="1" s="1"/>
  <c r="AR25" i="11"/>
  <c r="AS25" i="11"/>
  <c r="J25" i="8"/>
  <c r="AE25" i="1" s="1"/>
  <c r="AO25" i="8"/>
  <c r="AM25" i="8"/>
  <c r="C25" i="8"/>
  <c r="AD25" i="1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AC23" i="7"/>
  <c r="X27" i="9" l="1"/>
  <c r="AR26" i="9"/>
  <c r="AS26" i="9"/>
  <c r="R25" i="9"/>
  <c r="S25" i="9" s="1"/>
  <c r="AO25" i="1" s="1"/>
  <c r="AA25" i="9"/>
  <c r="BC26" i="9"/>
  <c r="J25" i="11"/>
  <c r="BP25" i="1" s="1"/>
  <c r="C25" i="11"/>
  <c r="BO25" i="1" s="1"/>
  <c r="AO25" i="11"/>
  <c r="AM25" i="11"/>
  <c r="AD24" i="13"/>
  <c r="F24" i="13"/>
  <c r="BA25" i="13" s="1"/>
  <c r="L24" i="13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CY24" i="1" s="1"/>
  <c r="BA24" i="7"/>
  <c r="M23" i="7"/>
  <c r="AE23" i="7"/>
  <c r="B23" i="7" s="1"/>
  <c r="T23" i="1" s="1"/>
  <c r="N25" i="9" l="1"/>
  <c r="AB25" i="9" s="1"/>
  <c r="O25" i="9" s="1"/>
  <c r="P25" i="9" s="1"/>
  <c r="AR25" i="1" s="1"/>
  <c r="U25" i="9"/>
  <c r="T25" i="9" s="1"/>
  <c r="AP25" i="1" s="1"/>
  <c r="J26" i="9"/>
  <c r="AN26" i="1" s="1"/>
  <c r="C26" i="9"/>
  <c r="AM26" i="1" s="1"/>
  <c r="AN26" i="9"/>
  <c r="AL26" i="9"/>
  <c r="D26" i="9" s="1"/>
  <c r="AC26" i="9" s="1"/>
  <c r="M24" i="13"/>
  <c r="R24" i="13" s="1"/>
  <c r="S24" i="13" s="1"/>
  <c r="U24" i="13" s="1"/>
  <c r="BC24" i="7"/>
  <c r="AR24" i="7"/>
  <c r="AS24" i="7"/>
  <c r="AF24" i="13"/>
  <c r="W26" i="13"/>
  <c r="Z24" i="13"/>
  <c r="AB21" i="4"/>
  <c r="G21" i="1"/>
  <c r="AE24" i="13"/>
  <c r="B24" i="13" s="1"/>
  <c r="CF24" i="1" s="1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Q25" i="1" l="1"/>
  <c r="AS25" i="13"/>
  <c r="BC25" i="13"/>
  <c r="AR25" i="13"/>
  <c r="AO25" i="13" s="1"/>
  <c r="X26" i="13"/>
  <c r="AA24" i="13"/>
  <c r="AL23" i="10"/>
  <c r="D23" i="10" s="1"/>
  <c r="E23" i="10"/>
  <c r="J24" i="7"/>
  <c r="V24" i="1" s="1"/>
  <c r="C24" i="7"/>
  <c r="U24" i="1" s="1"/>
  <c r="AM24" i="7"/>
  <c r="AO24" i="7"/>
  <c r="V26" i="9"/>
  <c r="Q25" i="9"/>
  <c r="AD25" i="8"/>
  <c r="O21" i="4"/>
  <c r="P21" i="4" s="1"/>
  <c r="H21" i="1" s="1"/>
  <c r="V22" i="4"/>
  <c r="Q21" i="4"/>
  <c r="CI24" i="1"/>
  <c r="N24" i="13"/>
  <c r="T24" i="13"/>
  <c r="CJ24" i="1" s="1"/>
  <c r="O24" i="11"/>
  <c r="P24" i="11" s="1"/>
  <c r="BT24" i="1" s="1"/>
  <c r="Q24" i="11"/>
  <c r="V25" i="11"/>
  <c r="BE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J25" i="13" l="1"/>
  <c r="CH25" i="1" s="1"/>
  <c r="AM25" i="13"/>
  <c r="C25" i="13"/>
  <c r="CG25" i="1" s="1"/>
  <c r="AD23" i="10"/>
  <c r="L23" i="10"/>
  <c r="AF23" i="10" s="1"/>
  <c r="BB26" i="9"/>
  <c r="BD26" i="9"/>
  <c r="Y26" i="9"/>
  <c r="Y22" i="4"/>
  <c r="BD22" i="4"/>
  <c r="AH22" i="4" s="1"/>
  <c r="BB22" i="4"/>
  <c r="E22" i="4" s="1"/>
  <c r="AD22" i="4" s="1"/>
  <c r="CK24" i="1"/>
  <c r="AB24" i="13"/>
  <c r="O24" i="13" s="1"/>
  <c r="P24" i="13" s="1"/>
  <c r="CL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AO26" i="9" l="1"/>
  <c r="AH26" i="9" s="1"/>
  <c r="L22" i="4"/>
  <c r="AF22" i="4" s="1"/>
  <c r="L25" i="11"/>
  <c r="AF25" i="11" s="1"/>
  <c r="AD25" i="11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A24" i="10"/>
  <c r="W25" i="10"/>
  <c r="Z23" i="10"/>
  <c r="AC25" i="8"/>
  <c r="K25" i="8"/>
  <c r="F25" i="8"/>
  <c r="BA26" i="8" s="1"/>
  <c r="V24" i="7"/>
  <c r="BD24" i="7" s="1"/>
  <c r="Q23" i="7"/>
  <c r="AN24" i="7" l="1"/>
  <c r="AH24" i="7"/>
  <c r="A22" i="15"/>
  <c r="W24" i="4"/>
  <c r="AA23" i="10"/>
  <c r="AR24" i="10"/>
  <c r="AS24" i="10"/>
  <c r="AD26" i="9"/>
  <c r="F26" i="9"/>
  <c r="L26" i="9"/>
  <c r="AE26" i="9"/>
  <c r="AC22" i="4"/>
  <c r="K22" i="4"/>
  <c r="M22" i="4" s="1"/>
  <c r="BA23" i="4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M25" i="8"/>
  <c r="BB24" i="7"/>
  <c r="AL24" i="7" s="1"/>
  <c r="D24" i="7" s="1"/>
  <c r="AC24" i="7" s="1"/>
  <c r="Y24" i="7"/>
  <c r="AA25" i="8" l="1"/>
  <c r="AS26" i="8"/>
  <c r="AR26" i="8"/>
  <c r="X24" i="4"/>
  <c r="AA22" i="4"/>
  <c r="R22" i="4"/>
  <c r="D22" i="15" s="1"/>
  <c r="J24" i="10"/>
  <c r="BG24" i="1" s="1"/>
  <c r="AM24" i="10"/>
  <c r="C24" i="10"/>
  <c r="BF24" i="1" s="1"/>
  <c r="AO24" i="10"/>
  <c r="L25" i="13"/>
  <c r="AF25" i="13" s="1"/>
  <c r="AF26" i="9"/>
  <c r="B26" i="9" s="1"/>
  <c r="M26" i="9"/>
  <c r="BA27" i="9"/>
  <c r="Z26" i="9"/>
  <c r="W28" i="9"/>
  <c r="AE22" i="4"/>
  <c r="B22" i="4" s="1"/>
  <c r="BC23" i="4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M25" i="11"/>
  <c r="BH23" i="1"/>
  <c r="S23" i="10"/>
  <c r="U23" i="10" s="1"/>
  <c r="BC26" i="8"/>
  <c r="R25" i="8"/>
  <c r="S25" i="8" s="1"/>
  <c r="U25" i="8" s="1"/>
  <c r="X27" i="8"/>
  <c r="AG24" i="7"/>
  <c r="K24" i="7" s="1"/>
  <c r="BF24" i="7"/>
  <c r="BE24" i="7"/>
  <c r="E24" i="7"/>
  <c r="S22" i="4" l="1"/>
  <c r="U22" i="4" s="1"/>
  <c r="T22" i="4" s="1"/>
  <c r="F22" i="1" s="1"/>
  <c r="AA26" i="9"/>
  <c r="AR27" i="9"/>
  <c r="AS27" i="9"/>
  <c r="C26" i="8"/>
  <c r="AD26" i="1" s="1"/>
  <c r="AL26" i="8"/>
  <c r="AN26" i="8"/>
  <c r="J26" i="8"/>
  <c r="AE26" i="1" s="1"/>
  <c r="AS26" i="11"/>
  <c r="AR26" i="11"/>
  <c r="E22" i="1"/>
  <c r="BC26" i="11"/>
  <c r="AA25" i="11"/>
  <c r="R26" i="9"/>
  <c r="S26" i="9" s="1"/>
  <c r="X28" i="9"/>
  <c r="BC27" i="9"/>
  <c r="AL26" i="1"/>
  <c r="B22" i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J27" i="9" l="1"/>
  <c r="AN27" i="1" s="1"/>
  <c r="C27" i="9"/>
  <c r="AM27" i="1" s="1"/>
  <c r="AN27" i="9"/>
  <c r="C26" i="11"/>
  <c r="BO26" i="1" s="1"/>
  <c r="AL26" i="11"/>
  <c r="AN26" i="11"/>
  <c r="J26" i="11"/>
  <c r="BP26" i="1" s="1"/>
  <c r="U26" i="9"/>
  <c r="T26" i="9" s="1"/>
  <c r="AP26" i="1" s="1"/>
  <c r="N26" i="9"/>
  <c r="AO26" i="1"/>
  <c r="G22" i="1"/>
  <c r="AB22" i="4"/>
  <c r="Z25" i="13"/>
  <c r="W27" i="13"/>
  <c r="M25" i="13"/>
  <c r="AE25" i="13"/>
  <c r="B25" i="13" s="1"/>
  <c r="CF25" i="1" s="1"/>
  <c r="N25" i="11"/>
  <c r="T25" i="11"/>
  <c r="BR25" i="1" s="1"/>
  <c r="BQ25" i="1"/>
  <c r="BJ23" i="1"/>
  <c r="AB23" i="10"/>
  <c r="O23" i="10" s="1"/>
  <c r="P23" i="10" s="1"/>
  <c r="BK23" i="1" s="1"/>
  <c r="AB25" i="8"/>
  <c r="AH25" i="1"/>
  <c r="W26" i="7"/>
  <c r="Z24" i="7"/>
  <c r="M24" i="7"/>
  <c r="AF24" i="7"/>
  <c r="B24" i="7" s="1"/>
  <c r="T24" i="1" s="1"/>
  <c r="BA25" i="7"/>
  <c r="AA25" i="13" l="1"/>
  <c r="AR26" i="13"/>
  <c r="AS26" i="13"/>
  <c r="AS25" i="7"/>
  <c r="AR25" i="7"/>
  <c r="AQ26" i="1"/>
  <c r="AB26" i="9"/>
  <c r="O26" i="9" s="1"/>
  <c r="P26" i="9" s="1"/>
  <c r="AR26" i="1" s="1"/>
  <c r="V23" i="4"/>
  <c r="O22" i="4"/>
  <c r="P22" i="4" s="1"/>
  <c r="H22" i="1" s="1"/>
  <c r="Q22" i="4"/>
  <c r="BC26" i="13"/>
  <c r="R25" i="13"/>
  <c r="S25" i="13" s="1"/>
  <c r="U25" i="13" s="1"/>
  <c r="X27" i="13"/>
  <c r="AB25" i="11"/>
  <c r="O25" i="11" s="1"/>
  <c r="P25" i="11" s="1"/>
  <c r="BT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CY25" i="1" s="1"/>
  <c r="X26" i="7"/>
  <c r="R24" i="7"/>
  <c r="S24" i="7" s="1"/>
  <c r="U24" i="7" s="1"/>
  <c r="AA24" i="7"/>
  <c r="BC25" i="7"/>
  <c r="J26" i="13" l="1"/>
  <c r="CH26" i="1" s="1"/>
  <c r="C26" i="13"/>
  <c r="CG26" i="1" s="1"/>
  <c r="AL26" i="13"/>
  <c r="AN26" i="13"/>
  <c r="AG26" i="13" s="1"/>
  <c r="AO25" i="7"/>
  <c r="C25" i="7"/>
  <c r="U25" i="1" s="1"/>
  <c r="AM25" i="7"/>
  <c r="J25" i="7"/>
  <c r="V25" i="1" s="1"/>
  <c r="Q26" i="9"/>
  <c r="V27" i="9"/>
  <c r="BB23" i="4"/>
  <c r="Y23" i="4"/>
  <c r="BD23" i="4"/>
  <c r="AN23" i="4" s="1"/>
  <c r="AG23" i="4" s="1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W24" i="1"/>
  <c r="N24" i="7"/>
  <c r="T24" i="7"/>
  <c r="X24" i="1" s="1"/>
  <c r="AL24" i="10" l="1"/>
  <c r="D24" i="10" s="1"/>
  <c r="E24" i="10"/>
  <c r="AL23" i="4"/>
  <c r="D23" i="4" s="1"/>
  <c r="E23" i="4"/>
  <c r="AD23" i="4" s="1"/>
  <c r="BD27" i="9"/>
  <c r="BB27" i="9"/>
  <c r="Y27" i="9"/>
  <c r="AH23" i="4"/>
  <c r="BF23" i="4"/>
  <c r="BE23" i="4"/>
  <c r="AB25" i="13"/>
  <c r="O25" i="13" s="1"/>
  <c r="P25" i="13" s="1"/>
  <c r="CL25" i="1" s="1"/>
  <c r="CK25" i="1"/>
  <c r="BB26" i="11"/>
  <c r="D26" i="11" s="1"/>
  <c r="BD26" i="11"/>
  <c r="AG26" i="11" s="1"/>
  <c r="Y26" i="11"/>
  <c r="BE24" i="10"/>
  <c r="AH24" i="10"/>
  <c r="BF24" i="10"/>
  <c r="BF26" i="8"/>
  <c r="AO26" i="8"/>
  <c r="AH26" i="8" s="1"/>
  <c r="BE26" i="8"/>
  <c r="AM26" i="8"/>
  <c r="E26" i="8" s="1"/>
  <c r="AB24" i="7"/>
  <c r="Y24" i="1"/>
  <c r="L24" i="10" l="1"/>
  <c r="AF24" i="10" s="1"/>
  <c r="AM27" i="9"/>
  <c r="E27" i="9" s="1"/>
  <c r="AO27" i="9"/>
  <c r="AH27" i="9" s="1"/>
  <c r="L23" i="4"/>
  <c r="AF23" i="4" s="1"/>
  <c r="AD24" i="10"/>
  <c r="F24" i="10"/>
  <c r="BA25" i="10" s="1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C24" i="10"/>
  <c r="K24" i="10"/>
  <c r="M24" i="10" s="1"/>
  <c r="L26" i="8"/>
  <c r="F26" i="8"/>
  <c r="BA27" i="8" s="1"/>
  <c r="AD26" i="8"/>
  <c r="O24" i="7"/>
  <c r="P24" i="7" s="1"/>
  <c r="Z24" i="1" s="1"/>
  <c r="V25" i="7"/>
  <c r="BD25" i="7" s="1"/>
  <c r="AH25" i="7" s="1"/>
  <c r="Q24" i="7"/>
  <c r="AD27" i="9" l="1"/>
  <c r="L27" i="9"/>
  <c r="AF27" i="9" s="1"/>
  <c r="W26" i="10"/>
  <c r="Z24" i="10"/>
  <c r="AS25" i="10"/>
  <c r="AR25" i="10"/>
  <c r="AC27" i="9"/>
  <c r="K27" i="9"/>
  <c r="F27" i="9"/>
  <c r="BA28" i="9" s="1"/>
  <c r="AE23" i="4"/>
  <c r="B23" i="4" s="1"/>
  <c r="B23" i="1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M26" i="8"/>
  <c r="BB25" i="7"/>
  <c r="E25" i="7" s="1"/>
  <c r="Y25" i="7"/>
  <c r="AS27" i="8" l="1"/>
  <c r="AR27" i="8"/>
  <c r="C25" i="10"/>
  <c r="BF25" i="1" s="1"/>
  <c r="AO25" i="10"/>
  <c r="AM25" i="10"/>
  <c r="J25" i="10"/>
  <c r="BG25" i="1" s="1"/>
  <c r="AR24" i="4"/>
  <c r="AS24" i="4"/>
  <c r="Z27" i="9"/>
  <c r="W29" i="9"/>
  <c r="AE27" i="9"/>
  <c r="B27" i="9" s="1"/>
  <c r="AL27" i="1" s="1"/>
  <c r="M27" i="9"/>
  <c r="AC26" i="13"/>
  <c r="K26" i="13"/>
  <c r="AE26" i="13" s="1"/>
  <c r="AD25" i="7"/>
  <c r="L25" i="7"/>
  <c r="AF25" i="7" s="1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M26" i="11"/>
  <c r="W28" i="11"/>
  <c r="Z26" i="11"/>
  <c r="BE24" i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BC28" i="9" l="1"/>
  <c r="AS28" i="9"/>
  <c r="AR28" i="9"/>
  <c r="AR27" i="11"/>
  <c r="AS27" i="11"/>
  <c r="C27" i="8"/>
  <c r="AD27" i="1" s="1"/>
  <c r="J27" i="8"/>
  <c r="AE27" i="1" s="1"/>
  <c r="J24" i="4"/>
  <c r="D24" i="1" s="1"/>
  <c r="C24" i="4"/>
  <c r="C24" i="1" s="1"/>
  <c r="AM24" i="4"/>
  <c r="AO24" i="4"/>
  <c r="R27" i="9"/>
  <c r="S27" i="9" s="1"/>
  <c r="X29" i="9"/>
  <c r="AA27" i="9"/>
  <c r="D23" i="15"/>
  <c r="S23" i="4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28" i="9" l="1"/>
  <c r="AM28" i="1" s="1"/>
  <c r="AO28" i="9"/>
  <c r="J28" i="9"/>
  <c r="AN28" i="1" s="1"/>
  <c r="J27" i="11"/>
  <c r="BP27" i="1" s="1"/>
  <c r="C27" i="11"/>
  <c r="BO27" i="1" s="1"/>
  <c r="U27" i="9"/>
  <c r="T27" i="9" s="1"/>
  <c r="AP27" i="1" s="1"/>
  <c r="AO27" i="1"/>
  <c r="N27" i="9"/>
  <c r="E23" i="1"/>
  <c r="N23" i="4"/>
  <c r="U23" i="4"/>
  <c r="T23" i="4" s="1"/>
  <c r="F23" i="1" s="1"/>
  <c r="W28" i="13"/>
  <c r="Z26" i="13"/>
  <c r="M26" i="13"/>
  <c r="AF26" i="13"/>
  <c r="B26" i="13" s="1"/>
  <c r="N26" i="11"/>
  <c r="BQ26" i="1"/>
  <c r="T26" i="11"/>
  <c r="BR26" i="1" s="1"/>
  <c r="AB24" i="10"/>
  <c r="O24" i="10" s="1"/>
  <c r="P24" i="10" s="1"/>
  <c r="BK24" i="1" s="1"/>
  <c r="BJ24" i="1"/>
  <c r="AB26" i="8"/>
  <c r="O26" i="8" s="1"/>
  <c r="P26" i="8" s="1"/>
  <c r="AI26" i="1" s="1"/>
  <c r="CY26" i="1" s="1"/>
  <c r="AH26" i="1"/>
  <c r="AE25" i="7"/>
  <c r="B25" i="7" s="1"/>
  <c r="T25" i="1" s="1"/>
  <c r="M25" i="7"/>
  <c r="BA26" i="7"/>
  <c r="W27" i="7"/>
  <c r="BC27" i="13" l="1"/>
  <c r="AR27" i="13"/>
  <c r="AS27" i="13"/>
  <c r="BC26" i="7"/>
  <c r="AS26" i="7"/>
  <c r="AR26" i="7"/>
  <c r="AB27" i="9"/>
  <c r="O27" i="9" s="1"/>
  <c r="P27" i="9" s="1"/>
  <c r="AR27" i="1" s="1"/>
  <c r="AQ27" i="1"/>
  <c r="AB23" i="4"/>
  <c r="G23" i="1"/>
  <c r="CF26" i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R25" i="7"/>
  <c r="S25" i="7" s="1"/>
  <c r="U25" i="7" s="1"/>
  <c r="X27" i="7"/>
  <c r="AA25" i="7"/>
  <c r="AM27" i="8" l="1"/>
  <c r="E27" i="8" s="1"/>
  <c r="AD27" i="8" s="1"/>
  <c r="J27" i="13"/>
  <c r="CH27" i="1" s="1"/>
  <c r="C27" i="13"/>
  <c r="CG27" i="1" s="1"/>
  <c r="C26" i="7"/>
  <c r="U26" i="1" s="1"/>
  <c r="AL26" i="7"/>
  <c r="D26" i="7" s="1"/>
  <c r="AC26" i="7" s="1"/>
  <c r="AN26" i="7"/>
  <c r="J26" i="7"/>
  <c r="V26" i="1" s="1"/>
  <c r="Q27" i="9"/>
  <c r="V28" i="9"/>
  <c r="O23" i="4"/>
  <c r="P23" i="4" s="1"/>
  <c r="H23" i="1" s="1"/>
  <c r="Q23" i="4"/>
  <c r="V24" i="4"/>
  <c r="CI26" i="1"/>
  <c r="N26" i="13"/>
  <c r="T26" i="13"/>
  <c r="CJ26" i="1" s="1"/>
  <c r="O26" i="11"/>
  <c r="P26" i="11" s="1"/>
  <c r="BT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AO27" i="8" l="1"/>
  <c r="AH27" i="8" s="1"/>
  <c r="L27" i="8" s="1"/>
  <c r="AF27" i="8" s="1"/>
  <c r="BB28" i="9"/>
  <c r="BD28" i="9"/>
  <c r="Y28" i="9"/>
  <c r="L25" i="10"/>
  <c r="AF25" i="10" s="1"/>
  <c r="AD25" i="10"/>
  <c r="Y24" i="4"/>
  <c r="BD24" i="4"/>
  <c r="BB24" i="4"/>
  <c r="AB26" i="13"/>
  <c r="O26" i="13" s="1"/>
  <c r="P26" i="13" s="1"/>
  <c r="CL26" i="1" s="1"/>
  <c r="CK26" i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AH28" i="9" l="1"/>
  <c r="AN28" i="9"/>
  <c r="AG28" i="9" s="1"/>
  <c r="AL28" i="9"/>
  <c r="D28" i="9" s="1"/>
  <c r="AC28" i="9" s="1"/>
  <c r="AO27" i="11"/>
  <c r="AH27" i="11" s="1"/>
  <c r="AM27" i="11"/>
  <c r="E27" i="11" s="1"/>
  <c r="AN24" i="4"/>
  <c r="AG24" i="4" s="1"/>
  <c r="AH24" i="4"/>
  <c r="AL24" i="4"/>
  <c r="D24" i="4" s="1"/>
  <c r="E24" i="4"/>
  <c r="BF28" i="9"/>
  <c r="AM28" i="9"/>
  <c r="E28" i="9" s="1"/>
  <c r="BE28" i="9"/>
  <c r="BE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K28" i="9" l="1"/>
  <c r="AE28" i="9" s="1"/>
  <c r="AD27" i="11"/>
  <c r="L27" i="11"/>
  <c r="AF27" i="11" s="1"/>
  <c r="F24" i="4"/>
  <c r="Z24" i="4" s="1"/>
  <c r="C24" i="15" s="1"/>
  <c r="L24" i="4"/>
  <c r="AD24" i="4"/>
  <c r="AD28" i="9"/>
  <c r="F28" i="9"/>
  <c r="Z28" i="9" s="1"/>
  <c r="L28" i="9"/>
  <c r="W29" i="8"/>
  <c r="Z27" i="8"/>
  <c r="K24" i="4"/>
  <c r="AC24" i="4"/>
  <c r="BB27" i="13"/>
  <c r="BD27" i="13"/>
  <c r="Y27" i="13"/>
  <c r="F27" i="11"/>
  <c r="AC27" i="11"/>
  <c r="K27" i="11"/>
  <c r="AE25" i="10"/>
  <c r="B25" i="10" s="1"/>
  <c r="BE25" i="1" s="1"/>
  <c r="M25" i="10"/>
  <c r="Z25" i="10"/>
  <c r="W27" i="10"/>
  <c r="BA28" i="8"/>
  <c r="AE27" i="8"/>
  <c r="B27" i="8" s="1"/>
  <c r="AC27" i="1" s="1"/>
  <c r="M27" i="8"/>
  <c r="BB26" i="7"/>
  <c r="Y26" i="7"/>
  <c r="BA25" i="4" l="1"/>
  <c r="AA27" i="8"/>
  <c r="AS28" i="8"/>
  <c r="AR28" i="8"/>
  <c r="AO27" i="13"/>
  <c r="AH27" i="13" s="1"/>
  <c r="AM27" i="13"/>
  <c r="E27" i="13" s="1"/>
  <c r="BC26" i="10"/>
  <c r="AS26" i="10"/>
  <c r="AR26" i="10"/>
  <c r="W26" i="4"/>
  <c r="A24" i="15"/>
  <c r="AF24" i="4"/>
  <c r="M24" i="4"/>
  <c r="AF28" i="9"/>
  <c r="B28" i="9" s="1"/>
  <c r="AL28" i="1" s="1"/>
  <c r="M28" i="9"/>
  <c r="BA29" i="9"/>
  <c r="W30" i="9"/>
  <c r="BA28" i="11"/>
  <c r="Z27" i="11"/>
  <c r="AE24" i="4"/>
  <c r="B24" i="4" s="1"/>
  <c r="AN27" i="13"/>
  <c r="AG27" i="13" s="1"/>
  <c r="BF27" i="13"/>
  <c r="AL27" i="13"/>
  <c r="D27" i="13" s="1"/>
  <c r="BE27" i="13"/>
  <c r="AE27" i="11"/>
  <c r="B27" i="11" s="1"/>
  <c r="BN27" i="1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AS29" i="9" l="1"/>
  <c r="AR29" i="9"/>
  <c r="C28" i="8"/>
  <c r="AD28" i="1" s="1"/>
  <c r="AS28" i="11"/>
  <c r="AR28" i="11"/>
  <c r="J28" i="8"/>
  <c r="AE28" i="1" s="1"/>
  <c r="AD27" i="13"/>
  <c r="L27" i="13"/>
  <c r="AF27" i="13" s="1"/>
  <c r="C26" i="10"/>
  <c r="BF26" i="1" s="1"/>
  <c r="AL26" i="10"/>
  <c r="AN26" i="10"/>
  <c r="AG26" i="10" s="1"/>
  <c r="J26" i="10"/>
  <c r="BG26" i="1" s="1"/>
  <c r="BC25" i="4"/>
  <c r="AR25" i="4"/>
  <c r="AS25" i="4"/>
  <c r="X26" i="4"/>
  <c r="AA24" i="4"/>
  <c r="R24" i="4"/>
  <c r="R28" i="9"/>
  <c r="S28" i="9" s="1"/>
  <c r="X30" i="9"/>
  <c r="AA28" i="9"/>
  <c r="BC29" i="9"/>
  <c r="BC28" i="11"/>
  <c r="AA27" i="11"/>
  <c r="L26" i="7"/>
  <c r="AF26" i="7" s="1"/>
  <c r="B24" i="1"/>
  <c r="AC27" i="13"/>
  <c r="K27" i="13"/>
  <c r="F27" i="13"/>
  <c r="R27" i="11"/>
  <c r="S27" i="11" s="1"/>
  <c r="U27" i="11" s="1"/>
  <c r="X29" i="11"/>
  <c r="BH25" i="1"/>
  <c r="S25" i="10"/>
  <c r="U25" i="10" s="1"/>
  <c r="AF27" i="1"/>
  <c r="N27" i="8"/>
  <c r="T27" i="8"/>
  <c r="AG27" i="1" s="1"/>
  <c r="AD26" i="7"/>
  <c r="F26" i="7"/>
  <c r="BA27" i="7" s="1"/>
  <c r="M26" i="7" l="1"/>
  <c r="R26" i="7" s="1"/>
  <c r="S26" i="7" s="1"/>
  <c r="U26" i="7" s="1"/>
  <c r="C29" i="9"/>
  <c r="AM29" i="1" s="1"/>
  <c r="AL29" i="9"/>
  <c r="AN29" i="9"/>
  <c r="J29" i="9"/>
  <c r="AN29" i="1" s="1"/>
  <c r="C28" i="11"/>
  <c r="BO28" i="1" s="1"/>
  <c r="J28" i="11"/>
  <c r="BP28" i="1" s="1"/>
  <c r="AR27" i="7"/>
  <c r="J25" i="4"/>
  <c r="D25" i="1" s="1"/>
  <c r="C25" i="4"/>
  <c r="C25" i="1" s="1"/>
  <c r="AM25" i="4"/>
  <c r="AO25" i="4"/>
  <c r="D24" i="15"/>
  <c r="S24" i="4"/>
  <c r="B26" i="7"/>
  <c r="T26" i="1" s="1"/>
  <c r="AO28" i="1"/>
  <c r="N28" i="9"/>
  <c r="U28" i="9"/>
  <c r="T28" i="9" s="1"/>
  <c r="BA28" i="13"/>
  <c r="W29" i="13"/>
  <c r="Z27" i="13"/>
  <c r="AE27" i="13"/>
  <c r="B27" i="13" s="1"/>
  <c r="CF27" i="1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CY27" i="1" s="1"/>
  <c r="Z26" i="7"/>
  <c r="W28" i="7"/>
  <c r="BC27" i="7"/>
  <c r="AA26" i="7" l="1"/>
  <c r="AS27" i="7"/>
  <c r="J27" i="7" s="1"/>
  <c r="V27" i="1" s="1"/>
  <c r="X28" i="7"/>
  <c r="AS28" i="13"/>
  <c r="AR28" i="13"/>
  <c r="C27" i="7"/>
  <c r="U27" i="1" s="1"/>
  <c r="U24" i="4"/>
  <c r="T24" i="4" s="1"/>
  <c r="F24" i="1" s="1"/>
  <c r="E24" i="1"/>
  <c r="N24" i="4"/>
  <c r="T4" i="9"/>
  <c r="AP28" i="1"/>
  <c r="AB28" i="9"/>
  <c r="O28" i="9" s="1"/>
  <c r="P28" i="9" s="1"/>
  <c r="AR28" i="1" s="1"/>
  <c r="AQ28" i="1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V28" i="8"/>
  <c r="BB28" i="8" s="1"/>
  <c r="Q27" i="8"/>
  <c r="N26" i="7"/>
  <c r="T26" i="7"/>
  <c r="X26" i="1" s="1"/>
  <c r="W26" i="1"/>
  <c r="C28" i="13" l="1"/>
  <c r="CG28" i="1" s="1"/>
  <c r="J28" i="13"/>
  <c r="CH28" i="1" s="1"/>
  <c r="AL28" i="8"/>
  <c r="D28" i="8" s="1"/>
  <c r="AC28" i="8" s="1"/>
  <c r="G24" i="1"/>
  <c r="AB24" i="4"/>
  <c r="O24" i="4" s="1"/>
  <c r="P24" i="4" s="1"/>
  <c r="H24" i="1" s="1"/>
  <c r="V29" i="9"/>
  <c r="Q28" i="9"/>
  <c r="CI27" i="1"/>
  <c r="N27" i="13"/>
  <c r="T27" i="13"/>
  <c r="CJ27" i="1" s="1"/>
  <c r="BT27" i="1"/>
  <c r="V28" i="11"/>
  <c r="Q27" i="11"/>
  <c r="Q25" i="10"/>
  <c r="V26" i="10"/>
  <c r="BD28" i="8"/>
  <c r="Y28" i="8"/>
  <c r="Y26" i="1"/>
  <c r="AB26" i="7"/>
  <c r="O26" i="7" s="1"/>
  <c r="P26" i="7" s="1"/>
  <c r="Z26" i="1" s="1"/>
  <c r="AN28" i="8" l="1"/>
  <c r="AG28" i="8" s="1"/>
  <c r="K28" i="8" s="1"/>
  <c r="AE28" i="8" s="1"/>
  <c r="V25" i="4"/>
  <c r="Q24" i="4"/>
  <c r="BB29" i="9"/>
  <c r="AM29" i="9" s="1"/>
  <c r="E29" i="9" s="1"/>
  <c r="AD29" i="9" s="1"/>
  <c r="BD29" i="9"/>
  <c r="AO29" i="9" s="1"/>
  <c r="AH29" i="9" s="1"/>
  <c r="Y29" i="9"/>
  <c r="CK27" i="1"/>
  <c r="AB27" i="13"/>
  <c r="O27" i="13" s="1"/>
  <c r="P27" i="13" s="1"/>
  <c r="CL27" i="1" s="1"/>
  <c r="BB28" i="11"/>
  <c r="BD28" i="1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Q26" i="7"/>
  <c r="L29" i="9" l="1"/>
  <c r="AF29" i="9" s="1"/>
  <c r="AL28" i="11"/>
  <c r="D28" i="11" s="1"/>
  <c r="AN28" i="11"/>
  <c r="AG28" i="11" s="1"/>
  <c r="AO27" i="7"/>
  <c r="AH27" i="7" s="1"/>
  <c r="BB25" i="4"/>
  <c r="AL25" i="4" s="1"/>
  <c r="BD25" i="4"/>
  <c r="Y25" i="4"/>
  <c r="AC26" i="10"/>
  <c r="K26" i="10"/>
  <c r="AE26" i="10" s="1"/>
  <c r="BF29" i="9"/>
  <c r="AG29" i="9"/>
  <c r="BE29" i="9"/>
  <c r="D29" i="9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AC28" i="11" l="1"/>
  <c r="K28" i="11"/>
  <c r="AE28" i="11" s="1"/>
  <c r="AM27" i="7"/>
  <c r="E27" i="7" s="1"/>
  <c r="AN25" i="4"/>
  <c r="AG25" i="4" s="1"/>
  <c r="AH25" i="4"/>
  <c r="BF25" i="4"/>
  <c r="E25" i="4"/>
  <c r="BE25" i="4"/>
  <c r="D25" i="4"/>
  <c r="F29" i="9"/>
  <c r="BA30" i="9" s="1"/>
  <c r="K29" i="9"/>
  <c r="AC29" i="9"/>
  <c r="BB28" i="13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AN27" i="7"/>
  <c r="AG27" i="7" s="1"/>
  <c r="BF27" i="7"/>
  <c r="AL27" i="7"/>
  <c r="D27" i="7" s="1"/>
  <c r="BE27" i="7"/>
  <c r="AS29" i="8" l="1"/>
  <c r="AR29" i="8"/>
  <c r="AN28" i="13"/>
  <c r="AG28" i="13" s="1"/>
  <c r="AL28" i="13"/>
  <c r="D28" i="13" s="1"/>
  <c r="AD27" i="7"/>
  <c r="L27" i="7"/>
  <c r="AF27" i="7" s="1"/>
  <c r="AC25" i="4"/>
  <c r="K25" i="4"/>
  <c r="AE25" i="4" s="1"/>
  <c r="AD25" i="4"/>
  <c r="L25" i="4"/>
  <c r="F25" i="4"/>
  <c r="M29" i="9"/>
  <c r="AE29" i="9"/>
  <c r="B29" i="9" s="1"/>
  <c r="W31" i="9"/>
  <c r="Z29" i="9"/>
  <c r="AO28" i="13"/>
  <c r="AH28" i="13" s="1"/>
  <c r="BF28" i="13"/>
  <c r="AM28" i="13"/>
  <c r="E28" i="13" s="1"/>
  <c r="BE28" i="13"/>
  <c r="W30" i="11"/>
  <c r="Z28" i="11"/>
  <c r="M28" i="11"/>
  <c r="AF28" i="11"/>
  <c r="B28" i="11" s="1"/>
  <c r="BN28" i="1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BC30" i="9" l="1"/>
  <c r="AS30" i="9"/>
  <c r="AS31" i="9" s="1"/>
  <c r="AR30" i="9"/>
  <c r="AR31" i="9" s="1"/>
  <c r="BC29" i="11"/>
  <c r="AR29" i="11"/>
  <c r="AS29" i="11"/>
  <c r="C29" i="8"/>
  <c r="AD29" i="1" s="1"/>
  <c r="J29" i="8"/>
  <c r="AE29" i="1" s="1"/>
  <c r="AC28" i="13"/>
  <c r="K28" i="13"/>
  <c r="AE28" i="13" s="1"/>
  <c r="AR27" i="10"/>
  <c r="AS27" i="10"/>
  <c r="Z25" i="4"/>
  <c r="C25" i="15" s="1"/>
  <c r="BA26" i="4"/>
  <c r="A25" i="15"/>
  <c r="W27" i="4"/>
  <c r="AF25" i="4"/>
  <c r="B25" i="4" s="1"/>
  <c r="B25" i="1" s="1"/>
  <c r="M25" i="4"/>
  <c r="AL29" i="1"/>
  <c r="R29" i="9"/>
  <c r="S29" i="9" s="1"/>
  <c r="X31" i="9"/>
  <c r="AA29" i="9"/>
  <c r="BC27" i="10"/>
  <c r="AA26" i="10"/>
  <c r="L28" i="13"/>
  <c r="AD28" i="13"/>
  <c r="F28" i="13"/>
  <c r="Z28" i="13" s="1"/>
  <c r="R28" i="11"/>
  <c r="S28" i="11" s="1"/>
  <c r="U28" i="11" s="1"/>
  <c r="AA28" i="11"/>
  <c r="X30" i="11"/>
  <c r="BE26" i="1"/>
  <c r="R26" i="10"/>
  <c r="X28" i="10"/>
  <c r="AF28" i="1"/>
  <c r="N28" i="8"/>
  <c r="T28" i="8"/>
  <c r="W29" i="7"/>
  <c r="Z27" i="7"/>
  <c r="AE27" i="7"/>
  <c r="B27" i="7" s="1"/>
  <c r="M27" i="7"/>
  <c r="C31" i="9" l="1"/>
  <c r="AM31" i="1" s="1"/>
  <c r="AO31" i="9"/>
  <c r="AM31" i="9"/>
  <c r="AL30" i="9"/>
  <c r="D30" i="9" s="1"/>
  <c r="AN30" i="9"/>
  <c r="C30" i="9"/>
  <c r="AM30" i="1" s="1"/>
  <c r="J31" i="9"/>
  <c r="AN31" i="1" s="1"/>
  <c r="J30" i="9"/>
  <c r="AN30" i="1" s="1"/>
  <c r="J29" i="11"/>
  <c r="BP29" i="1" s="1"/>
  <c r="C29" i="11"/>
  <c r="BO29" i="1" s="1"/>
  <c r="AR28" i="7"/>
  <c r="AS28" i="7"/>
  <c r="J27" i="10"/>
  <c r="BG27" i="1" s="1"/>
  <c r="C27" i="10"/>
  <c r="BF27" i="1" s="1"/>
  <c r="AS26" i="4"/>
  <c r="AR26" i="4"/>
  <c r="R25" i="4"/>
  <c r="X27" i="4"/>
  <c r="AA25" i="4"/>
  <c r="BC26" i="4"/>
  <c r="AO29" i="1"/>
  <c r="N29" i="9"/>
  <c r="U29" i="9"/>
  <c r="T29" i="9" s="1"/>
  <c r="AP29" i="1" s="1"/>
  <c r="W30" i="13"/>
  <c r="AF28" i="13"/>
  <c r="B28" i="13" s="1"/>
  <c r="M28" i="13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R27" i="7"/>
  <c r="S27" i="7" s="1"/>
  <c r="U27" i="7" s="1"/>
  <c r="X29" i="7"/>
  <c r="AC30" i="9" l="1"/>
  <c r="AA28" i="13"/>
  <c r="AR29" i="13"/>
  <c r="AS29" i="13"/>
  <c r="J28" i="7"/>
  <c r="V28" i="1" s="1"/>
  <c r="C28" i="7"/>
  <c r="U28" i="1" s="1"/>
  <c r="C26" i="4"/>
  <c r="C26" i="1" s="1"/>
  <c r="AN26" i="4"/>
  <c r="AL26" i="4"/>
  <c r="J26" i="4"/>
  <c r="D26" i="1" s="1"/>
  <c r="S25" i="4"/>
  <c r="D25" i="15"/>
  <c r="AB29" i="9"/>
  <c r="O29" i="9" s="1"/>
  <c r="P29" i="9" s="1"/>
  <c r="AR29" i="1" s="1"/>
  <c r="AQ29" i="1"/>
  <c r="X30" i="13"/>
  <c r="R28" i="13"/>
  <c r="S28" i="13" s="1"/>
  <c r="U28" i="13" s="1"/>
  <c r="CF28" i="1"/>
  <c r="BC29" i="13"/>
  <c r="T4" i="11"/>
  <c r="BR28" i="1"/>
  <c r="AB28" i="11"/>
  <c r="O28" i="11" s="1"/>
  <c r="P28" i="11" s="1"/>
  <c r="BS28" i="1"/>
  <c r="T26" i="10"/>
  <c r="BI26" i="1" s="1"/>
  <c r="N26" i="10"/>
  <c r="AI28" i="1"/>
  <c r="CY28" i="1" s="1"/>
  <c r="Q28" i="8"/>
  <c r="V29" i="8"/>
  <c r="BB29" i="8" s="1"/>
  <c r="T27" i="7"/>
  <c r="X27" i="1" s="1"/>
  <c r="N27" i="7"/>
  <c r="W27" i="1"/>
  <c r="AM29" i="8" l="1"/>
  <c r="E29" i="8" s="1"/>
  <c r="J29" i="13"/>
  <c r="CH29" i="1" s="1"/>
  <c r="C29" i="13"/>
  <c r="CG29" i="1" s="1"/>
  <c r="N25" i="4"/>
  <c r="O25" i="4" s="1"/>
  <c r="P25" i="4" s="1"/>
  <c r="H25" i="1" s="1"/>
  <c r="U25" i="4"/>
  <c r="T25" i="4" s="1"/>
  <c r="F25" i="1" s="1"/>
  <c r="E25" i="1"/>
  <c r="Q29" i="9"/>
  <c r="V30" i="9"/>
  <c r="N28" i="13"/>
  <c r="T28" i="13"/>
  <c r="CI28" i="1"/>
  <c r="BT28" i="1"/>
  <c r="Q28" i="11"/>
  <c r="V29" i="11"/>
  <c r="BJ26" i="1"/>
  <c r="AB26" i="10"/>
  <c r="O26" i="10" s="1"/>
  <c r="P26" i="10" s="1"/>
  <c r="BK26" i="1" s="1"/>
  <c r="BD29" i="8"/>
  <c r="AO29" i="8" s="1"/>
  <c r="AH29" i="8" s="1"/>
  <c r="Y29" i="8"/>
  <c r="AB27" i="7"/>
  <c r="O27" i="7" s="1"/>
  <c r="P27" i="7" s="1"/>
  <c r="Z27" i="1" s="1"/>
  <c r="Y27" i="1"/>
  <c r="AD29" i="8" l="1"/>
  <c r="L29" i="8"/>
  <c r="AF29" i="8" s="1"/>
  <c r="G25" i="1"/>
  <c r="AB25" i="4"/>
  <c r="Y30" i="9"/>
  <c r="BB30" i="9"/>
  <c r="BD30" i="9"/>
  <c r="AG30" i="9" s="1"/>
  <c r="K30" i="9" s="1"/>
  <c r="AE30" i="9" s="1"/>
  <c r="T4" i="13"/>
  <c r="CJ28" i="1"/>
  <c r="CK28" i="1"/>
  <c r="AB28" i="13"/>
  <c r="O28" i="13" s="1"/>
  <c r="P28" i="13" s="1"/>
  <c r="BB29" i="11"/>
  <c r="BD29" i="11"/>
  <c r="AO29" i="11" s="1"/>
  <c r="AH29" i="11" s="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Q27" i="7"/>
  <c r="E29" i="11" l="1"/>
  <c r="AD29" i="11" s="1"/>
  <c r="AM29" i="11"/>
  <c r="AN28" i="7"/>
  <c r="AG28" i="7" s="1"/>
  <c r="Q25" i="4"/>
  <c r="V26" i="4"/>
  <c r="BF30" i="9"/>
  <c r="AO30" i="9"/>
  <c r="AH30" i="9" s="1"/>
  <c r="AM30" i="9"/>
  <c r="E30" i="9" s="1"/>
  <c r="BE30" i="9"/>
  <c r="W31" i="8"/>
  <c r="Z29" i="8"/>
  <c r="CL28" i="1"/>
  <c r="Q28" i="13"/>
  <c r="V29" i="13"/>
  <c r="AL29" i="11"/>
  <c r="D29" i="11" s="1"/>
  <c r="BE29" i="11"/>
  <c r="AN29" i="11"/>
  <c r="AG29" i="11" s="1"/>
  <c r="BF29" i="11"/>
  <c r="BB27" i="10"/>
  <c r="BD27" i="10"/>
  <c r="Y27" i="10"/>
  <c r="AC29" i="8"/>
  <c r="K29" i="8"/>
  <c r="M29" i="8" s="1"/>
  <c r="BA30" i="8"/>
  <c r="BB28" i="7"/>
  <c r="Y28" i="7"/>
  <c r="F29" i="11" l="1"/>
  <c r="BA30" i="11" s="1"/>
  <c r="AA29" i="8"/>
  <c r="AS30" i="8"/>
  <c r="AS31" i="8" s="1"/>
  <c r="AR30" i="8"/>
  <c r="L29" i="11"/>
  <c r="AF29" i="11" s="1"/>
  <c r="AL28" i="7"/>
  <c r="D28" i="7" s="1"/>
  <c r="AM27" i="10"/>
  <c r="E27" i="10" s="1"/>
  <c r="AO27" i="10"/>
  <c r="AH27" i="10" s="1"/>
  <c r="BD26" i="4"/>
  <c r="AO26" i="4" s="1"/>
  <c r="AH26" i="4" s="1"/>
  <c r="BB26" i="4"/>
  <c r="AM26" i="4" s="1"/>
  <c r="E26" i="4" s="1"/>
  <c r="AD26" i="4" s="1"/>
  <c r="Y26" i="4"/>
  <c r="AD30" i="9"/>
  <c r="F30" i="9"/>
  <c r="Z30" i="9" s="1"/>
  <c r="L30" i="9"/>
  <c r="R29" i="8"/>
  <c r="S29" i="8" s="1"/>
  <c r="X31" i="8"/>
  <c r="BB29" i="13"/>
  <c r="BD29" i="13"/>
  <c r="AO29" i="13" s="1"/>
  <c r="AH29" i="13" s="1"/>
  <c r="Y29" i="13"/>
  <c r="K29" i="11"/>
  <c r="M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Z29" i="11" l="1"/>
  <c r="W31" i="11"/>
  <c r="L26" i="4"/>
  <c r="AF26" i="4" s="1"/>
  <c r="AR31" i="8"/>
  <c r="C31" i="8" s="1"/>
  <c r="AD31" i="1" s="1"/>
  <c r="AA29" i="11"/>
  <c r="AS30" i="11"/>
  <c r="AS31" i="11" s="1"/>
  <c r="AR30" i="11"/>
  <c r="C30" i="8"/>
  <c r="AD30" i="1" s="1"/>
  <c r="AN30" i="8"/>
  <c r="AL30" i="8"/>
  <c r="J31" i="8"/>
  <c r="AE31" i="1" s="1"/>
  <c r="J30" i="8"/>
  <c r="AE30" i="1" s="1"/>
  <c r="E29" i="13"/>
  <c r="AD29" i="13" s="1"/>
  <c r="AM29" i="13"/>
  <c r="AC28" i="7"/>
  <c r="K28" i="7"/>
  <c r="AE28" i="7" s="1"/>
  <c r="L27" i="10"/>
  <c r="AF27" i="10" s="1"/>
  <c r="AD27" i="10"/>
  <c r="D26" i="4"/>
  <c r="BE26" i="4"/>
  <c r="AG26" i="4"/>
  <c r="BF26" i="4"/>
  <c r="M30" i="9"/>
  <c r="AF30" i="9"/>
  <c r="B30" i="9" s="1"/>
  <c r="BA31" i="9"/>
  <c r="W32" i="9"/>
  <c r="L28" i="7"/>
  <c r="AF28" i="7" s="1"/>
  <c r="R29" i="11"/>
  <c r="S29" i="11" s="1"/>
  <c r="X31" i="11"/>
  <c r="AC29" i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AE29" i="11"/>
  <c r="B29" i="11" s="1"/>
  <c r="BC30" i="11"/>
  <c r="AC27" i="10"/>
  <c r="F27" i="10"/>
  <c r="K27" i="10"/>
  <c r="F28" i="7"/>
  <c r="AD28" i="7"/>
  <c r="F29" i="13" l="1"/>
  <c r="W31" i="13" s="1"/>
  <c r="AR31" i="11"/>
  <c r="C31" i="11" s="1"/>
  <c r="BO31" i="1" s="1"/>
  <c r="AM31" i="8"/>
  <c r="AO31" i="8"/>
  <c r="C30" i="11"/>
  <c r="BO30" i="1" s="1"/>
  <c r="AL30" i="11"/>
  <c r="AN30" i="11"/>
  <c r="J31" i="11"/>
  <c r="BP31" i="1" s="1"/>
  <c r="J30" i="11"/>
  <c r="BP30" i="1" s="1"/>
  <c r="L29" i="13"/>
  <c r="AF29" i="13" s="1"/>
  <c r="AC26" i="4"/>
  <c r="K26" i="4"/>
  <c r="F26" i="4"/>
  <c r="M28" i="7"/>
  <c r="R28" i="7" s="1"/>
  <c r="S28" i="7" s="1"/>
  <c r="U28" i="7" s="1"/>
  <c r="B28" i="7"/>
  <c r="T28" i="1" s="1"/>
  <c r="AL30" i="1"/>
  <c r="BC31" i="9"/>
  <c r="AS32" i="9"/>
  <c r="AR32" i="9"/>
  <c r="R30" i="9"/>
  <c r="S30" i="9" s="1"/>
  <c r="X32" i="9"/>
  <c r="AA30" i="9"/>
  <c r="BN29" i="1"/>
  <c r="U29" i="11"/>
  <c r="T29" i="11" s="1"/>
  <c r="BR29" i="1" s="1"/>
  <c r="BQ29" i="1"/>
  <c r="N29" i="11"/>
  <c r="AH29" i="1"/>
  <c r="AB29" i="8"/>
  <c r="O29" i="8" s="1"/>
  <c r="P29" i="8" s="1"/>
  <c r="AI29" i="1" s="1"/>
  <c r="CY29" i="1" s="1"/>
  <c r="AC29" i="13"/>
  <c r="K29" i="13"/>
  <c r="AE27" i="10"/>
  <c r="B27" i="10" s="1"/>
  <c r="BE27" i="1" s="1"/>
  <c r="M27" i="10"/>
  <c r="BA28" i="10"/>
  <c r="W29" i="10"/>
  <c r="Z27" i="10"/>
  <c r="BA29" i="7"/>
  <c r="Z28" i="7"/>
  <c r="W30" i="7"/>
  <c r="BA30" i="13" l="1"/>
  <c r="Z29" i="13"/>
  <c r="AA28" i="7"/>
  <c r="AO31" i="11"/>
  <c r="AM31" i="11"/>
  <c r="M29" i="13"/>
  <c r="BC30" i="13" s="1"/>
  <c r="AS30" i="13"/>
  <c r="AS31" i="13" s="1"/>
  <c r="AR30" i="13"/>
  <c r="AR31" i="13" s="1"/>
  <c r="BC29" i="7"/>
  <c r="AR29" i="7"/>
  <c r="AS29" i="7"/>
  <c r="BC28" i="10"/>
  <c r="AS28" i="10"/>
  <c r="AR28" i="10"/>
  <c r="BA27" i="4"/>
  <c r="W28" i="4"/>
  <c r="Z26" i="4"/>
  <c r="C26" i="15" s="1"/>
  <c r="A26" i="15"/>
  <c r="AE26" i="4"/>
  <c r="B26" i="4" s="1"/>
  <c r="B26" i="1" s="1"/>
  <c r="M26" i="4"/>
  <c r="X30" i="7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AS33" i="9"/>
  <c r="J32" i="9"/>
  <c r="AN32" i="1" s="1"/>
  <c r="BS29" i="1"/>
  <c r="AB29" i="11"/>
  <c r="O29" i="11" s="1"/>
  <c r="P29" i="11" s="1"/>
  <c r="BT29" i="1" s="1"/>
  <c r="R29" i="13"/>
  <c r="S29" i="13" s="1"/>
  <c r="X31" i="13"/>
  <c r="Q29" i="8"/>
  <c r="V30" i="8"/>
  <c r="AE29" i="13"/>
  <c r="B29" i="13" s="1"/>
  <c r="CF29" i="1" s="1"/>
  <c r="R27" i="10"/>
  <c r="AA27" i="10"/>
  <c r="X29" i="10"/>
  <c r="N28" i="7"/>
  <c r="T28" i="7"/>
  <c r="W28" i="1"/>
  <c r="AA29" i="13" l="1"/>
  <c r="C31" i="13"/>
  <c r="CG31" i="1" s="1"/>
  <c r="AO31" i="13"/>
  <c r="AM31" i="13"/>
  <c r="C30" i="13"/>
  <c r="CG30" i="1" s="1"/>
  <c r="AL30" i="13"/>
  <c r="AN30" i="13"/>
  <c r="AG30" i="13" s="1"/>
  <c r="J31" i="13"/>
  <c r="CH31" i="1" s="1"/>
  <c r="J30" i="13"/>
  <c r="CH30" i="1" s="1"/>
  <c r="J29" i="7"/>
  <c r="V29" i="1" s="1"/>
  <c r="C29" i="7"/>
  <c r="U29" i="1" s="1"/>
  <c r="C28" i="10"/>
  <c r="BF28" i="1" s="1"/>
  <c r="J28" i="10"/>
  <c r="BG28" i="1" s="1"/>
  <c r="AA26" i="4"/>
  <c r="AR27" i="4"/>
  <c r="AS27" i="4"/>
  <c r="X28" i="4"/>
  <c r="R26" i="4"/>
  <c r="BC27" i="4"/>
  <c r="C33" i="9"/>
  <c r="AM33" i="1" s="1"/>
  <c r="AR34" i="9"/>
  <c r="AM33" i="9"/>
  <c r="AN33" i="9"/>
  <c r="AL33" i="9"/>
  <c r="AO33" i="9"/>
  <c r="J33" i="9"/>
  <c r="AN33" i="1" s="1"/>
  <c r="AS34" i="9"/>
  <c r="AS35" i="9" s="1"/>
  <c r="AQ30" i="1"/>
  <c r="AB30" i="9"/>
  <c r="O30" i="9" s="1"/>
  <c r="P30" i="9" s="1"/>
  <c r="AR30" i="1" s="1"/>
  <c r="N29" i="13"/>
  <c r="U29" i="13"/>
  <c r="T29" i="13" s="1"/>
  <c r="CJ29" i="1" s="1"/>
  <c r="CI29" i="1"/>
  <c r="V30" i="11"/>
  <c r="Q29" i="11"/>
  <c r="Y30" i="8"/>
  <c r="BB30" i="8"/>
  <c r="D30" i="8" s="1"/>
  <c r="BD30" i="8"/>
  <c r="AG30" i="8" s="1"/>
  <c r="S27" i="10"/>
  <c r="U27" i="10" s="1"/>
  <c r="BH27" i="1"/>
  <c r="X28" i="1"/>
  <c r="T4" i="7"/>
  <c r="AB28" i="7"/>
  <c r="O28" i="7" s="1"/>
  <c r="P28" i="7" s="1"/>
  <c r="Z28" i="1" s="1"/>
  <c r="Y28" i="1"/>
  <c r="J27" i="4" l="1"/>
  <c r="D27" i="1" s="1"/>
  <c r="C27" i="4"/>
  <c r="C27" i="1" s="1"/>
  <c r="C34" i="9"/>
  <c r="AM34" i="1" s="1"/>
  <c r="AR35" i="9"/>
  <c r="C35" i="9" s="1"/>
  <c r="AM35" i="1" s="1"/>
  <c r="S26" i="4"/>
  <c r="D26" i="15"/>
  <c r="AC30" i="8"/>
  <c r="K30" i="8"/>
  <c r="AE30" i="8" s="1"/>
  <c r="V31" i="9"/>
  <c r="Q30" i="9"/>
  <c r="J34" i="9"/>
  <c r="AN34" i="1" s="1"/>
  <c r="J35" i="9"/>
  <c r="AN35" i="1" s="1"/>
  <c r="AL34" i="9"/>
  <c r="AO34" i="9"/>
  <c r="D34" i="9"/>
  <c r="AC34" i="9" s="1"/>
  <c r="AN34" i="9"/>
  <c r="AM34" i="9"/>
  <c r="CK29" i="1"/>
  <c r="AB29" i="13"/>
  <c r="O29" i="13" s="1"/>
  <c r="P29" i="13" s="1"/>
  <c r="CL29" i="1" s="1"/>
  <c r="Y30" i="11"/>
  <c r="BB30" i="11"/>
  <c r="D30" i="11" s="1"/>
  <c r="BD30" i="11"/>
  <c r="AG30" i="11" s="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O29" i="7" l="1"/>
  <c r="AH29" i="7" s="1"/>
  <c r="U26" i="4"/>
  <c r="T26" i="4" s="1"/>
  <c r="F26" i="1" s="1"/>
  <c r="N26" i="4"/>
  <c r="O26" i="4" s="1"/>
  <c r="E26" i="1"/>
  <c r="AL35" i="9"/>
  <c r="AN35" i="9"/>
  <c r="K30" i="11"/>
  <c r="AE30" i="11" s="1"/>
  <c r="AC30" i="11"/>
  <c r="BB31" i="9"/>
  <c r="E31" i="9" s="1"/>
  <c r="AD31" i="9" s="1"/>
  <c r="BD31" i="9"/>
  <c r="AH31" i="9" s="1"/>
  <c r="Y31" i="9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BJ27" i="1"/>
  <c r="BB29" i="7"/>
  <c r="AM29" i="7" s="1"/>
  <c r="E29" i="7" s="1"/>
  <c r="AD29" i="7" s="1"/>
  <c r="Y29" i="7"/>
  <c r="L31" i="9" l="1"/>
  <c r="AF31" i="9" s="1"/>
  <c r="L29" i="7"/>
  <c r="AF29" i="7" s="1"/>
  <c r="P26" i="4"/>
  <c r="H26" i="1" s="1"/>
  <c r="AB26" i="4"/>
  <c r="G26" i="1"/>
  <c r="AN31" i="9"/>
  <c r="AG31" i="9" s="1"/>
  <c r="BF31" i="9"/>
  <c r="BE31" i="9"/>
  <c r="AL31" i="9"/>
  <c r="D31" i="9" s="1"/>
  <c r="F31" i="9" s="1"/>
  <c r="W33" i="9" s="1"/>
  <c r="Y30" i="13"/>
  <c r="BB30" i="13"/>
  <c r="D30" i="13" s="1"/>
  <c r="BD30" i="13"/>
  <c r="AD30" i="11"/>
  <c r="F30" i="11"/>
  <c r="L30" i="11"/>
  <c r="M30" i="8"/>
  <c r="AF30" i="8"/>
  <c r="B30" i="8" s="1"/>
  <c r="AC30" i="1" s="1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Z31" i="9" l="1"/>
  <c r="Q26" i="4"/>
  <c r="V27" i="4"/>
  <c r="K30" i="13"/>
  <c r="AE30" i="13" s="1"/>
  <c r="AC30" i="13"/>
  <c r="BA32" i="9"/>
  <c r="AC31" i="9"/>
  <c r="K31" i="9"/>
  <c r="M31" i="9" s="1"/>
  <c r="AL27" i="4"/>
  <c r="AN27" i="4"/>
  <c r="Z29" i="7"/>
  <c r="AO30" i="13"/>
  <c r="AH30" i="13" s="1"/>
  <c r="BF30" i="13"/>
  <c r="M30" i="11"/>
  <c r="AF30" i="11"/>
  <c r="B30" i="11" s="1"/>
  <c r="BN30" i="1" s="1"/>
  <c r="BE30" i="13"/>
  <c r="AM30" i="13"/>
  <c r="E30" i="13" s="1"/>
  <c r="BA31" i="11"/>
  <c r="W32" i="11"/>
  <c r="Z30" i="11"/>
  <c r="BC31" i="8"/>
  <c r="AA30" i="8"/>
  <c r="R30" i="8"/>
  <c r="S30" i="8" s="1"/>
  <c r="X32" i="8"/>
  <c r="AR32" i="8"/>
  <c r="AS32" i="8"/>
  <c r="BB28" i="10"/>
  <c r="BD28" i="10"/>
  <c r="Y28" i="10"/>
  <c r="K29" i="7"/>
  <c r="M29" i="7" s="1"/>
  <c r="AC29" i="7"/>
  <c r="BA30" i="7"/>
  <c r="AS30" i="7" l="1"/>
  <c r="AS31" i="7" s="1"/>
  <c r="AR30" i="7"/>
  <c r="AR31" i="7" s="1"/>
  <c r="AN28" i="10"/>
  <c r="AG28" i="10" s="1"/>
  <c r="AL28" i="10"/>
  <c r="D28" i="10" s="1"/>
  <c r="X33" i="9"/>
  <c r="AA31" i="9"/>
  <c r="BD27" i="4"/>
  <c r="AO27" i="4" s="1"/>
  <c r="Y27" i="4"/>
  <c r="BB27" i="4"/>
  <c r="AM27" i="4" s="1"/>
  <c r="R31" i="9"/>
  <c r="S31" i="9" s="1"/>
  <c r="AO31" i="1" s="1"/>
  <c r="AE31" i="9"/>
  <c r="B31" i="9" s="1"/>
  <c r="AL31" i="1" s="1"/>
  <c r="BC32" i="9"/>
  <c r="L30" i="13"/>
  <c r="AF30" i="13" s="1"/>
  <c r="X32" i="11"/>
  <c r="AA30" i="11"/>
  <c r="R30" i="11"/>
  <c r="S30" i="11" s="1"/>
  <c r="BC31" i="11"/>
  <c r="AS32" i="11"/>
  <c r="AR32" i="11"/>
  <c r="M30" i="13"/>
  <c r="AA30" i="13" s="1"/>
  <c r="R29" i="7"/>
  <c r="S29" i="7" s="1"/>
  <c r="X31" i="7"/>
  <c r="AA29" i="7"/>
  <c r="F30" i="13"/>
  <c r="Z30" i="13" s="1"/>
  <c r="AD30" i="13"/>
  <c r="AS33" i="8"/>
  <c r="J33" i="8" s="1"/>
  <c r="AE33" i="1" s="1"/>
  <c r="J32" i="8"/>
  <c r="AE32" i="1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C30" i="7"/>
  <c r="C31" i="7" l="1"/>
  <c r="U31" i="1" s="1"/>
  <c r="AM31" i="7"/>
  <c r="AO31" i="7"/>
  <c r="K28" i="10"/>
  <c r="AE28" i="10" s="1"/>
  <c r="AC28" i="10"/>
  <c r="C30" i="7"/>
  <c r="U30" i="1" s="1"/>
  <c r="AN30" i="7"/>
  <c r="AL30" i="7"/>
  <c r="D30" i="7" s="1"/>
  <c r="AC30" i="7" s="1"/>
  <c r="J31" i="7"/>
  <c r="V31" i="1" s="1"/>
  <c r="J30" i="7"/>
  <c r="V30" i="1" s="1"/>
  <c r="E27" i="4"/>
  <c r="BE27" i="4"/>
  <c r="AH27" i="4"/>
  <c r="BF27" i="4"/>
  <c r="U31" i="9"/>
  <c r="T31" i="9" s="1"/>
  <c r="AP31" i="1" s="1"/>
  <c r="D27" i="4"/>
  <c r="AG27" i="4"/>
  <c r="N31" i="9"/>
  <c r="B30" i="13"/>
  <c r="CF30" i="1" s="1"/>
  <c r="R30" i="13"/>
  <c r="S30" i="13" s="1"/>
  <c r="AS32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J32" i="11"/>
  <c r="BP32" i="1" s="1"/>
  <c r="AS33" i="11"/>
  <c r="J33" i="11" s="1"/>
  <c r="BP33" i="1" s="1"/>
  <c r="BA31" i="13"/>
  <c r="W32" i="13"/>
  <c r="U30" i="11"/>
  <c r="T30" i="11" s="1"/>
  <c r="BR30" i="1" s="1"/>
  <c r="BQ30" i="1"/>
  <c r="N30" i="11"/>
  <c r="U29" i="7"/>
  <c r="T29" i="7" s="1"/>
  <c r="X29" i="1" s="1"/>
  <c r="W29" i="1"/>
  <c r="N29" i="7"/>
  <c r="AB30" i="8"/>
  <c r="O30" i="8" s="1"/>
  <c r="P30" i="8" s="1"/>
  <c r="AI30" i="1" s="1"/>
  <c r="CY30" i="1" s="1"/>
  <c r="AH30" i="1"/>
  <c r="C33" i="8"/>
  <c r="AD33" i="1" s="1"/>
  <c r="AL33" i="8"/>
  <c r="AR34" i="8"/>
  <c r="AM33" i="8"/>
  <c r="D33" i="8"/>
  <c r="AC33" i="8" s="1"/>
  <c r="AO33" i="8"/>
  <c r="AN33" i="8"/>
  <c r="AS34" i="8"/>
  <c r="J34" i="8" s="1"/>
  <c r="AE34" i="1" s="1"/>
  <c r="AD28" i="10"/>
  <c r="F28" i="10"/>
  <c r="L28" i="10"/>
  <c r="K27" i="4" l="1"/>
  <c r="F27" i="4"/>
  <c r="BA28" i="4" s="1"/>
  <c r="AC27" i="4"/>
  <c r="AD27" i="4"/>
  <c r="L27" i="4"/>
  <c r="AF27" i="4" s="1"/>
  <c r="AQ31" i="1"/>
  <c r="AB31" i="9"/>
  <c r="BA29" i="10"/>
  <c r="Z28" i="10"/>
  <c r="AR34" i="11"/>
  <c r="AL33" i="11"/>
  <c r="AM33" i="11"/>
  <c r="AO33" i="11"/>
  <c r="AN33" i="11"/>
  <c r="AN32" i="13"/>
  <c r="AO32" i="13"/>
  <c r="AR33" i="13"/>
  <c r="C33" i="13" s="1"/>
  <c r="CG33" i="1" s="1"/>
  <c r="AM32" i="13"/>
  <c r="C32" i="13"/>
  <c r="CG32" i="1" s="1"/>
  <c r="AL32" i="13"/>
  <c r="Y29" i="1"/>
  <c r="AB29" i="7"/>
  <c r="O29" i="7" s="1"/>
  <c r="P29" i="7" s="1"/>
  <c r="Z29" i="1" s="1"/>
  <c r="AS34" i="11"/>
  <c r="J34" i="11" s="1"/>
  <c r="BP34" i="1" s="1"/>
  <c r="J32" i="13"/>
  <c r="CH32" i="1" s="1"/>
  <c r="AS33" i="13"/>
  <c r="AB30" i="11"/>
  <c r="O30" i="11" s="1"/>
  <c r="P30" i="11" s="1"/>
  <c r="BT30" i="1" s="1"/>
  <c r="BS30" i="1"/>
  <c r="N30" i="13"/>
  <c r="U30" i="13"/>
  <c r="T30" i="13" s="1"/>
  <c r="CJ30" i="1" s="1"/>
  <c r="CI30" i="1"/>
  <c r="AR35" i="8"/>
  <c r="C35" i="8" s="1"/>
  <c r="AD35" i="1" s="1"/>
  <c r="AO34" i="8"/>
  <c r="AM34" i="8"/>
  <c r="AL34" i="8"/>
  <c r="AN34" i="8"/>
  <c r="AS35" i="8"/>
  <c r="J35" i="8" s="1"/>
  <c r="AE35" i="1" s="1"/>
  <c r="C34" i="8"/>
  <c r="AD34" i="1" s="1"/>
  <c r="V31" i="8"/>
  <c r="Q30" i="8"/>
  <c r="AF28" i="10"/>
  <c r="B28" i="10" s="1"/>
  <c r="M28" i="10"/>
  <c r="W30" i="10"/>
  <c r="AS29" i="10" l="1"/>
  <c r="AR29" i="10"/>
  <c r="Z27" i="4"/>
  <c r="C27" i="15" s="1"/>
  <c r="A27" i="15"/>
  <c r="W29" i="4"/>
  <c r="M27" i="4"/>
  <c r="AE27" i="4"/>
  <c r="B27" i="4" s="1"/>
  <c r="B27" i="1" s="1"/>
  <c r="O31" i="9"/>
  <c r="P31" i="9" s="1"/>
  <c r="AR31" i="1" s="1"/>
  <c r="V32" i="9"/>
  <c r="Q31" i="9"/>
  <c r="BC29" i="10"/>
  <c r="AA28" i="10"/>
  <c r="AR35" i="11"/>
  <c r="C35" i="11" s="1"/>
  <c r="BO35" i="1" s="1"/>
  <c r="AM34" i="11"/>
  <c r="AO34" i="11"/>
  <c r="AL34" i="11"/>
  <c r="E34" i="11"/>
  <c r="AN34" i="11"/>
  <c r="CK30" i="1"/>
  <c r="AB30" i="13"/>
  <c r="O30" i="13" s="1"/>
  <c r="P30" i="13" s="1"/>
  <c r="CL30" i="1" s="1"/>
  <c r="AS34" i="13"/>
  <c r="J34" i="13" s="1"/>
  <c r="CH34" i="1" s="1"/>
  <c r="C34" i="11"/>
  <c r="BO34" i="1" s="1"/>
  <c r="J33" i="13"/>
  <c r="CH33" i="1" s="1"/>
  <c r="Q30" i="11"/>
  <c r="V31" i="11"/>
  <c r="AS35" i="11"/>
  <c r="D33" i="13"/>
  <c r="AM33" i="13"/>
  <c r="AL33" i="13"/>
  <c r="AN33" i="13"/>
  <c r="AR34" i="13"/>
  <c r="C34" i="13" s="1"/>
  <c r="CG34" i="1" s="1"/>
  <c r="AO33" i="13"/>
  <c r="V30" i="7"/>
  <c r="Q29" i="7"/>
  <c r="Y31" i="8"/>
  <c r="BB31" i="8"/>
  <c r="E31" i="8" s="1"/>
  <c r="AD31" i="8" s="1"/>
  <c r="BD31" i="8"/>
  <c r="AL35" i="8"/>
  <c r="AN35" i="8"/>
  <c r="R28" i="10"/>
  <c r="X30" i="10"/>
  <c r="BE28" i="1"/>
  <c r="C29" i="10" l="1"/>
  <c r="BF29" i="1" s="1"/>
  <c r="J29" i="10"/>
  <c r="BG29" i="1" s="1"/>
  <c r="AR28" i="4"/>
  <c r="AS28" i="4"/>
  <c r="AA27" i="4"/>
  <c r="BC28" i="4"/>
  <c r="R27" i="4"/>
  <c r="X29" i="4"/>
  <c r="AH31" i="8"/>
  <c r="L31" i="8" s="1"/>
  <c r="AF31" i="8" s="1"/>
  <c r="Y32" i="9"/>
  <c r="BB32" i="9"/>
  <c r="D32" i="9" s="1"/>
  <c r="AC32" i="9" s="1"/>
  <c r="BD32" i="9"/>
  <c r="AH32" i="9" s="1"/>
  <c r="J35" i="11"/>
  <c r="BP35" i="1" s="1"/>
  <c r="AR35" i="13"/>
  <c r="C35" i="13" s="1"/>
  <c r="CG35" i="1" s="1"/>
  <c r="AN34" i="13"/>
  <c r="AM34" i="13"/>
  <c r="AO34" i="13"/>
  <c r="AL34" i="13"/>
  <c r="AS35" i="13"/>
  <c r="AG34" i="13"/>
  <c r="AD34" i="11"/>
  <c r="Y31" i="11"/>
  <c r="BB31" i="11"/>
  <c r="BD31" i="11"/>
  <c r="AC33" i="13"/>
  <c r="Q30" i="13"/>
  <c r="V31" i="13"/>
  <c r="Y30" i="7"/>
  <c r="BB30" i="7"/>
  <c r="BD30" i="7"/>
  <c r="AG30" i="7" s="1"/>
  <c r="K30" i="7" s="1"/>
  <c r="AE30" i="7" s="1"/>
  <c r="AN35" i="11"/>
  <c r="AL35" i="11"/>
  <c r="BF31" i="8"/>
  <c r="AN31" i="8"/>
  <c r="AG31" i="8" s="1"/>
  <c r="AL31" i="8"/>
  <c r="D31" i="8" s="1"/>
  <c r="F31" i="8" s="1"/>
  <c r="W33" i="8" s="1"/>
  <c r="BE31" i="8"/>
  <c r="BH28" i="1"/>
  <c r="S28" i="10"/>
  <c r="U28" i="10" s="1"/>
  <c r="J28" i="4" l="1"/>
  <c r="D28" i="1" s="1"/>
  <c r="C28" i="4"/>
  <c r="C28" i="1" s="1"/>
  <c r="Z31" i="8"/>
  <c r="D27" i="15"/>
  <c r="S27" i="4"/>
  <c r="E31" i="11"/>
  <c r="AH31" i="11"/>
  <c r="BF32" i="9"/>
  <c r="AG32" i="9"/>
  <c r="K32" i="9" s="1"/>
  <c r="BE32" i="9"/>
  <c r="E32" i="9"/>
  <c r="J35" i="13"/>
  <c r="CH35" i="1" s="1"/>
  <c r="AO30" i="7"/>
  <c r="AH30" i="7" s="1"/>
  <c r="BF30" i="7"/>
  <c r="AN31" i="11"/>
  <c r="AG31" i="11" s="1"/>
  <c r="BF31" i="11"/>
  <c r="Y31" i="13"/>
  <c r="BD31" i="13"/>
  <c r="AH31" i="13" s="1"/>
  <c r="BB31" i="13"/>
  <c r="E31" i="13" s="1"/>
  <c r="AD31" i="13" s="1"/>
  <c r="BE30" i="7"/>
  <c r="AM30" i="7"/>
  <c r="E30" i="7" s="1"/>
  <c r="BE31" i="11"/>
  <c r="AL31" i="11"/>
  <c r="D31" i="11" s="1"/>
  <c r="AN35" i="13"/>
  <c r="AL35" i="13"/>
  <c r="AC31" i="8"/>
  <c r="K31" i="8"/>
  <c r="M31" i="8" s="1"/>
  <c r="BA32" i="8"/>
  <c r="N28" i="10"/>
  <c r="T28" i="10"/>
  <c r="F31" i="11" l="1"/>
  <c r="Z31" i="11" s="1"/>
  <c r="L31" i="13"/>
  <c r="AF31" i="13" s="1"/>
  <c r="X33" i="8"/>
  <c r="AA31" i="8"/>
  <c r="U27" i="4"/>
  <c r="T27" i="4" s="1"/>
  <c r="F27" i="1" s="1"/>
  <c r="N27" i="4"/>
  <c r="O27" i="4" s="1"/>
  <c r="P27" i="4" s="1"/>
  <c r="H27" i="1" s="1"/>
  <c r="E27" i="1"/>
  <c r="R31" i="8"/>
  <c r="S31" i="8" s="1"/>
  <c r="U31" i="8" s="1"/>
  <c r="T31" i="8" s="1"/>
  <c r="AG31" i="1" s="1"/>
  <c r="L31" i="11"/>
  <c r="AF31" i="11" s="1"/>
  <c r="AD31" i="11"/>
  <c r="F32" i="9"/>
  <c r="L32" i="9"/>
  <c r="AD32" i="9"/>
  <c r="AE32" i="9"/>
  <c r="AN31" i="13"/>
  <c r="AG31" i="13" s="1"/>
  <c r="BF31" i="13"/>
  <c r="K31" i="11"/>
  <c r="AC31" i="11"/>
  <c r="AD30" i="7"/>
  <c r="F30" i="7"/>
  <c r="Z30" i="7" s="1"/>
  <c r="L30" i="7"/>
  <c r="AL31" i="13"/>
  <c r="D31" i="13" s="1"/>
  <c r="F31" i="13" s="1"/>
  <c r="W33" i="13" s="1"/>
  <c r="BE31" i="13"/>
  <c r="BC32" i="8"/>
  <c r="AE31" i="8"/>
  <c r="B31" i="8" s="1"/>
  <c r="BI28" i="1"/>
  <c r="T4" i="10"/>
  <c r="BJ28" i="1"/>
  <c r="AB28" i="10"/>
  <c r="O28" i="10" s="1"/>
  <c r="P28" i="10" s="1"/>
  <c r="W33" i="11" l="1"/>
  <c r="BA32" i="11"/>
  <c r="M31" i="11"/>
  <c r="R31" i="11" s="1"/>
  <c r="S31" i="11" s="1"/>
  <c r="BQ31" i="1" s="1"/>
  <c r="AF31" i="1"/>
  <c r="AA31" i="11"/>
  <c r="G27" i="1"/>
  <c r="AB27" i="4"/>
  <c r="Z31" i="13"/>
  <c r="AF32" i="9"/>
  <c r="B32" i="9" s="1"/>
  <c r="M32" i="9"/>
  <c r="BA33" i="9"/>
  <c r="W34" i="9"/>
  <c r="Z32" i="9"/>
  <c r="K31" i="13"/>
  <c r="M31" i="13" s="1"/>
  <c r="BA32" i="13"/>
  <c r="AC31" i="13"/>
  <c r="U31" i="11"/>
  <c r="T31" i="11" s="1"/>
  <c r="BR31" i="1" s="1"/>
  <c r="AE31" i="11"/>
  <c r="B31" i="11" s="1"/>
  <c r="AF30" i="7"/>
  <c r="B30" i="7" s="1"/>
  <c r="M30" i="7"/>
  <c r="AA30" i="7" s="1"/>
  <c r="W32" i="7"/>
  <c r="BA31" i="7"/>
  <c r="AC31" i="1"/>
  <c r="N31" i="8"/>
  <c r="BK28" i="1"/>
  <c r="V29" i="10"/>
  <c r="Q28" i="10"/>
  <c r="BC32" i="11" l="1"/>
  <c r="X33" i="11"/>
  <c r="X33" i="13"/>
  <c r="AA31" i="13"/>
  <c r="Q27" i="4"/>
  <c r="V28" i="4"/>
  <c r="R31" i="13"/>
  <c r="S31" i="13" s="1"/>
  <c r="U31" i="13" s="1"/>
  <c r="T31" i="13" s="1"/>
  <c r="CJ31" i="1" s="1"/>
  <c r="AL32" i="1"/>
  <c r="X34" i="9"/>
  <c r="R32" i="9"/>
  <c r="S32" i="9" s="1"/>
  <c r="AA32" i="9"/>
  <c r="BC33" i="9"/>
  <c r="AM28" i="4"/>
  <c r="E28" i="4" s="1"/>
  <c r="AO28" i="4"/>
  <c r="BN31" i="1"/>
  <c r="N31" i="11"/>
  <c r="BC31" i="7"/>
  <c r="R30" i="7"/>
  <c r="S30" i="7" s="1"/>
  <c r="AR32" i="7"/>
  <c r="X32" i="7"/>
  <c r="AS32" i="7"/>
  <c r="T30" i="1"/>
  <c r="BC32" i="13"/>
  <c r="AE31" i="13"/>
  <c r="B31" i="13" s="1"/>
  <c r="CF31" i="1" s="1"/>
  <c r="AH31" i="1"/>
  <c r="AB31" i="8"/>
  <c r="O31" i="8" s="1"/>
  <c r="P31" i="8" s="1"/>
  <c r="AI31" i="1" s="1"/>
  <c r="CY31" i="1" s="1"/>
  <c r="BB29" i="10"/>
  <c r="BD29" i="10"/>
  <c r="AO29" i="10" s="1"/>
  <c r="AH29" i="10" s="1"/>
  <c r="Y29" i="10"/>
  <c r="CI31" i="1" l="1"/>
  <c r="AM29" i="10"/>
  <c r="E29" i="10" s="1"/>
  <c r="BD28" i="4"/>
  <c r="AN28" i="4" s="1"/>
  <c r="Y28" i="4"/>
  <c r="BB28" i="4"/>
  <c r="AL28" i="4" s="1"/>
  <c r="AO32" i="1"/>
  <c r="U32" i="9"/>
  <c r="T32" i="9" s="1"/>
  <c r="AP32" i="1" s="1"/>
  <c r="N32" i="9"/>
  <c r="F28" i="4"/>
  <c r="AD28" i="4"/>
  <c r="U30" i="7"/>
  <c r="T30" i="7" s="1"/>
  <c r="X30" i="1" s="1"/>
  <c r="W30" i="1"/>
  <c r="N30" i="7"/>
  <c r="N31" i="13"/>
  <c r="AS33" i="7"/>
  <c r="J33" i="7" s="1"/>
  <c r="V33" i="1" s="1"/>
  <c r="J32" i="7"/>
  <c r="V32" i="1" s="1"/>
  <c r="AB31" i="11"/>
  <c r="O31" i="11" s="1"/>
  <c r="P31" i="11" s="1"/>
  <c r="BT31" i="1" s="1"/>
  <c r="BS31" i="1"/>
  <c r="AL32" i="7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BE29" i="10"/>
  <c r="F29" i="10" l="1"/>
  <c r="Z29" i="10" s="1"/>
  <c r="AD29" i="10"/>
  <c r="L29" i="10"/>
  <c r="AF29" i="10" s="1"/>
  <c r="D28" i="4"/>
  <c r="AC28" i="4" s="1"/>
  <c r="BE28" i="4"/>
  <c r="AG28" i="4"/>
  <c r="K28" i="4" s="1"/>
  <c r="AE28" i="4" s="1"/>
  <c r="BF28" i="4"/>
  <c r="AH28" i="4"/>
  <c r="L28" i="4" s="1"/>
  <c r="M28" i="4" s="1"/>
  <c r="AB32" i="9"/>
  <c r="O32" i="9" s="1"/>
  <c r="P32" i="9" s="1"/>
  <c r="AR32" i="1" s="1"/>
  <c r="AQ32" i="1"/>
  <c r="A28" i="15"/>
  <c r="W30" i="4"/>
  <c r="Z28" i="4"/>
  <c r="C33" i="7"/>
  <c r="U33" i="1" s="1"/>
  <c r="AN33" i="7"/>
  <c r="AO33" i="7"/>
  <c r="AM33" i="7"/>
  <c r="AL33" i="7"/>
  <c r="AR34" i="7"/>
  <c r="AB31" i="13"/>
  <c r="O31" i="13" s="1"/>
  <c r="P31" i="13" s="1"/>
  <c r="CL31" i="1" s="1"/>
  <c r="CK31" i="1"/>
  <c r="AS34" i="7"/>
  <c r="J34" i="7" s="1"/>
  <c r="V34" i="1" s="1"/>
  <c r="W31" i="10"/>
  <c r="AB30" i="7"/>
  <c r="O30" i="7" s="1"/>
  <c r="P30" i="7" s="1"/>
  <c r="Z30" i="1" s="1"/>
  <c r="Y30" i="1"/>
  <c r="Q31" i="11"/>
  <c r="V32" i="11"/>
  <c r="Y32" i="8"/>
  <c r="BB32" i="8"/>
  <c r="D32" i="8" s="1"/>
  <c r="AC32" i="8" s="1"/>
  <c r="BD32" i="8"/>
  <c r="AH32" i="8" s="1"/>
  <c r="AC29" i="10"/>
  <c r="K29" i="10"/>
  <c r="M29" i="10" s="1"/>
  <c r="BA30" i="10"/>
  <c r="R29" i="10" l="1"/>
  <c r="S29" i="10" s="1"/>
  <c r="AS30" i="10"/>
  <c r="AS31" i="10" s="1"/>
  <c r="AR30" i="10"/>
  <c r="AR31" i="10" s="1"/>
  <c r="AS29" i="4"/>
  <c r="AR29" i="4"/>
  <c r="BA29" i="4"/>
  <c r="AF28" i="4"/>
  <c r="B28" i="4" s="1"/>
  <c r="B28" i="1" s="1"/>
  <c r="V33" i="9"/>
  <c r="Q32" i="9"/>
  <c r="C28" i="15"/>
  <c r="BC29" i="4"/>
  <c r="AA28" i="4"/>
  <c r="R28" i="4"/>
  <c r="X30" i="4"/>
  <c r="BB32" i="11"/>
  <c r="Y32" i="11"/>
  <c r="BD32" i="11"/>
  <c r="AH32" i="11" s="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C30" i="10"/>
  <c r="C31" i="10" l="1"/>
  <c r="BF31" i="1" s="1"/>
  <c r="AM31" i="10"/>
  <c r="AO31" i="10"/>
  <c r="BH29" i="1"/>
  <c r="C30" i="10"/>
  <c r="BF30" i="1" s="1"/>
  <c r="AN30" i="10"/>
  <c r="AG30" i="10" s="1"/>
  <c r="AL30" i="10"/>
  <c r="J31" i="10"/>
  <c r="BG31" i="1" s="1"/>
  <c r="J30" i="10"/>
  <c r="BG30" i="1" s="1"/>
  <c r="C29" i="4"/>
  <c r="C29" i="1" s="1"/>
  <c r="J29" i="4"/>
  <c r="D29" i="1" s="1"/>
  <c r="E32" i="11"/>
  <c r="F32" i="11" s="1"/>
  <c r="W34" i="11" s="1"/>
  <c r="BB33" i="9"/>
  <c r="D33" i="9" s="1"/>
  <c r="AC33" i="9" s="1"/>
  <c r="BD33" i="9"/>
  <c r="AH33" i="9" s="1"/>
  <c r="Y33" i="9"/>
  <c r="S28" i="4"/>
  <c r="D28" i="15"/>
  <c r="Y32" i="13"/>
  <c r="BB32" i="13"/>
  <c r="D32" i="13" s="1"/>
  <c r="BD32" i="13"/>
  <c r="AG32" i="13" s="1"/>
  <c r="AN35" i="7"/>
  <c r="AL35" i="7"/>
  <c r="AG32" i="11"/>
  <c r="BF32" i="11"/>
  <c r="C35" i="7"/>
  <c r="U35" i="1" s="1"/>
  <c r="D32" i="11"/>
  <c r="BE32" i="11"/>
  <c r="BB31" i="7"/>
  <c r="E31" i="7" s="1"/>
  <c r="AD31" i="7" s="1"/>
  <c r="BD31" i="7"/>
  <c r="AH31" i="7" s="1"/>
  <c r="Y31" i="7"/>
  <c r="U29" i="10"/>
  <c r="T29" i="10" s="1"/>
  <c r="BI29" i="1" s="1"/>
  <c r="N29" i="10"/>
  <c r="AD32" i="8"/>
  <c r="L32" i="8"/>
  <c r="F32" i="8"/>
  <c r="AE32" i="8"/>
  <c r="L31" i="7" l="1"/>
  <c r="AF31" i="7" s="1"/>
  <c r="Z32" i="11"/>
  <c r="K32" i="13"/>
  <c r="AE32" i="13" s="1"/>
  <c r="AC32" i="13"/>
  <c r="L32" i="11"/>
  <c r="AD32" i="11"/>
  <c r="BF33" i="9"/>
  <c r="AG33" i="9"/>
  <c r="K33" i="9" s="1"/>
  <c r="E33" i="9"/>
  <c r="BE33" i="9"/>
  <c r="U28" i="4"/>
  <c r="T28" i="4" s="1"/>
  <c r="N28" i="4"/>
  <c r="E28" i="1"/>
  <c r="AC32" i="11"/>
  <c r="BA33" i="11"/>
  <c r="K32" i="11"/>
  <c r="BJ29" i="1"/>
  <c r="AB29" i="10"/>
  <c r="O29" i="10" s="1"/>
  <c r="P29" i="10" s="1"/>
  <c r="BK29" i="1" s="1"/>
  <c r="AN31" i="7"/>
  <c r="AG31" i="7" s="1"/>
  <c r="BF31" i="7"/>
  <c r="BF32" i="13"/>
  <c r="AH32" i="13"/>
  <c r="BE31" i="7"/>
  <c r="AL31" i="7"/>
  <c r="D31" i="7" s="1"/>
  <c r="F31" i="7" s="1"/>
  <c r="W33" i="7" s="1"/>
  <c r="BE32" i="13"/>
  <c r="E32" i="13"/>
  <c r="W34" i="8"/>
  <c r="Z32" i="8"/>
  <c r="BA33" i="8"/>
  <c r="AF32" i="8"/>
  <c r="B32" i="8" s="1"/>
  <c r="M32" i="8"/>
  <c r="Z31" i="7" l="1"/>
  <c r="AF32" i="11"/>
  <c r="M32" i="11"/>
  <c r="BC33" i="11" s="1"/>
  <c r="L33" i="9"/>
  <c r="AD33" i="9"/>
  <c r="F33" i="9"/>
  <c r="AE33" i="9"/>
  <c r="G28" i="1"/>
  <c r="AB28" i="4"/>
  <c r="F28" i="1"/>
  <c r="T4" i="4"/>
  <c r="V30" i="10"/>
  <c r="Q29" i="10"/>
  <c r="AD32" i="13"/>
  <c r="F32" i="13"/>
  <c r="L32" i="13"/>
  <c r="K31" i="7"/>
  <c r="M31" i="7" s="1"/>
  <c r="AC31" i="7"/>
  <c r="BA32" i="7"/>
  <c r="AE32" i="11"/>
  <c r="AC32" i="1"/>
  <c r="R32" i="8"/>
  <c r="S32" i="8" s="1"/>
  <c r="X34" i="8"/>
  <c r="AA32" i="8"/>
  <c r="BC33" i="8"/>
  <c r="B32" i="11" l="1"/>
  <c r="BN32" i="1" s="1"/>
  <c r="X33" i="7"/>
  <c r="AA31" i="7"/>
  <c r="R31" i="7"/>
  <c r="S31" i="7" s="1"/>
  <c r="W31" i="1" s="1"/>
  <c r="X34" i="11"/>
  <c r="AA32" i="11"/>
  <c r="R32" i="11"/>
  <c r="S32" i="11" s="1"/>
  <c r="N32" i="11" s="1"/>
  <c r="BA34" i="9"/>
  <c r="W35" i="9"/>
  <c r="Z33" i="9"/>
  <c r="M33" i="9"/>
  <c r="AF33" i="9"/>
  <c r="B33" i="9" s="1"/>
  <c r="AL33" i="1" s="1"/>
  <c r="O28" i="4"/>
  <c r="P28" i="4" s="1"/>
  <c r="H28" i="1" s="1"/>
  <c r="Q28" i="4"/>
  <c r="V29" i="4"/>
  <c r="W34" i="13"/>
  <c r="BA33" i="13"/>
  <c r="Z32" i="13"/>
  <c r="Y30" i="10"/>
  <c r="BB30" i="10"/>
  <c r="D30" i="10" s="1"/>
  <c r="BD30" i="10"/>
  <c r="AE31" i="7"/>
  <c r="B31" i="7" s="1"/>
  <c r="BC32" i="7"/>
  <c r="AF32" i="13"/>
  <c r="B32" i="13" s="1"/>
  <c r="CF32" i="1" s="1"/>
  <c r="M32" i="13"/>
  <c r="U32" i="8"/>
  <c r="T32" i="8" s="1"/>
  <c r="AG32" i="1" s="1"/>
  <c r="AF32" i="1"/>
  <c r="N32" i="8"/>
  <c r="U31" i="7" l="1"/>
  <c r="T31" i="7" s="1"/>
  <c r="X31" i="1" s="1"/>
  <c r="BQ32" i="1"/>
  <c r="U32" i="11"/>
  <c r="T32" i="11" s="1"/>
  <c r="BR32" i="1" s="1"/>
  <c r="K30" i="10"/>
  <c r="AE30" i="10" s="1"/>
  <c r="AC30" i="10"/>
  <c r="R33" i="9"/>
  <c r="S33" i="9" s="1"/>
  <c r="X35" i="9"/>
  <c r="AA33" i="9"/>
  <c r="BC34" i="9"/>
  <c r="BD29" i="4"/>
  <c r="Y29" i="4"/>
  <c r="BB29" i="4"/>
  <c r="N31" i="7"/>
  <c r="T31" i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B32" i="11"/>
  <c r="O32" i="11" s="1"/>
  <c r="P32" i="11" s="1"/>
  <c r="BT32" i="1" s="1"/>
  <c r="BS32" i="1"/>
  <c r="AH32" i="1"/>
  <c r="AB32" i="8"/>
  <c r="AM29" i="4" l="1"/>
  <c r="E29" i="4" s="1"/>
  <c r="AH29" i="4"/>
  <c r="AO29" i="4"/>
  <c r="AO33" i="1"/>
  <c r="U33" i="9"/>
  <c r="T33" i="9" s="1"/>
  <c r="AP33" i="1" s="1"/>
  <c r="N33" i="9"/>
  <c r="AL29" i="4"/>
  <c r="D29" i="4" s="1"/>
  <c r="BE29" i="4"/>
  <c r="AN29" i="4"/>
  <c r="AG29" i="4" s="1"/>
  <c r="BF29" i="4"/>
  <c r="CI32" i="1"/>
  <c r="N32" i="13"/>
  <c r="U32" i="13"/>
  <c r="T32" i="13" s="1"/>
  <c r="CJ32" i="1" s="1"/>
  <c r="Q32" i="11"/>
  <c r="V33" i="11"/>
  <c r="F30" i="10"/>
  <c r="Z30" i="10" s="1"/>
  <c r="AD30" i="10"/>
  <c r="L30" i="10"/>
  <c r="AB31" i="7"/>
  <c r="O31" i="7" s="1"/>
  <c r="P31" i="7" s="1"/>
  <c r="Z31" i="1" s="1"/>
  <c r="Y31" i="1"/>
  <c r="Q32" i="8"/>
  <c r="V33" i="8"/>
  <c r="O32" i="8"/>
  <c r="P32" i="8" s="1"/>
  <c r="AI32" i="1" s="1"/>
  <c r="CY32" i="1" s="1"/>
  <c r="AD29" i="4" l="1"/>
  <c r="L29" i="4"/>
  <c r="AF29" i="4" s="1"/>
  <c r="AB33" i="9"/>
  <c r="O33" i="9" s="1"/>
  <c r="P33" i="9" s="1"/>
  <c r="AR33" i="1" s="1"/>
  <c r="AQ33" i="1"/>
  <c r="F29" i="4"/>
  <c r="AC29" i="4"/>
  <c r="K29" i="4"/>
  <c r="AF30" i="10"/>
  <c r="B30" i="10" s="1"/>
  <c r="BE30" i="1" s="1"/>
  <c r="M30" i="10"/>
  <c r="AA30" i="10" s="1"/>
  <c r="BA31" i="10"/>
  <c r="W32" i="10"/>
  <c r="Q31" i="7"/>
  <c r="V32" i="7"/>
  <c r="Y33" i="11"/>
  <c r="BD33" i="11"/>
  <c r="BB33" i="11"/>
  <c r="E33" i="11" s="1"/>
  <c r="AB32" i="13"/>
  <c r="CK32" i="1"/>
  <c r="BB33" i="8"/>
  <c r="Y33" i="8"/>
  <c r="BD33" i="8"/>
  <c r="AH33" i="8" s="1"/>
  <c r="AH33" i="11" l="1"/>
  <c r="L33" i="11" s="1"/>
  <c r="AF33" i="11" s="1"/>
  <c r="AD33" i="11"/>
  <c r="Q33" i="9"/>
  <c r="V34" i="9"/>
  <c r="BA30" i="4"/>
  <c r="Z29" i="4"/>
  <c r="C29" i="15" s="1"/>
  <c r="M29" i="4"/>
  <c r="AE29" i="4"/>
  <c r="B29" i="4" s="1"/>
  <c r="B29" i="1" s="1"/>
  <c r="W31" i="4"/>
  <c r="A29" i="15"/>
  <c r="BB32" i="7"/>
  <c r="D32" i="7" s="1"/>
  <c r="AC32" i="7" s="1"/>
  <c r="BD32" i="7"/>
  <c r="AH32" i="7" s="1"/>
  <c r="Y32" i="7"/>
  <c r="BC31" i="10"/>
  <c r="R30" i="10"/>
  <c r="AR32" i="10"/>
  <c r="AS32" i="10"/>
  <c r="X32" i="10"/>
  <c r="O32" i="13"/>
  <c r="P32" i="13" s="1"/>
  <c r="CL32" i="1" s="1"/>
  <c r="Q32" i="13"/>
  <c r="V33" i="13"/>
  <c r="BE33" i="11"/>
  <c r="D33" i="11"/>
  <c r="F33" i="11" s="1"/>
  <c r="W35" i="11" s="1"/>
  <c r="BF33" i="11"/>
  <c r="AG33" i="11"/>
  <c r="BF33" i="8"/>
  <c r="AG33" i="8"/>
  <c r="K33" i="8" s="1"/>
  <c r="BE33" i="8"/>
  <c r="E33" i="8"/>
  <c r="AS30" i="4" l="1"/>
  <c r="AS31" i="4" s="1"/>
  <c r="AR30" i="4"/>
  <c r="Z33" i="11"/>
  <c r="BD34" i="9"/>
  <c r="AH34" i="9" s="1"/>
  <c r="BB34" i="9"/>
  <c r="Y34" i="9"/>
  <c r="BC30" i="4"/>
  <c r="AA29" i="4"/>
  <c r="R29" i="4"/>
  <c r="X31" i="4"/>
  <c r="J32" i="10"/>
  <c r="BG32" i="1" s="1"/>
  <c r="AS33" i="10"/>
  <c r="J33" i="10" s="1"/>
  <c r="BG33" i="1" s="1"/>
  <c r="BB33" i="13"/>
  <c r="BD33" i="13"/>
  <c r="AG33" i="13" s="1"/>
  <c r="K33" i="13" s="1"/>
  <c r="AE33" i="13" s="1"/>
  <c r="Y33" i="13"/>
  <c r="AM32" i="10"/>
  <c r="AO32" i="10"/>
  <c r="AR33" i="10"/>
  <c r="AL32" i="10"/>
  <c r="AN32" i="10"/>
  <c r="C32" i="10"/>
  <c r="BF32" i="1" s="1"/>
  <c r="AC33" i="11"/>
  <c r="K33" i="11"/>
  <c r="M33" i="11" s="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AR31" i="4" l="1"/>
  <c r="C31" i="4" s="1"/>
  <c r="C31" i="1" s="1"/>
  <c r="C30" i="4"/>
  <c r="C30" i="1" s="1"/>
  <c r="AN30" i="4"/>
  <c r="AL30" i="4"/>
  <c r="J31" i="4"/>
  <c r="D31" i="1" s="1"/>
  <c r="J30" i="4"/>
  <c r="D30" i="1" s="1"/>
  <c r="X35" i="11"/>
  <c r="AA33" i="11"/>
  <c r="R33" i="11"/>
  <c r="S33" i="11" s="1"/>
  <c r="U33" i="11" s="1"/>
  <c r="T33" i="11" s="1"/>
  <c r="BR33" i="1" s="1"/>
  <c r="E34" i="9"/>
  <c r="BE34" i="9"/>
  <c r="BF34" i="9"/>
  <c r="AG34" i="9"/>
  <c r="K34" i="9" s="1"/>
  <c r="D29" i="15"/>
  <c r="S29" i="4"/>
  <c r="U30" i="10"/>
  <c r="T30" i="10" s="1"/>
  <c r="BI30" i="1" s="1"/>
  <c r="N30" i="10"/>
  <c r="AE32" i="7"/>
  <c r="AE33" i="11"/>
  <c r="B33" i="11" s="1"/>
  <c r="BC34" i="11"/>
  <c r="C33" i="10"/>
  <c r="BF33" i="1" s="1"/>
  <c r="AO33" i="10"/>
  <c r="AL33" i="10"/>
  <c r="AN33" i="10"/>
  <c r="AM33" i="10"/>
  <c r="AR34" i="10"/>
  <c r="AS34" i="10"/>
  <c r="J34" i="10" s="1"/>
  <c r="BG34" i="1" s="1"/>
  <c r="BF33" i="13"/>
  <c r="AH33" i="13"/>
  <c r="AD32" i="7"/>
  <c r="L32" i="7"/>
  <c r="F32" i="7"/>
  <c r="E33" i="13"/>
  <c r="BE33" i="13"/>
  <c r="BA34" i="8"/>
  <c r="W35" i="8"/>
  <c r="Z33" i="8"/>
  <c r="AF33" i="8"/>
  <c r="B33" i="8" s="1"/>
  <c r="AC33" i="1" s="1"/>
  <c r="M33" i="8"/>
  <c r="AM31" i="4" l="1"/>
  <c r="AO31" i="4"/>
  <c r="BQ33" i="1"/>
  <c r="AE34" i="9"/>
  <c r="F34" i="9"/>
  <c r="Z34" i="9" s="1"/>
  <c r="L34" i="9"/>
  <c r="AD34" i="9"/>
  <c r="E29" i="1"/>
  <c r="U29" i="4"/>
  <c r="T29" i="4" s="1"/>
  <c r="F29" i="1" s="1"/>
  <c r="N29" i="4"/>
  <c r="AF32" i="7"/>
  <c r="B32" i="7" s="1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BN33" i="1"/>
  <c r="N33" i="11"/>
  <c r="W34" i="7"/>
  <c r="BA33" i="7"/>
  <c r="Z32" i="7"/>
  <c r="BJ30" i="1"/>
  <c r="AB30" i="10"/>
  <c r="O30" i="10" s="1"/>
  <c r="P30" i="10" s="1"/>
  <c r="BK30" i="1" s="1"/>
  <c r="AA33" i="8"/>
  <c r="R33" i="8"/>
  <c r="S33" i="8" s="1"/>
  <c r="X35" i="8"/>
  <c r="BC34" i="8"/>
  <c r="AF34" i="9" l="1"/>
  <c r="B34" i="9" s="1"/>
  <c r="AL34" i="1" s="1"/>
  <c r="M34" i="9"/>
  <c r="BA35" i="9"/>
  <c r="W36" i="9"/>
  <c r="G29" i="1"/>
  <c r="AB29" i="4"/>
  <c r="O29" i="4" s="1"/>
  <c r="P29" i="4" s="1"/>
  <c r="H29" i="1" s="1"/>
  <c r="AB33" i="11"/>
  <c r="O33" i="11" s="1"/>
  <c r="P33" i="11" s="1"/>
  <c r="BT33" i="1" s="1"/>
  <c r="BS33" i="1"/>
  <c r="AL35" i="10"/>
  <c r="AN35" i="10"/>
  <c r="AF33" i="13"/>
  <c r="B33" i="13" s="1"/>
  <c r="CF33" i="1" s="1"/>
  <c r="M33" i="13"/>
  <c r="AA33" i="13" s="1"/>
  <c r="J35" i="10"/>
  <c r="BG35" i="1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T32" i="1"/>
  <c r="U33" i="8"/>
  <c r="T33" i="8" s="1"/>
  <c r="AG33" i="1" s="1"/>
  <c r="N33" i="8"/>
  <c r="AF33" i="1"/>
  <c r="R34" i="9" l="1"/>
  <c r="S34" i="9" s="1"/>
  <c r="X36" i="9"/>
  <c r="AA34" i="9"/>
  <c r="BC35" i="9"/>
  <c r="Q29" i="4"/>
  <c r="V30" i="4"/>
  <c r="Y31" i="10"/>
  <c r="BD31" i="10"/>
  <c r="AH31" i="10" s="1"/>
  <c r="BB31" i="10"/>
  <c r="E31" i="10" s="1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CY33" i="1" s="1"/>
  <c r="AH33" i="1"/>
  <c r="AD31" i="10" l="1"/>
  <c r="L31" i="10"/>
  <c r="AF31" i="10" s="1"/>
  <c r="U34" i="9"/>
  <c r="T34" i="9" s="1"/>
  <c r="AP34" i="1" s="1"/>
  <c r="AO34" i="1"/>
  <c r="N34" i="9"/>
  <c r="Y30" i="4"/>
  <c r="BB30" i="4"/>
  <c r="D30" i="4" s="1"/>
  <c r="BD30" i="4"/>
  <c r="AG30" i="4" s="1"/>
  <c r="CI33" i="1"/>
  <c r="U33" i="13"/>
  <c r="T33" i="13" s="1"/>
  <c r="CJ33" i="1" s="1"/>
  <c r="N33" i="13"/>
  <c r="AL31" i="10"/>
  <c r="D31" i="10" s="1"/>
  <c r="F31" i="10" s="1"/>
  <c r="W33" i="10" s="1"/>
  <c r="BE31" i="10"/>
  <c r="BF31" i="10"/>
  <c r="AN31" i="10"/>
  <c r="AG31" i="10" s="1"/>
  <c r="AB32" i="7"/>
  <c r="O32" i="7" s="1"/>
  <c r="P32" i="7" s="1"/>
  <c r="Z32" i="1" s="1"/>
  <c r="Y32" i="1"/>
  <c r="Y34" i="11"/>
  <c r="BB34" i="11"/>
  <c r="BD34" i="11"/>
  <c r="AH34" i="11" s="1"/>
  <c r="L34" i="11" s="1"/>
  <c r="AF34" i="11" s="1"/>
  <c r="Q33" i="8"/>
  <c r="V34" i="8"/>
  <c r="Z31" i="10" l="1"/>
  <c r="AC30" i="4"/>
  <c r="K30" i="4"/>
  <c r="AE30" i="4" s="1"/>
  <c r="AB34" i="9"/>
  <c r="AQ34" i="1"/>
  <c r="BF30" i="4"/>
  <c r="AO30" i="4"/>
  <c r="AH30" i="4" s="1"/>
  <c r="BE30" i="4"/>
  <c r="AM30" i="4"/>
  <c r="E30" i="4" s="1"/>
  <c r="AB33" i="13"/>
  <c r="O33" i="13" s="1"/>
  <c r="P33" i="13" s="1"/>
  <c r="CL33" i="1" s="1"/>
  <c r="CK33" i="1"/>
  <c r="BF34" i="11"/>
  <c r="AG34" i="11"/>
  <c r="BE34" i="11"/>
  <c r="D34" i="11"/>
  <c r="AC31" i="10"/>
  <c r="K31" i="10"/>
  <c r="M31" i="10" s="1"/>
  <c r="BA32" i="10"/>
  <c r="V33" i="7"/>
  <c r="Q32" i="7"/>
  <c r="Y34" i="8"/>
  <c r="BB34" i="8"/>
  <c r="D34" i="8" s="1"/>
  <c r="AC34" i="8" s="1"/>
  <c r="BD34" i="8"/>
  <c r="AH34" i="8" s="1"/>
  <c r="X33" i="10" l="1"/>
  <c r="AA31" i="10"/>
  <c r="R31" i="10"/>
  <c r="BH31" i="1" s="1"/>
  <c r="O34" i="9"/>
  <c r="P34" i="9" s="1"/>
  <c r="AR34" i="1" s="1"/>
  <c r="V35" i="9"/>
  <c r="Q34" i="9"/>
  <c r="L30" i="4"/>
  <c r="AD30" i="4"/>
  <c r="F30" i="4"/>
  <c r="Y33" i="7"/>
  <c r="BB33" i="7"/>
  <c r="D33" i="7" s="1"/>
  <c r="AC33" i="7" s="1"/>
  <c r="BD33" i="7"/>
  <c r="AH33" i="7" s="1"/>
  <c r="Q33" i="13"/>
  <c r="V34" i="13"/>
  <c r="AE31" i="10"/>
  <c r="B31" i="10" s="1"/>
  <c r="BE31" i="1" s="1"/>
  <c r="BC32" i="10"/>
  <c r="F34" i="11"/>
  <c r="BA35" i="11" s="1"/>
  <c r="AC34" i="11"/>
  <c r="K34" i="11"/>
  <c r="BF34" i="8"/>
  <c r="AG34" i="8"/>
  <c r="K34" i="8" s="1"/>
  <c r="BE34" i="8"/>
  <c r="E34" i="8"/>
  <c r="F34" i="8" s="1"/>
  <c r="S31" i="10" l="1"/>
  <c r="W36" i="8"/>
  <c r="Z34" i="8"/>
  <c r="BB35" i="9"/>
  <c r="D35" i="9" s="1"/>
  <c r="Y35" i="9"/>
  <c r="BD35" i="9"/>
  <c r="AG35" i="9" s="1"/>
  <c r="A30" i="15"/>
  <c r="W32" i="4"/>
  <c r="Z30" i="4"/>
  <c r="BA31" i="4"/>
  <c r="M30" i="4"/>
  <c r="AF30" i="4"/>
  <c r="B30" i="4" s="1"/>
  <c r="B30" i="1" s="1"/>
  <c r="M34" i="11"/>
  <c r="AE34" i="11"/>
  <c r="B34" i="11" s="1"/>
  <c r="BN34" i="1" s="1"/>
  <c r="W36" i="11"/>
  <c r="Z34" i="11"/>
  <c r="BB34" i="13"/>
  <c r="D34" i="13" s="1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AC35" i="9" l="1"/>
  <c r="K35" i="9"/>
  <c r="AE35" i="9" s="1"/>
  <c r="AC34" i="13"/>
  <c r="K34" i="13"/>
  <c r="AE34" i="13" s="1"/>
  <c r="AO35" i="9"/>
  <c r="AH35" i="9" s="1"/>
  <c r="BF35" i="9"/>
  <c r="AM35" i="9"/>
  <c r="E35" i="9" s="1"/>
  <c r="BE35" i="9"/>
  <c r="M34" i="8"/>
  <c r="BC35" i="8" s="1"/>
  <c r="BC35" i="11"/>
  <c r="AA30" i="4"/>
  <c r="R30" i="4"/>
  <c r="BC31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B34" i="8"/>
  <c r="AC34" i="1" s="1"/>
  <c r="X36" i="8" l="1"/>
  <c r="R34" i="8"/>
  <c r="S34" i="8" s="1"/>
  <c r="U34" i="8" s="1"/>
  <c r="T34" i="8" s="1"/>
  <c r="AG34" i="1" s="1"/>
  <c r="AA34" i="8"/>
  <c r="F35" i="9"/>
  <c r="AD35" i="9"/>
  <c r="L35" i="9"/>
  <c r="Z34" i="13"/>
  <c r="AS33" i="4"/>
  <c r="AS34" i="4" s="1"/>
  <c r="J32" i="4"/>
  <c r="D32" i="1" s="1"/>
  <c r="D30" i="15"/>
  <c r="S30" i="4"/>
  <c r="C32" i="4"/>
  <c r="C32" i="1" s="1"/>
  <c r="AM32" i="4"/>
  <c r="AO32" i="4"/>
  <c r="AN32" i="4"/>
  <c r="AR33" i="4"/>
  <c r="C33" i="4" s="1"/>
  <c r="C33" i="1" s="1"/>
  <c r="AL32" i="4"/>
  <c r="Z33" i="7"/>
  <c r="W35" i="7"/>
  <c r="BA34" i="7"/>
  <c r="U34" i="11"/>
  <c r="T34" i="11" s="1"/>
  <c r="BR34" i="1" s="1"/>
  <c r="BQ34" i="1"/>
  <c r="N34" i="11"/>
  <c r="M33" i="7"/>
  <c r="AF33" i="7"/>
  <c r="B33" i="7" s="1"/>
  <c r="T33" i="1" s="1"/>
  <c r="O31" i="10"/>
  <c r="P31" i="10" s="1"/>
  <c r="BK31" i="1" s="1"/>
  <c r="Q31" i="10"/>
  <c r="V32" i="10"/>
  <c r="L34" i="13"/>
  <c r="M34" i="13" s="1"/>
  <c r="R34" i="13" s="1"/>
  <c r="S34" i="13" s="1"/>
  <c r="AD34" i="13"/>
  <c r="BA35" i="13"/>
  <c r="N34" i="8" l="1"/>
  <c r="AH34" i="1" s="1"/>
  <c r="AF34" i="1"/>
  <c r="AF35" i="9"/>
  <c r="B35" i="9" s="1"/>
  <c r="AL35" i="1" s="1"/>
  <c r="M35" i="9"/>
  <c r="W37" i="9"/>
  <c r="BA36" i="9"/>
  <c r="Z35" i="9"/>
  <c r="U34" i="13"/>
  <c r="T34" i="13" s="1"/>
  <c r="CJ34" i="1" s="1"/>
  <c r="CI34" i="1"/>
  <c r="AA34" i="13"/>
  <c r="X36" i="13"/>
  <c r="J33" i="4"/>
  <c r="D33" i="1" s="1"/>
  <c r="AO33" i="4"/>
  <c r="AL33" i="4"/>
  <c r="AR34" i="4"/>
  <c r="C34" i="4" s="1"/>
  <c r="C34" i="1" s="1"/>
  <c r="AN33" i="4"/>
  <c r="AM33" i="4"/>
  <c r="E30" i="1"/>
  <c r="U30" i="4"/>
  <c r="T30" i="4" s="1"/>
  <c r="F30" i="1" s="1"/>
  <c r="N30" i="4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D32" i="10" s="1"/>
  <c r="BD32" i="10"/>
  <c r="AG32" i="10" s="1"/>
  <c r="BS34" i="1"/>
  <c r="AB34" i="11"/>
  <c r="O34" i="11" s="1"/>
  <c r="P34" i="11" s="1"/>
  <c r="BT34" i="1" s="1"/>
  <c r="AB34" i="8"/>
  <c r="AC32" i="10" l="1"/>
  <c r="K32" i="10"/>
  <c r="AE32" i="10" s="1"/>
  <c r="BC36" i="9"/>
  <c r="R35" i="9"/>
  <c r="S35" i="9" s="1"/>
  <c r="X37" i="9"/>
  <c r="AR36" i="9"/>
  <c r="AS36" i="9"/>
  <c r="AA35" i="9"/>
  <c r="AO34" i="4"/>
  <c r="AM34" i="4"/>
  <c r="AL34" i="4"/>
  <c r="AN34" i="4"/>
  <c r="AR35" i="4"/>
  <c r="G30" i="1"/>
  <c r="AB30" i="4"/>
  <c r="O30" i="4" s="1"/>
  <c r="P30" i="4" s="1"/>
  <c r="H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N34" i="13"/>
  <c r="O34" i="8"/>
  <c r="P34" i="8" s="1"/>
  <c r="AI34" i="1" s="1"/>
  <c r="CY34" i="1" s="1"/>
  <c r="V35" i="8"/>
  <c r="Q34" i="8"/>
  <c r="J36" i="9" l="1"/>
  <c r="AN36" i="1" s="1"/>
  <c r="AN36" i="9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AN35" i="4"/>
  <c r="Q30" i="4"/>
  <c r="V31" i="4"/>
  <c r="AB34" i="13"/>
  <c r="O34" i="13" s="1"/>
  <c r="P34" i="13" s="1"/>
  <c r="CL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AC36" i="9" l="1"/>
  <c r="AB35" i="9"/>
  <c r="O35" i="9" s="1"/>
  <c r="P35" i="9" s="1"/>
  <c r="AR35" i="1" s="1"/>
  <c r="AQ35" i="1"/>
  <c r="L35" i="8"/>
  <c r="AF35" i="8" s="1"/>
  <c r="AD35" i="8"/>
  <c r="L35" i="11"/>
  <c r="AF35" i="11" s="1"/>
  <c r="AD35" i="11"/>
  <c r="Y31" i="4"/>
  <c r="BB31" i="4"/>
  <c r="E31" i="4" s="1"/>
  <c r="AD31" i="4" s="1"/>
  <c r="BD31" i="4"/>
  <c r="Q33" i="7"/>
  <c r="V34" i="7"/>
  <c r="D35" i="11"/>
  <c r="BE35" i="11"/>
  <c r="O33" i="7"/>
  <c r="P33" i="7" s="1"/>
  <c r="Z33" i="1" s="1"/>
  <c r="BF35" i="11"/>
  <c r="AG35" i="11"/>
  <c r="W34" i="10"/>
  <c r="BA33" i="10"/>
  <c r="Z32" i="10"/>
  <c r="AF32" i="10"/>
  <c r="B32" i="10" s="1"/>
  <c r="BE32" i="1" s="1"/>
  <c r="M32" i="10"/>
  <c r="V35" i="13"/>
  <c r="Q34" i="13"/>
  <c r="AG35" i="8"/>
  <c r="BF35" i="8"/>
  <c r="D35" i="8"/>
  <c r="BE35" i="8"/>
  <c r="AH31" i="4" l="1"/>
  <c r="L31" i="4" s="1"/>
  <c r="AF31" i="4" s="1"/>
  <c r="Q35" i="9"/>
  <c r="V36" i="9"/>
  <c r="BF31" i="4"/>
  <c r="AN31" i="4"/>
  <c r="AG31" i="4" s="1"/>
  <c r="BE31" i="4"/>
  <c r="AL31" i="4"/>
  <c r="D31" i="4" s="1"/>
  <c r="F31" i="4" s="1"/>
  <c r="F35" i="11"/>
  <c r="BA36" i="11" s="1"/>
  <c r="AC35" i="11"/>
  <c r="BC33" i="10"/>
  <c r="AA32" i="10"/>
  <c r="R32" i="10"/>
  <c r="X34" i="10"/>
  <c r="Y34" i="7"/>
  <c r="BB34" i="7"/>
  <c r="BD34" i="7"/>
  <c r="Y35" i="13"/>
  <c r="BB35" i="13"/>
  <c r="AM35" i="13" s="1"/>
  <c r="E35" i="13" s="1"/>
  <c r="AD35" i="13" s="1"/>
  <c r="BD35" i="13"/>
  <c r="K35" i="11"/>
  <c r="AC35" i="8"/>
  <c r="F35" i="8"/>
  <c r="BA36" i="8" s="1"/>
  <c r="K35" i="8"/>
  <c r="A31" i="15" l="1"/>
  <c r="W33" i="4"/>
  <c r="Z31" i="4"/>
  <c r="C31" i="15" s="1"/>
  <c r="AO35" i="13"/>
  <c r="AG35" i="13"/>
  <c r="Y36" i="9"/>
  <c r="BB36" i="9"/>
  <c r="BD36" i="9"/>
  <c r="AG36" i="9" s="1"/>
  <c r="K36" i="9" s="1"/>
  <c r="AE36" i="9" s="1"/>
  <c r="AC31" i="4"/>
  <c r="BA32" i="4"/>
  <c r="K31" i="4"/>
  <c r="M31" i="4" s="1"/>
  <c r="AE35" i="11"/>
  <c r="B35" i="11" s="1"/>
  <c r="BN35" i="1" s="1"/>
  <c r="M35" i="11"/>
  <c r="BF35" i="13"/>
  <c r="BF34" i="7"/>
  <c r="AG34" i="7"/>
  <c r="K34" i="7" s="1"/>
  <c r="BE34" i="7"/>
  <c r="E34" i="7"/>
  <c r="F34" i="7" s="1"/>
  <c r="Z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M35" i="8"/>
  <c r="W37" i="8"/>
  <c r="Z35" i="8"/>
  <c r="X33" i="4" l="1"/>
  <c r="AA31" i="4"/>
  <c r="R31" i="4"/>
  <c r="AO36" i="9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BC32" i="4"/>
  <c r="AE31" i="4"/>
  <c r="B31" i="4" s="1"/>
  <c r="F35" i="13"/>
  <c r="BA36" i="13" s="1"/>
  <c r="AC35" i="13"/>
  <c r="K35" i="13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S31" i="4" l="1"/>
  <c r="N31" i="4" s="1"/>
  <c r="D31" i="15"/>
  <c r="AD36" i="9"/>
  <c r="L36" i="9"/>
  <c r="F36" i="9"/>
  <c r="Z36" i="9" s="1"/>
  <c r="AN36" i="8"/>
  <c r="C36" i="8"/>
  <c r="AD36" i="1" s="1"/>
  <c r="AL36" i="8"/>
  <c r="J36" i="8"/>
  <c r="AE36" i="1" s="1"/>
  <c r="AL36" i="11"/>
  <c r="C36" i="11"/>
  <c r="BO36" i="1" s="1"/>
  <c r="AN36" i="11"/>
  <c r="J36" i="11"/>
  <c r="BP36" i="1" s="1"/>
  <c r="BC35" i="7"/>
  <c r="B31" i="1"/>
  <c r="X36" i="7"/>
  <c r="AA34" i="7"/>
  <c r="R34" i="7"/>
  <c r="S34" i="7" s="1"/>
  <c r="AE35" i="13"/>
  <c r="B35" i="13" s="1"/>
  <c r="CF35" i="1" s="1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AF34" i="7"/>
  <c r="U35" i="8"/>
  <c r="T35" i="8" s="1"/>
  <c r="AG35" i="1" s="1"/>
  <c r="AF35" i="1"/>
  <c r="N35" i="8"/>
  <c r="E31" i="1" l="1"/>
  <c r="U31" i="4"/>
  <c r="T31" i="4" s="1"/>
  <c r="F31" i="1" s="1"/>
  <c r="W38" i="9"/>
  <c r="BA37" i="9"/>
  <c r="AF36" i="9"/>
  <c r="B36" i="9" s="1"/>
  <c r="AL36" i="1" s="1"/>
  <c r="M36" i="9"/>
  <c r="BC36" i="13"/>
  <c r="AS36" i="13"/>
  <c r="AR36" i="13"/>
  <c r="G31" i="1"/>
  <c r="AB31" i="4"/>
  <c r="O31" i="4" s="1"/>
  <c r="P31" i="4" s="1"/>
  <c r="H31" i="1" s="1"/>
  <c r="BS35" i="1"/>
  <c r="AB35" i="11"/>
  <c r="W34" i="1"/>
  <c r="N34" i="7"/>
  <c r="U34" i="7"/>
  <c r="T34" i="7" s="1"/>
  <c r="X34" i="1" s="1"/>
  <c r="O32" i="10"/>
  <c r="P32" i="10" s="1"/>
  <c r="BK32" i="1" s="1"/>
  <c r="Q32" i="10"/>
  <c r="V33" i="10"/>
  <c r="X37" i="13"/>
  <c r="R35" i="13"/>
  <c r="S35" i="13" s="1"/>
  <c r="AA35" i="13"/>
  <c r="AB35" i="8"/>
  <c r="O35" i="8" s="1"/>
  <c r="P35" i="8" s="1"/>
  <c r="AI35" i="1" s="1"/>
  <c r="CY35" i="1" s="1"/>
  <c r="AH35" i="1"/>
  <c r="R36" i="9" l="1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Q31" i="4"/>
  <c r="V32" i="4"/>
  <c r="Y34" i="1"/>
  <c r="AB34" i="7"/>
  <c r="O35" i="11"/>
  <c r="P35" i="11" s="1"/>
  <c r="BT35" i="1" s="1"/>
  <c r="Q35" i="11"/>
  <c r="V36" i="11"/>
  <c r="U35" i="13"/>
  <c r="T35" i="13" s="1"/>
  <c r="CJ35" i="1" s="1"/>
  <c r="CI35" i="1"/>
  <c r="N35" i="13"/>
  <c r="BB33" i="10"/>
  <c r="D33" i="10" s="1"/>
  <c r="Y33" i="10"/>
  <c r="BD33" i="10"/>
  <c r="AG33" i="10" s="1"/>
  <c r="Q35" i="8"/>
  <c r="V36" i="8"/>
  <c r="K33" i="10" l="1"/>
  <c r="AE33" i="10" s="1"/>
  <c r="AC33" i="10"/>
  <c r="J37" i="9"/>
  <c r="AN37" i="1" s="1"/>
  <c r="AL37" i="9"/>
  <c r="AN37" i="9"/>
  <c r="C37" i="9"/>
  <c r="AM37" i="1" s="1"/>
  <c r="N36" i="9"/>
  <c r="U36" i="9"/>
  <c r="T36" i="9" s="1"/>
  <c r="AP36" i="1" s="1"/>
  <c r="AO36" i="1"/>
  <c r="Y32" i="4"/>
  <c r="BB32" i="4"/>
  <c r="D32" i="4" s="1"/>
  <c r="AC32" i="4" s="1"/>
  <c r="BD32" i="4"/>
  <c r="AH32" i="4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O34" i="7"/>
  <c r="P34" i="7" s="1"/>
  <c r="Z34" i="1" s="1"/>
  <c r="BB36" i="8"/>
  <c r="Y36" i="8"/>
  <c r="BD36" i="8"/>
  <c r="AO36" i="8" s="1"/>
  <c r="AH36" i="8" s="1"/>
  <c r="AM36" i="11" l="1"/>
  <c r="D36" i="11"/>
  <c r="AC36" i="11" s="1"/>
  <c r="AB36" i="9"/>
  <c r="AQ36" i="1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BD35" i="7"/>
  <c r="AO35" i="7" s="1"/>
  <c r="AH35" i="7" s="1"/>
  <c r="BF36" i="11"/>
  <c r="AG36" i="11"/>
  <c r="O35" i="13"/>
  <c r="P35" i="13" s="1"/>
  <c r="CL35" i="1" s="1"/>
  <c r="V36" i="13"/>
  <c r="Q35" i="13"/>
  <c r="BF36" i="8"/>
  <c r="AG36" i="8"/>
  <c r="BE36" i="8"/>
  <c r="D36" i="8"/>
  <c r="K36" i="11" l="1"/>
  <c r="AE36" i="11" s="1"/>
  <c r="AM35" i="7"/>
  <c r="D35" i="7"/>
  <c r="AC35" i="7" s="1"/>
  <c r="O36" i="9"/>
  <c r="P36" i="9" s="1"/>
  <c r="AR36" i="1" s="1"/>
  <c r="V37" i="9"/>
  <c r="Q36" i="9"/>
  <c r="AD36" i="8"/>
  <c r="L36" i="8"/>
  <c r="F36" i="8"/>
  <c r="F32" i="4"/>
  <c r="AD32" i="4"/>
  <c r="L32" i="4"/>
  <c r="AF33" i="10"/>
  <c r="B33" i="10" s="1"/>
  <c r="BE33" i="1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BE35" i="7"/>
  <c r="E35" i="7"/>
  <c r="F35" i="7" s="1"/>
  <c r="W37" i="7" s="1"/>
  <c r="AC36" i="8"/>
  <c r="K36" i="8"/>
  <c r="K35" i="7" l="1"/>
  <c r="W38" i="8"/>
  <c r="Z36" i="8"/>
  <c r="BA37" i="8"/>
  <c r="Y37" i="9"/>
  <c r="BB37" i="9"/>
  <c r="D37" i="9" s="1"/>
  <c r="AC37" i="9" s="1"/>
  <c r="BD37" i="9"/>
  <c r="AG37" i="9" s="1"/>
  <c r="AD36" i="13"/>
  <c r="Z35" i="7"/>
  <c r="AF36" i="8"/>
  <c r="M36" i="8"/>
  <c r="L36" i="13"/>
  <c r="AF32" i="4"/>
  <c r="B32" i="4" s="1"/>
  <c r="B32" i="1" s="1"/>
  <c r="M32" i="4"/>
  <c r="BA33" i="4"/>
  <c r="A32" i="15"/>
  <c r="W34" i="4"/>
  <c r="Z32" i="4"/>
  <c r="C32" i="15" s="1"/>
  <c r="AG36" i="13"/>
  <c r="BF36" i="13"/>
  <c r="BC34" i="10"/>
  <c r="X35" i="10"/>
  <c r="R33" i="10"/>
  <c r="BE36" i="13"/>
  <c r="D36" i="13"/>
  <c r="F36" i="13" s="1"/>
  <c r="W38" i="13" s="1"/>
  <c r="AE35" i="7"/>
  <c r="BA37" i="11"/>
  <c r="W38" i="11"/>
  <c r="AF36" i="11"/>
  <c r="B36" i="11" s="1"/>
  <c r="BN36" i="1" s="1"/>
  <c r="M36" i="11"/>
  <c r="AD35" i="7"/>
  <c r="L35" i="7"/>
  <c r="AF35" i="7" s="1"/>
  <c r="BA36" i="7"/>
  <c r="AE36" i="8"/>
  <c r="K37" i="9" l="1"/>
  <c r="AE37" i="9" s="1"/>
  <c r="B36" i="8"/>
  <c r="AC36" i="1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AS37" i="11"/>
  <c r="AR37" i="11"/>
  <c r="AA36" i="11"/>
  <c r="M35" i="7"/>
  <c r="AA35" i="7" s="1"/>
  <c r="BC37" i="8"/>
  <c r="AF36" i="13"/>
  <c r="X34" i="4"/>
  <c r="AA32" i="4"/>
  <c r="R32" i="4"/>
  <c r="BC33" i="4"/>
  <c r="B35" i="7"/>
  <c r="T35" i="1" s="1"/>
  <c r="BC37" i="11"/>
  <c r="R36" i="11"/>
  <c r="S36" i="11" s="1"/>
  <c r="X38" i="11"/>
  <c r="BH33" i="1"/>
  <c r="S33" i="10"/>
  <c r="AC36" i="13"/>
  <c r="K36" i="13"/>
  <c r="M36" i="13" s="1"/>
  <c r="BA37" i="13"/>
  <c r="N36" i="8" l="1"/>
  <c r="X37" i="7"/>
  <c r="R35" i="7"/>
  <c r="S35" i="7" s="1"/>
  <c r="U35" i="7" s="1"/>
  <c r="T35" i="7" s="1"/>
  <c r="X35" i="1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AN37" i="11"/>
  <c r="C37" i="11"/>
  <c r="BO37" i="1" s="1"/>
  <c r="R36" i="13"/>
  <c r="S36" i="13" s="1"/>
  <c r="C37" i="8"/>
  <c r="AD37" i="1" s="1"/>
  <c r="AN37" i="8"/>
  <c r="AL37" i="8"/>
  <c r="AR36" i="7"/>
  <c r="AS36" i="7"/>
  <c r="J37" i="8"/>
  <c r="AE37" i="1" s="1"/>
  <c r="D32" i="15"/>
  <c r="S32" i="4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N35" i="7" l="1"/>
  <c r="W35" i="1"/>
  <c r="Z37" i="9"/>
  <c r="W39" i="9"/>
  <c r="BA38" i="9"/>
  <c r="AF37" i="9"/>
  <c r="B37" i="9" s="1"/>
  <c r="AL37" i="1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L36" i="7"/>
  <c r="C36" i="7"/>
  <c r="U36" i="1" s="1"/>
  <c r="J36" i="7"/>
  <c r="V36" i="1" s="1"/>
  <c r="U32" i="4"/>
  <c r="T32" i="4" s="1"/>
  <c r="F32" i="1" s="1"/>
  <c r="E32" i="1"/>
  <c r="N32" i="4"/>
  <c r="AB35" i="7"/>
  <c r="Y35" i="1"/>
  <c r="BJ33" i="1"/>
  <c r="AB33" i="10"/>
  <c r="O33" i="10" s="1"/>
  <c r="P33" i="10" s="1"/>
  <c r="BK33" i="1" s="1"/>
  <c r="AB36" i="11"/>
  <c r="O36" i="11" s="1"/>
  <c r="P36" i="11" s="1"/>
  <c r="BT36" i="1" s="1"/>
  <c r="BS36" i="1"/>
  <c r="CF36" i="1"/>
  <c r="N36" i="13"/>
  <c r="O36" i="8"/>
  <c r="P36" i="8" s="1"/>
  <c r="AI36" i="1" s="1"/>
  <c r="CY36" i="1" s="1"/>
  <c r="Q36" i="8"/>
  <c r="V37" i="8"/>
  <c r="R37" i="9" l="1"/>
  <c r="S37" i="9" s="1"/>
  <c r="X39" i="9"/>
  <c r="AR38" i="9"/>
  <c r="AS38" i="9"/>
  <c r="AA37" i="9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Q35" i="7"/>
  <c r="V36" i="7"/>
  <c r="BD37" i="8"/>
  <c r="AO37" i="8" s="1"/>
  <c r="AH37" i="8" s="1"/>
  <c r="BB37" i="8"/>
  <c r="Y37" i="8"/>
  <c r="AM37" i="8" l="1"/>
  <c r="D37" i="8"/>
  <c r="AC37" i="8" s="1"/>
  <c r="J38" i="9"/>
  <c r="AN38" i="1" s="1"/>
  <c r="AL38" i="9"/>
  <c r="AN38" i="9"/>
  <c r="C38" i="9"/>
  <c r="AM38" i="1" s="1"/>
  <c r="N37" i="9"/>
  <c r="U37" i="9"/>
  <c r="T37" i="9" s="1"/>
  <c r="AP37" i="1" s="1"/>
  <c r="AO37" i="1"/>
  <c r="O32" i="4"/>
  <c r="P32" i="4" s="1"/>
  <c r="H32" i="1" s="1"/>
  <c r="V33" i="4"/>
  <c r="Q32" i="4"/>
  <c r="BB37" i="11"/>
  <c r="BD37" i="11"/>
  <c r="AO37" i="11" s="1"/>
  <c r="AH37" i="11" s="1"/>
  <c r="Y37" i="11"/>
  <c r="BB36" i="7"/>
  <c r="AM36" i="7" s="1"/>
  <c r="E36" i="7" s="1"/>
  <c r="BD36" i="7"/>
  <c r="Y36" i="7"/>
  <c r="BB34" i="10"/>
  <c r="D34" i="10" s="1"/>
  <c r="BD34" i="10"/>
  <c r="Y34" i="10"/>
  <c r="O36" i="13"/>
  <c r="P36" i="13" s="1"/>
  <c r="CL36" i="1" s="1"/>
  <c r="Q36" i="13"/>
  <c r="V37" i="13"/>
  <c r="E37" i="8"/>
  <c r="F37" i="8" s="1"/>
  <c r="BE37" i="8"/>
  <c r="BF37" i="8"/>
  <c r="AG37" i="8"/>
  <c r="K37" i="8" s="1"/>
  <c r="AM37" i="11" l="1"/>
  <c r="D37" i="11"/>
  <c r="AC37" i="11" s="1"/>
  <c r="AO36" i="7"/>
  <c r="AG36" i="7"/>
  <c r="K34" i="10"/>
  <c r="AE34" i="10" s="1"/>
  <c r="AC34" i="10"/>
  <c r="AB37" i="9"/>
  <c r="O37" i="9" s="1"/>
  <c r="P37" i="9" s="1"/>
  <c r="AR37" i="1" s="1"/>
  <c r="AQ37" i="1"/>
  <c r="AD36" i="7"/>
  <c r="Y33" i="4"/>
  <c r="BD33" i="4"/>
  <c r="AH33" i="4" s="1"/>
  <c r="BB33" i="4"/>
  <c r="D33" i="4" s="1"/>
  <c r="AC33" i="4" s="1"/>
  <c r="D36" i="7"/>
  <c r="F36" i="7" s="1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Y37" i="13"/>
  <c r="BB37" i="13"/>
  <c r="BD37" i="13"/>
  <c r="AO37" i="13" s="1"/>
  <c r="AH37" i="13" s="1"/>
  <c r="BE37" i="11"/>
  <c r="E37" i="11"/>
  <c r="W39" i="8"/>
  <c r="Z37" i="8"/>
  <c r="AE37" i="8"/>
  <c r="L37" i="8"/>
  <c r="AF37" i="8" s="1"/>
  <c r="AD37" i="8"/>
  <c r="BA38" i="8"/>
  <c r="K37" i="11" l="1"/>
  <c r="W38" i="7"/>
  <c r="Z36" i="7"/>
  <c r="AM37" i="13"/>
  <c r="D37" i="13"/>
  <c r="AC37" i="13" s="1"/>
  <c r="V38" i="9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BF37" i="13"/>
  <c r="E37" i="13"/>
  <c r="BE37" i="13"/>
  <c r="AE37" i="11"/>
  <c r="AF36" i="7"/>
  <c r="F37" i="11"/>
  <c r="AD37" i="11"/>
  <c r="L37" i="11"/>
  <c r="AC36" i="7"/>
  <c r="K36" i="7"/>
  <c r="M36" i="7" s="1"/>
  <c r="BA37" i="7"/>
  <c r="M37" i="8"/>
  <c r="B37" i="8"/>
  <c r="K37" i="13" l="1"/>
  <c r="AE37" i="13" s="1"/>
  <c r="BD38" i="9"/>
  <c r="AG38" i="9" s="1"/>
  <c r="Y38" i="9"/>
  <c r="BB38" i="9"/>
  <c r="D38" i="9" s="1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36" i="7" s="1"/>
  <c r="T36" i="1" s="1"/>
  <c r="BC37" i="7"/>
  <c r="X38" i="7"/>
  <c r="R36" i="7"/>
  <c r="S36" i="7" s="1"/>
  <c r="AF37" i="11"/>
  <c r="B37" i="11" s="1"/>
  <c r="BN37" i="1" s="1"/>
  <c r="M37" i="11"/>
  <c r="L37" i="13"/>
  <c r="AD37" i="13"/>
  <c r="F37" i="13"/>
  <c r="W39" i="11"/>
  <c r="BA38" i="11"/>
  <c r="Z37" i="11"/>
  <c r="AF34" i="10"/>
  <c r="B34" i="10" s="1"/>
  <c r="BC35" i="10"/>
  <c r="AC37" i="1"/>
  <c r="AC38" i="9" l="1"/>
  <c r="K38" i="9"/>
  <c r="AE38" i="9" s="1"/>
  <c r="BE38" i="9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CY37" i="1" s="1"/>
  <c r="C37" i="7"/>
  <c r="U37" i="1" s="1"/>
  <c r="AN37" i="7"/>
  <c r="AL37" i="7"/>
  <c r="AF37" i="1"/>
  <c r="M33" i="4"/>
  <c r="AF33" i="4"/>
  <c r="B33" i="4" s="1"/>
  <c r="B33" i="1" s="1"/>
  <c r="A33" i="15"/>
  <c r="BA34" i="4"/>
  <c r="W35" i="4"/>
  <c r="Z33" i="4"/>
  <c r="BE34" i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M37" i="13"/>
  <c r="R37" i="11"/>
  <c r="S37" i="11" s="1"/>
  <c r="X39" i="11"/>
  <c r="AA37" i="11"/>
  <c r="BC38" i="11"/>
  <c r="F38" i="9" l="1"/>
  <c r="Z38" i="9" s="1"/>
  <c r="AD38" i="9"/>
  <c r="L38" i="9"/>
  <c r="AB37" i="8"/>
  <c r="Q37" i="8" s="1"/>
  <c r="AH37" i="1"/>
  <c r="AN38" i="11"/>
  <c r="AL38" i="11"/>
  <c r="C38" i="11"/>
  <c r="BO38" i="1" s="1"/>
  <c r="AR38" i="13"/>
  <c r="AS38" i="13"/>
  <c r="J38" i="11"/>
  <c r="BP38" i="1" s="1"/>
  <c r="C33" i="15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V38" i="8" l="1"/>
  <c r="BD38" i="8" s="1"/>
  <c r="AF38" i="9"/>
  <c r="B38" i="9" s="1"/>
  <c r="M38" i="9"/>
  <c r="AA38" i="9" s="1"/>
  <c r="W40" i="9"/>
  <c r="BA39" i="9"/>
  <c r="J38" i="13"/>
  <c r="CH38" i="1" s="1"/>
  <c r="AN38" i="13"/>
  <c r="AL38" i="13"/>
  <c r="C38" i="13"/>
  <c r="CG38" i="1" s="1"/>
  <c r="S33" i="4"/>
  <c r="D33" i="15"/>
  <c r="AB37" i="11"/>
  <c r="BS37" i="1"/>
  <c r="O36" i="7"/>
  <c r="P36" i="7" s="1"/>
  <c r="Z36" i="1" s="1"/>
  <c r="V37" i="7"/>
  <c r="Q36" i="7"/>
  <c r="U37" i="13"/>
  <c r="T37" i="13" s="1"/>
  <c r="CJ37" i="1" s="1"/>
  <c r="CI37" i="1"/>
  <c r="N37" i="13"/>
  <c r="O34" i="10"/>
  <c r="P34" i="10" s="1"/>
  <c r="BK34" i="1" s="1"/>
  <c r="V35" i="10"/>
  <c r="Q34" i="10"/>
  <c r="Y38" i="8"/>
  <c r="BB38" i="8" l="1"/>
  <c r="BE38" i="8" s="1"/>
  <c r="R38" i="9"/>
  <c r="S38" i="9" s="1"/>
  <c r="X40" i="9"/>
  <c r="AR39" i="9"/>
  <c r="AS39" i="9"/>
  <c r="BC39" i="9"/>
  <c r="AL38" i="1"/>
  <c r="AM38" i="8"/>
  <c r="AG38" i="8"/>
  <c r="AO38" i="8"/>
  <c r="U33" i="4"/>
  <c r="T33" i="4" s="1"/>
  <c r="F33" i="1" s="1"/>
  <c r="E33" i="1"/>
  <c r="N33" i="4"/>
  <c r="AB37" i="13"/>
  <c r="O37" i="13" s="1"/>
  <c r="P37" i="13" s="1"/>
  <c r="CL37" i="1" s="1"/>
  <c r="CK37" i="1"/>
  <c r="O37" i="11"/>
  <c r="P37" i="11" s="1"/>
  <c r="BT37" i="1" s="1"/>
  <c r="Q37" i="11"/>
  <c r="V38" i="11"/>
  <c r="Y35" i="10"/>
  <c r="BD35" i="10"/>
  <c r="AG35" i="10" s="1"/>
  <c r="BB35" i="10"/>
  <c r="D35" i="10" s="1"/>
  <c r="BD37" i="7"/>
  <c r="BB37" i="7"/>
  <c r="AM37" i="7" s="1"/>
  <c r="E37" i="7" s="1"/>
  <c r="Y37" i="7"/>
  <c r="D38" i="8"/>
  <c r="BF38" i="8"/>
  <c r="AH38" i="8"/>
  <c r="E38" i="8" l="1"/>
  <c r="AD38" i="8" s="1"/>
  <c r="AO37" i="7"/>
  <c r="AG37" i="7"/>
  <c r="AC35" i="10"/>
  <c r="K35" i="10"/>
  <c r="AE35" i="10" s="1"/>
  <c r="J39" i="9"/>
  <c r="AN39" i="1" s="1"/>
  <c r="AL39" i="9"/>
  <c r="AN39" i="9"/>
  <c r="C39" i="9"/>
  <c r="AM39" i="1" s="1"/>
  <c r="N38" i="9"/>
  <c r="AO38" i="1"/>
  <c r="U38" i="9"/>
  <c r="T38" i="9" s="1"/>
  <c r="AP38" i="1" s="1"/>
  <c r="AO35" i="10"/>
  <c r="AH35" i="10" s="1"/>
  <c r="AD37" i="7"/>
  <c r="AM35" i="10"/>
  <c r="E35" i="10" s="1"/>
  <c r="AB33" i="4"/>
  <c r="O33" i="4" s="1"/>
  <c r="P33" i="4" s="1"/>
  <c r="H33" i="1" s="1"/>
  <c r="G33" i="1"/>
  <c r="BD38" i="11"/>
  <c r="AO38" i="11" s="1"/>
  <c r="AH38" i="11" s="1"/>
  <c r="Y38" i="11"/>
  <c r="BB38" i="11"/>
  <c r="AM38" i="11" s="1"/>
  <c r="E38" i="11" s="1"/>
  <c r="BE37" i="7"/>
  <c r="D37" i="7"/>
  <c r="F37" i="7" s="1"/>
  <c r="W39" i="7" s="1"/>
  <c r="BF37" i="7"/>
  <c r="AH37" i="7"/>
  <c r="L37" i="7" s="1"/>
  <c r="BE35" i="10"/>
  <c r="BF35" i="10"/>
  <c r="V38" i="13"/>
  <c r="Q37" i="13"/>
  <c r="AC38" i="8"/>
  <c r="K38" i="8"/>
  <c r="L38" i="8" l="1"/>
  <c r="AF38" i="8" s="1"/>
  <c r="F38" i="8"/>
  <c r="Z38" i="8" s="1"/>
  <c r="AB38" i="9"/>
  <c r="O38" i="9" s="1"/>
  <c r="P38" i="9" s="1"/>
  <c r="AR38" i="1" s="1"/>
  <c r="AQ38" i="1"/>
  <c r="F35" i="10"/>
  <c r="AD35" i="10"/>
  <c r="L35" i="10"/>
  <c r="Z37" i="7"/>
  <c r="AD38" i="11"/>
  <c r="L38" i="11"/>
  <c r="AF38" i="11" s="1"/>
  <c r="Q33" i="4"/>
  <c r="V34" i="4"/>
  <c r="Y38" i="13"/>
  <c r="BB38" i="13"/>
  <c r="D38" i="13" s="1"/>
  <c r="AC38" i="13" s="1"/>
  <c r="BD38" i="13"/>
  <c r="K37" i="7"/>
  <c r="M37" i="7" s="1"/>
  <c r="AC37" i="7"/>
  <c r="BA38" i="7"/>
  <c r="D38" i="11"/>
  <c r="BE38" i="11"/>
  <c r="AF37" i="7"/>
  <c r="BF38" i="11"/>
  <c r="AG38" i="11"/>
  <c r="AE38" i="8"/>
  <c r="B38" i="8" s="1"/>
  <c r="AC38" i="1" s="1"/>
  <c r="M38" i="8" l="1"/>
  <c r="AS39" i="8" s="1"/>
  <c r="W40" i="8"/>
  <c r="BA39" i="8"/>
  <c r="AO38" i="13"/>
  <c r="AG38" i="13"/>
  <c r="K38" i="13" s="1"/>
  <c r="AE38" i="13" s="1"/>
  <c r="W37" i="10"/>
  <c r="Z35" i="10"/>
  <c r="X40" i="8"/>
  <c r="BC39" i="8"/>
  <c r="AR39" i="8"/>
  <c r="C39" i="8" s="1"/>
  <c r="AD39" i="1" s="1"/>
  <c r="V39" i="9"/>
  <c r="Q38" i="9"/>
  <c r="BA36" i="10"/>
  <c r="AS38" i="7"/>
  <c r="AR38" i="7"/>
  <c r="AF35" i="10"/>
  <c r="B35" i="10" s="1"/>
  <c r="BE35" i="1" s="1"/>
  <c r="M35" i="10"/>
  <c r="AA35" i="10" s="1"/>
  <c r="AM38" i="13"/>
  <c r="E38" i="13" s="1"/>
  <c r="F38" i="13" s="1"/>
  <c r="J39" i="8"/>
  <c r="AE39" i="1" s="1"/>
  <c r="Y34" i="4"/>
  <c r="BB34" i="4"/>
  <c r="D34" i="4" s="1"/>
  <c r="AC34" i="4" s="1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AE37" i="7"/>
  <c r="B37" i="7" s="1"/>
  <c r="T37" i="1" s="1"/>
  <c r="R38" i="8" l="1"/>
  <c r="S38" i="8" s="1"/>
  <c r="U38" i="8" s="1"/>
  <c r="T38" i="8" s="1"/>
  <c r="AG38" i="1" s="1"/>
  <c r="AA38" i="8"/>
  <c r="AL39" i="8"/>
  <c r="AN39" i="8"/>
  <c r="Y39" i="9"/>
  <c r="BD39" i="9"/>
  <c r="AG39" i="9" s="1"/>
  <c r="BB39" i="9"/>
  <c r="D39" i="9" s="1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Z34" i="4" s="1"/>
  <c r="C34" i="15" s="1"/>
  <c r="BE34" i="4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M38" i="11"/>
  <c r="W40" i="11"/>
  <c r="U37" i="7"/>
  <c r="T37" i="7" s="1"/>
  <c r="X37" i="1" s="1"/>
  <c r="W37" i="1"/>
  <c r="N37" i="7"/>
  <c r="AF38" i="1" l="1"/>
  <c r="N38" i="8"/>
  <c r="AH38" i="1" s="1"/>
  <c r="AC39" i="9"/>
  <c r="K39" i="9"/>
  <c r="AE39" i="9" s="1"/>
  <c r="AM39" i="9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AB37" i="7"/>
  <c r="Y37" i="1"/>
  <c r="R38" i="11"/>
  <c r="S38" i="11" s="1"/>
  <c r="X40" i="11"/>
  <c r="AA38" i="11"/>
  <c r="AF38" i="13"/>
  <c r="B38" i="13" s="1"/>
  <c r="BC39" i="13"/>
  <c r="AB38" i="8" l="1"/>
  <c r="M34" i="4"/>
  <c r="X36" i="4" s="1"/>
  <c r="F39" i="9"/>
  <c r="AD39" i="9"/>
  <c r="L39" i="9"/>
  <c r="J39" i="11"/>
  <c r="BP39" i="1" s="1"/>
  <c r="J39" i="13"/>
  <c r="CH39" i="1" s="1"/>
  <c r="AN39" i="11"/>
  <c r="AL39" i="11"/>
  <c r="C39" i="11"/>
  <c r="BO39" i="1" s="1"/>
  <c r="C39" i="13"/>
  <c r="CG39" i="1" s="1"/>
  <c r="AN39" i="13"/>
  <c r="AL39" i="13"/>
  <c r="U35" i="10"/>
  <c r="T35" i="10" s="1"/>
  <c r="BI35" i="1" s="1"/>
  <c r="N35" i="10"/>
  <c r="B34" i="4"/>
  <c r="B34" i="1" s="1"/>
  <c r="AA34" i="4"/>
  <c r="R34" i="4"/>
  <c r="N38" i="11"/>
  <c r="U38" i="11"/>
  <c r="T38" i="11" s="1"/>
  <c r="BR38" i="1" s="1"/>
  <c r="BQ38" i="1"/>
  <c r="O37" i="7"/>
  <c r="P37" i="7" s="1"/>
  <c r="Z37" i="1" s="1"/>
  <c r="V38" i="7"/>
  <c r="Q37" i="7"/>
  <c r="CF38" i="1"/>
  <c r="N38" i="13"/>
  <c r="O38" i="8" l="1"/>
  <c r="P38" i="8" s="1"/>
  <c r="AI38" i="1" s="1"/>
  <c r="CY38" i="1" s="1"/>
  <c r="V39" i="8"/>
  <c r="Q38" i="8"/>
  <c r="AO39" i="8"/>
  <c r="BC35" i="4"/>
  <c r="M39" i="9"/>
  <c r="AF39" i="9"/>
  <c r="B39" i="9" s="1"/>
  <c r="AL39" i="1" s="1"/>
  <c r="W41" i="9"/>
  <c r="Z39" i="9"/>
  <c r="BA40" i="9"/>
  <c r="AB35" i="10"/>
  <c r="O35" i="10" s="1"/>
  <c r="P35" i="10" s="1"/>
  <c r="BK35" i="1" s="1"/>
  <c r="BJ35" i="1"/>
  <c r="D39" i="8"/>
  <c r="AM39" i="8"/>
  <c r="S34" i="4"/>
  <c r="D34" i="15"/>
  <c r="Y38" i="7"/>
  <c r="BB38" i="7"/>
  <c r="BD38" i="7"/>
  <c r="AO38" i="7" s="1"/>
  <c r="AH38" i="7" s="1"/>
  <c r="CK38" i="1"/>
  <c r="AB38" i="13"/>
  <c r="O38" i="13" s="1"/>
  <c r="P38" i="13" s="1"/>
  <c r="CL38" i="1" s="1"/>
  <c r="BS38" i="1"/>
  <c r="AB38" i="11"/>
  <c r="AH39" i="8"/>
  <c r="BB39" i="8" l="1"/>
  <c r="BE39" i="8" s="1"/>
  <c r="Y39" i="8"/>
  <c r="BD39" i="8"/>
  <c r="AM38" i="7"/>
  <c r="D38" i="7"/>
  <c r="AC38" i="7" s="1"/>
  <c r="R39" i="9"/>
  <c r="S39" i="9" s="1"/>
  <c r="X41" i="9"/>
  <c r="AA39" i="9"/>
  <c r="AR40" i="9"/>
  <c r="AS40" i="9"/>
  <c r="BC40" i="9"/>
  <c r="F39" i="8"/>
  <c r="AC39" i="8"/>
  <c r="Q35" i="10"/>
  <c r="V36" i="10"/>
  <c r="N34" i="4"/>
  <c r="E34" i="1"/>
  <c r="U34" i="4"/>
  <c r="T34" i="4" s="1"/>
  <c r="F34" i="1" s="1"/>
  <c r="O38" i="11"/>
  <c r="P38" i="11" s="1"/>
  <c r="BT38" i="1" s="1"/>
  <c r="Q38" i="11"/>
  <c r="V39" i="11"/>
  <c r="AG38" i="7"/>
  <c r="K38" i="7" s="1"/>
  <c r="BF38" i="7"/>
  <c r="E38" i="7"/>
  <c r="F38" i="7" s="1"/>
  <c r="W40" i="7" s="1"/>
  <c r="BE38" i="7"/>
  <c r="Q38" i="13"/>
  <c r="V39" i="13"/>
  <c r="AG36" i="10"/>
  <c r="K36" i="10" s="1"/>
  <c r="AE36" i="10" s="1"/>
  <c r="BF39" i="8" l="1"/>
  <c r="AG39" i="8"/>
  <c r="K39" i="8" s="1"/>
  <c r="AE39" i="8" s="1"/>
  <c r="E39" i="8"/>
  <c r="Z38" i="7"/>
  <c r="AL40" i="9"/>
  <c r="AN40" i="9"/>
  <c r="AG40" i="9" s="1"/>
  <c r="C40" i="9"/>
  <c r="AM40" i="1" s="1"/>
  <c r="J40" i="9"/>
  <c r="AN40" i="1" s="1"/>
  <c r="AO39" i="1"/>
  <c r="U39" i="9"/>
  <c r="T39" i="9" s="1"/>
  <c r="AP39" i="1" s="1"/>
  <c r="N39" i="9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AD38" i="7"/>
  <c r="L38" i="7"/>
  <c r="AF38" i="7" s="1"/>
  <c r="BA39" i="7"/>
  <c r="Y39" i="11"/>
  <c r="BB39" i="11"/>
  <c r="AM39" i="11" s="1"/>
  <c r="E39" i="11" s="1"/>
  <c r="AD39" i="11" s="1"/>
  <c r="BD39" i="11"/>
  <c r="AE38" i="7"/>
  <c r="Y39" i="13"/>
  <c r="BB39" i="13"/>
  <c r="AM39" i="13" s="1"/>
  <c r="E39" i="13" s="1"/>
  <c r="AD39" i="13" s="1"/>
  <c r="BD39" i="13"/>
  <c r="L39" i="8" l="1"/>
  <c r="AD39" i="8"/>
  <c r="BA40" i="8"/>
  <c r="AO39" i="11"/>
  <c r="AG39" i="11"/>
  <c r="AO39" i="13"/>
  <c r="AG39" i="13"/>
  <c r="AQ39" i="1"/>
  <c r="AB39" i="9"/>
  <c r="O39" i="9" s="1"/>
  <c r="P39" i="9" s="1"/>
  <c r="AR39" i="1" s="1"/>
  <c r="AM36" i="10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M39" i="8" l="1"/>
  <c r="AF39" i="8"/>
  <c r="B39" i="8" s="1"/>
  <c r="AC39" i="1" s="1"/>
  <c r="R38" i="7"/>
  <c r="S38" i="7" s="1"/>
  <c r="W38" i="1" s="1"/>
  <c r="AA38" i="7"/>
  <c r="X40" i="7"/>
  <c r="Q39" i="9"/>
  <c r="V40" i="9"/>
  <c r="AR39" i="7"/>
  <c r="AS39" i="7"/>
  <c r="BC39" i="7"/>
  <c r="L36" i="10"/>
  <c r="AD36" i="10"/>
  <c r="F36" i="10"/>
  <c r="Y35" i="4"/>
  <c r="BB35" i="4"/>
  <c r="D35" i="4" s="1"/>
  <c r="AC35" i="4" s="1"/>
  <c r="BD35" i="4"/>
  <c r="AO35" i="4" s="1"/>
  <c r="AH35" i="4" s="1"/>
  <c r="F39" i="11"/>
  <c r="BA40" i="11" s="1"/>
  <c r="K39" i="11"/>
  <c r="AC39" i="11"/>
  <c r="AF39" i="13"/>
  <c r="AC39" i="13"/>
  <c r="F39" i="13"/>
  <c r="BA40" i="13" s="1"/>
  <c r="K39" i="13"/>
  <c r="R39" i="8" l="1"/>
  <c r="S39" i="8" s="1"/>
  <c r="X41" i="8"/>
  <c r="AA39" i="8"/>
  <c r="BC40" i="8"/>
  <c r="N38" i="7"/>
  <c r="Y38" i="1" s="1"/>
  <c r="U38" i="7"/>
  <c r="T38" i="7" s="1"/>
  <c r="X38" i="1" s="1"/>
  <c r="Y40" i="9"/>
  <c r="BB40" i="9"/>
  <c r="D40" i="9" s="1"/>
  <c r="BD40" i="9"/>
  <c r="W38" i="10"/>
  <c r="Z36" i="10"/>
  <c r="BA37" i="10"/>
  <c r="M36" i="10"/>
  <c r="AF36" i="10"/>
  <c r="B36" i="10" s="1"/>
  <c r="BE36" i="1" s="1"/>
  <c r="C39" i="7"/>
  <c r="U39" i="1" s="1"/>
  <c r="AL39" i="7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W41" i="13"/>
  <c r="Z39" i="13"/>
  <c r="M39" i="13"/>
  <c r="AE39" i="13"/>
  <c r="B39" i="13" s="1"/>
  <c r="CF39" i="1" s="1"/>
  <c r="Z39" i="11"/>
  <c r="W41" i="11"/>
  <c r="AE39" i="11"/>
  <c r="B39" i="11" s="1"/>
  <c r="BN39" i="1" s="1"/>
  <c r="M39" i="11"/>
  <c r="U39" i="8" l="1"/>
  <c r="T39" i="8" s="1"/>
  <c r="AG39" i="1" s="1"/>
  <c r="N39" i="8"/>
  <c r="AF39" i="1"/>
  <c r="AB38" i="7"/>
  <c r="O38" i="7" s="1"/>
  <c r="P38" i="7" s="1"/>
  <c r="Z38" i="1" s="1"/>
  <c r="AC40" i="9"/>
  <c r="K40" i="9"/>
  <c r="AE40" i="9" s="1"/>
  <c r="BF40" i="9"/>
  <c r="AO40" i="9"/>
  <c r="AH40" i="9" s="1"/>
  <c r="BE40" i="9"/>
  <c r="AM40" i="9"/>
  <c r="E40" i="9" s="1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R39" i="13"/>
  <c r="S39" i="13" s="1"/>
  <c r="X41" i="13"/>
  <c r="AA39" i="13"/>
  <c r="R39" i="11"/>
  <c r="S39" i="11" s="1"/>
  <c r="AH39" i="1" l="1"/>
  <c r="AB39" i="8"/>
  <c r="Q38" i="7"/>
  <c r="V39" i="7"/>
  <c r="BB39" i="7" s="1"/>
  <c r="D39" i="7" s="1"/>
  <c r="AC39" i="7" s="1"/>
  <c r="M35" i="4"/>
  <c r="AA35" i="4" s="1"/>
  <c r="L40" i="9"/>
  <c r="F40" i="9"/>
  <c r="Z40" i="9" s="1"/>
  <c r="AD40" i="9"/>
  <c r="S36" i="10"/>
  <c r="BH36" i="1"/>
  <c r="AL40" i="13"/>
  <c r="AN40" i="13"/>
  <c r="C40" i="13"/>
  <c r="CG40" i="1" s="1"/>
  <c r="AL40" i="11"/>
  <c r="AN40" i="11"/>
  <c r="AG40" i="11" s="1"/>
  <c r="C40" i="11"/>
  <c r="BO40" i="1" s="1"/>
  <c r="J37" i="10"/>
  <c r="BG37" i="1" s="1"/>
  <c r="C37" i="10"/>
  <c r="BF37" i="1" s="1"/>
  <c r="AL37" i="10"/>
  <c r="D37" i="10" s="1"/>
  <c r="AC37" i="10" s="1"/>
  <c r="AN37" i="10"/>
  <c r="B35" i="4"/>
  <c r="B35" i="1" s="1"/>
  <c r="N39" i="11"/>
  <c r="U39" i="11"/>
  <c r="T39" i="11" s="1"/>
  <c r="BR39" i="1" s="1"/>
  <c r="BQ39" i="1"/>
  <c r="U39" i="13"/>
  <c r="T39" i="13" s="1"/>
  <c r="CJ39" i="1" s="1"/>
  <c r="CI39" i="1"/>
  <c r="N39" i="13"/>
  <c r="BD39" i="7" l="1"/>
  <c r="AO39" i="7" s="1"/>
  <c r="AH39" i="7" s="1"/>
  <c r="Y39" i="7"/>
  <c r="O39" i="8"/>
  <c r="P39" i="8" s="1"/>
  <c r="AI39" i="1" s="1"/>
  <c r="CY39" i="1" s="1"/>
  <c r="V40" i="8"/>
  <c r="Q39" i="8"/>
  <c r="X37" i="4"/>
  <c r="AR36" i="4"/>
  <c r="AN36" i="4" s="1"/>
  <c r="BC36" i="4"/>
  <c r="AS36" i="4"/>
  <c r="J36" i="4" s="1"/>
  <c r="D36" i="1" s="1"/>
  <c r="R35" i="4"/>
  <c r="D35" i="15" s="1"/>
  <c r="W42" i="9"/>
  <c r="BA41" i="9"/>
  <c r="M40" i="9"/>
  <c r="AA40" i="9" s="1"/>
  <c r="AF40" i="9"/>
  <c r="B40" i="9" s="1"/>
  <c r="AM39" i="7"/>
  <c r="N36" i="10"/>
  <c r="U36" i="10"/>
  <c r="T36" i="10" s="1"/>
  <c r="BI36" i="1" s="1"/>
  <c r="CK39" i="1"/>
  <c r="AB39" i="13"/>
  <c r="BS39" i="1"/>
  <c r="AB39" i="11"/>
  <c r="E39" i="7"/>
  <c r="F39" i="7" s="1"/>
  <c r="W41" i="7" s="1"/>
  <c r="BE39" i="7"/>
  <c r="AR41" i="8"/>
  <c r="AS41" i="8"/>
  <c r="BF39" i="7" l="1"/>
  <c r="AG39" i="7"/>
  <c r="K39" i="7" s="1"/>
  <c r="AE39" i="7" s="1"/>
  <c r="BB40" i="8"/>
  <c r="BD40" i="8"/>
  <c r="Y40" i="8"/>
  <c r="AL36" i="4"/>
  <c r="D36" i="4" s="1"/>
  <c r="AC36" i="4" s="1"/>
  <c r="S35" i="4"/>
  <c r="U35" i="4" s="1"/>
  <c r="T35" i="4" s="1"/>
  <c r="F35" i="1" s="1"/>
  <c r="C36" i="4"/>
  <c r="C36" i="1" s="1"/>
  <c r="R40" i="9"/>
  <c r="S40" i="9" s="1"/>
  <c r="X42" i="9"/>
  <c r="AS41" i="9"/>
  <c r="AR41" i="9"/>
  <c r="BC41" i="9"/>
  <c r="AL40" i="1"/>
  <c r="BJ36" i="1"/>
  <c r="AB36" i="10"/>
  <c r="O36" i="10" s="1"/>
  <c r="P36" i="10" s="1"/>
  <c r="BK36" i="1" s="1"/>
  <c r="Z39" i="7"/>
  <c r="O39" i="11"/>
  <c r="P39" i="11" s="1"/>
  <c r="BT39" i="1" s="1"/>
  <c r="Q39" i="11"/>
  <c r="V40" i="11"/>
  <c r="V40" i="13"/>
  <c r="Q39" i="13"/>
  <c r="O39" i="13"/>
  <c r="P39" i="13" s="1"/>
  <c r="CL39" i="1" s="1"/>
  <c r="AD39" i="7"/>
  <c r="BA40" i="7"/>
  <c r="L39" i="7"/>
  <c r="AF39" i="7" s="1"/>
  <c r="J41" i="8"/>
  <c r="AE41" i="1" s="1"/>
  <c r="C41" i="8"/>
  <c r="AD41" i="1" s="1"/>
  <c r="E35" i="1" l="1"/>
  <c r="AO40" i="8"/>
  <c r="AH40" i="8"/>
  <c r="BF40" i="8"/>
  <c r="AM40" i="8"/>
  <c r="E40" i="8" s="1"/>
  <c r="BE40" i="8"/>
  <c r="D40" i="8"/>
  <c r="N35" i="4"/>
  <c r="G35" i="1" s="1"/>
  <c r="J41" i="9"/>
  <c r="AN41" i="1" s="1"/>
  <c r="C41" i="9"/>
  <c r="AM41" i="1" s="1"/>
  <c r="AO40" i="1"/>
  <c r="N40" i="9"/>
  <c r="U40" i="9"/>
  <c r="T40" i="9" s="1"/>
  <c r="AP40" i="1" s="1"/>
  <c r="M39" i="7"/>
  <c r="BC40" i="7" s="1"/>
  <c r="V37" i="10"/>
  <c r="Q36" i="10"/>
  <c r="B39" i="7"/>
  <c r="T39" i="1" s="1"/>
  <c r="Y40" i="11"/>
  <c r="BB40" i="11"/>
  <c r="D40" i="11" s="1"/>
  <c r="BD40" i="11"/>
  <c r="BB40" i="13"/>
  <c r="D40" i="13" s="1"/>
  <c r="Y40" i="13"/>
  <c r="BD40" i="13"/>
  <c r="AG40" i="13" s="1"/>
  <c r="AB35" i="4" l="1"/>
  <c r="AD40" i="8"/>
  <c r="L40" i="8"/>
  <c r="AF40" i="8" s="1"/>
  <c r="F40" i="8"/>
  <c r="BA41" i="8" s="1"/>
  <c r="K40" i="8"/>
  <c r="AC40" i="8"/>
  <c r="AC40" i="11"/>
  <c r="K40" i="11"/>
  <c r="AE40" i="11" s="1"/>
  <c r="K40" i="13"/>
  <c r="AE40" i="13" s="1"/>
  <c r="AC40" i="13"/>
  <c r="AA39" i="7"/>
  <c r="X41" i="7"/>
  <c r="R39" i="7"/>
  <c r="S39" i="7" s="1"/>
  <c r="U39" i="7" s="1"/>
  <c r="T39" i="7" s="1"/>
  <c r="X39" i="1" s="1"/>
  <c r="AQ40" i="1"/>
  <c r="AB40" i="9"/>
  <c r="O40" i="9" s="1"/>
  <c r="P40" i="9" s="1"/>
  <c r="AR40" i="1" s="1"/>
  <c r="Y37" i="10"/>
  <c r="BD37" i="10"/>
  <c r="AG37" i="10" s="1"/>
  <c r="K37" i="10" s="1"/>
  <c r="AE37" i="10" s="1"/>
  <c r="BB37" i="10"/>
  <c r="AS40" i="7"/>
  <c r="AR40" i="7"/>
  <c r="O35" i="4"/>
  <c r="P35" i="4" s="1"/>
  <c r="H35" i="1" s="1"/>
  <c r="Q35" i="4"/>
  <c r="V36" i="4"/>
  <c r="AO40" i="13"/>
  <c r="AH40" i="13" s="1"/>
  <c r="BF40" i="13"/>
  <c r="AM40" i="13"/>
  <c r="E40" i="13" s="1"/>
  <c r="BE40" i="13"/>
  <c r="AO40" i="11"/>
  <c r="AH40" i="11" s="1"/>
  <c r="BF40" i="11"/>
  <c r="AM40" i="11"/>
  <c r="E40" i="11" s="1"/>
  <c r="BE40" i="11"/>
  <c r="Z40" i="8" l="1"/>
  <c r="W42" i="8"/>
  <c r="M40" i="8"/>
  <c r="BC41" i="8" s="1"/>
  <c r="AE40" i="8"/>
  <c r="B40" i="8"/>
  <c r="AC40" i="1" s="1"/>
  <c r="N39" i="7"/>
  <c r="Y39" i="1" s="1"/>
  <c r="W39" i="1"/>
  <c r="Q40" i="9"/>
  <c r="V41" i="9"/>
  <c r="AN40" i="7"/>
  <c r="AL40" i="7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D40" i="13"/>
  <c r="F40" i="13"/>
  <c r="L40" i="11"/>
  <c r="L40" i="13"/>
  <c r="AD40" i="11"/>
  <c r="F40" i="11"/>
  <c r="Z40" i="11" s="1"/>
  <c r="R40" i="8" l="1"/>
  <c r="S40" i="8" s="1"/>
  <c r="X42" i="8"/>
  <c r="AA40" i="8"/>
  <c r="AB39" i="7"/>
  <c r="O39" i="7" s="1"/>
  <c r="P39" i="7" s="1"/>
  <c r="Z39" i="1" s="1"/>
  <c r="AO36" i="4"/>
  <c r="AG36" i="4"/>
  <c r="K36" i="4" s="1"/>
  <c r="AE36" i="4" s="1"/>
  <c r="Y41" i="9"/>
  <c r="BB41" i="9"/>
  <c r="AL41" i="9" s="1"/>
  <c r="D41" i="9" s="1"/>
  <c r="BD41" i="9"/>
  <c r="AN41" i="9" s="1"/>
  <c r="AG41" i="9" s="1"/>
  <c r="L37" i="10"/>
  <c r="F37" i="10"/>
  <c r="Z37" i="10" s="1"/>
  <c r="AD37" i="10"/>
  <c r="AH36" i="4"/>
  <c r="BF36" i="4"/>
  <c r="BE36" i="4"/>
  <c r="E36" i="4"/>
  <c r="BA41" i="13"/>
  <c r="W42" i="13"/>
  <c r="Z40" i="13"/>
  <c r="M40" i="13"/>
  <c r="AF40" i="13"/>
  <c r="B40" i="13" s="1"/>
  <c r="CF40" i="1" s="1"/>
  <c r="Q39" i="7"/>
  <c r="V40" i="7"/>
  <c r="M40" i="11"/>
  <c r="AF40" i="11"/>
  <c r="B40" i="11" s="1"/>
  <c r="BA41" i="11"/>
  <c r="W42" i="11"/>
  <c r="AN41" i="8"/>
  <c r="AG41" i="8" s="1"/>
  <c r="AL41" i="8"/>
  <c r="D41" i="8" s="1"/>
  <c r="F41" i="8" s="1"/>
  <c r="N40" i="8" l="1"/>
  <c r="U40" i="8"/>
  <c r="T40" i="8" s="1"/>
  <c r="AG40" i="1" s="1"/>
  <c r="AF40" i="1"/>
  <c r="W43" i="8"/>
  <c r="K41" i="9"/>
  <c r="AE41" i="9" s="1"/>
  <c r="AC41" i="9"/>
  <c r="BF41" i="9"/>
  <c r="AO41" i="9"/>
  <c r="AH41" i="9" s="1"/>
  <c r="BE41" i="9"/>
  <c r="AM41" i="9"/>
  <c r="E41" i="9" s="1"/>
  <c r="W39" i="10"/>
  <c r="BA38" i="10"/>
  <c r="AF37" i="10"/>
  <c r="B37" i="10" s="1"/>
  <c r="BE37" i="1" s="1"/>
  <c r="M37" i="10"/>
  <c r="AA37" i="10" s="1"/>
  <c r="F36" i="4"/>
  <c r="L36" i="4"/>
  <c r="AD36" i="4"/>
  <c r="Y40" i="7"/>
  <c r="BD40" i="7"/>
  <c r="AG40" i="7" s="1"/>
  <c r="BB40" i="7"/>
  <c r="D40" i="7" s="1"/>
  <c r="BC41" i="13"/>
  <c r="X42" i="13"/>
  <c r="AS41" i="13"/>
  <c r="AR41" i="13"/>
  <c r="AA40" i="13"/>
  <c r="BN40" i="1"/>
  <c r="R40" i="11"/>
  <c r="S40" i="11" s="1"/>
  <c r="BC41" i="11"/>
  <c r="AS41" i="11"/>
  <c r="AR41" i="11"/>
  <c r="X42" i="11"/>
  <c r="AA40" i="11"/>
  <c r="R40" i="13"/>
  <c r="S40" i="13" s="1"/>
  <c r="AC41" i="8"/>
  <c r="K41" i="8"/>
  <c r="M41" i="8" s="1"/>
  <c r="AB40" i="8" l="1"/>
  <c r="O40" i="8" s="1"/>
  <c r="P40" i="8" s="1"/>
  <c r="AI40" i="1" s="1"/>
  <c r="CY40" i="1" s="1"/>
  <c r="AH40" i="1"/>
  <c r="AC40" i="7"/>
  <c r="K40" i="7"/>
  <c r="AE40" i="7" s="1"/>
  <c r="L41" i="9"/>
  <c r="F41" i="9"/>
  <c r="AD41" i="9"/>
  <c r="AR38" i="10"/>
  <c r="AS38" i="10"/>
  <c r="X39" i="10"/>
  <c r="BC38" i="10"/>
  <c r="R37" i="10"/>
  <c r="AS42" i="8"/>
  <c r="AR42" i="8"/>
  <c r="AF36" i="4"/>
  <c r="B36" i="4" s="1"/>
  <c r="B36" i="1" s="1"/>
  <c r="M36" i="4"/>
  <c r="W38" i="4"/>
  <c r="A36" i="15"/>
  <c r="BA37" i="4"/>
  <c r="Z36" i="4"/>
  <c r="C36" i="15" s="1"/>
  <c r="J41" i="11"/>
  <c r="BP41" i="1" s="1"/>
  <c r="C41" i="11"/>
  <c r="BO41" i="1" s="1"/>
  <c r="U40" i="13"/>
  <c r="T40" i="13" s="1"/>
  <c r="CJ40" i="1" s="1"/>
  <c r="CI40" i="1"/>
  <c r="N40" i="13"/>
  <c r="C41" i="13"/>
  <c r="CG41" i="1" s="1"/>
  <c r="J41" i="13"/>
  <c r="CH41" i="1" s="1"/>
  <c r="AM40" i="7"/>
  <c r="E40" i="7" s="1"/>
  <c r="BE40" i="7"/>
  <c r="U40" i="11"/>
  <c r="T40" i="11" s="1"/>
  <c r="BR40" i="1" s="1"/>
  <c r="BQ40" i="1"/>
  <c r="N40" i="11"/>
  <c r="AO40" i="7"/>
  <c r="AH40" i="7" s="1"/>
  <c r="BF40" i="7"/>
  <c r="X43" i="8"/>
  <c r="AE41" i="8"/>
  <c r="Q40" i="8" l="1"/>
  <c r="V41" i="8"/>
  <c r="W43" i="9"/>
  <c r="Z41" i="9"/>
  <c r="BA42" i="9"/>
  <c r="M41" i="9"/>
  <c r="AF41" i="9"/>
  <c r="B41" i="9" s="1"/>
  <c r="AL41" i="1" s="1"/>
  <c r="J38" i="10"/>
  <c r="BG38" i="1" s="1"/>
  <c r="AN38" i="10"/>
  <c r="AL38" i="10"/>
  <c r="C38" i="10"/>
  <c r="BF38" i="1" s="1"/>
  <c r="AR37" i="4"/>
  <c r="AS37" i="4"/>
  <c r="AA36" i="4"/>
  <c r="C42" i="8"/>
  <c r="AD42" i="1" s="1"/>
  <c r="BH37" i="1"/>
  <c r="S37" i="10"/>
  <c r="J42" i="8"/>
  <c r="AE42" i="1" s="1"/>
  <c r="BC37" i="4"/>
  <c r="X38" i="4"/>
  <c r="R36" i="4"/>
  <c r="F40" i="7"/>
  <c r="AD40" i="7"/>
  <c r="L40" i="7"/>
  <c r="CK40" i="1"/>
  <c r="AB40" i="13"/>
  <c r="BS40" i="1"/>
  <c r="AB40" i="11"/>
  <c r="O40" i="11" s="1"/>
  <c r="P40" i="11" s="1"/>
  <c r="Y41" i="8" l="1"/>
  <c r="BB41" i="8"/>
  <c r="Z41" i="8" s="1"/>
  <c r="BD41" i="8"/>
  <c r="AA41" i="8" s="1"/>
  <c r="R41" i="9"/>
  <c r="S41" i="9" s="1"/>
  <c r="X43" i="9"/>
  <c r="AA41" i="9"/>
  <c r="AS42" i="9"/>
  <c r="AR42" i="9"/>
  <c r="BC42" i="9"/>
  <c r="J37" i="4"/>
  <c r="D37" i="1" s="1"/>
  <c r="U37" i="10"/>
  <c r="T37" i="10" s="1"/>
  <c r="BI37" i="1" s="1"/>
  <c r="N37" i="10"/>
  <c r="AN37" i="4"/>
  <c r="AL37" i="4"/>
  <c r="D37" i="4" s="1"/>
  <c r="C37" i="4"/>
  <c r="C37" i="1" s="1"/>
  <c r="S36" i="4"/>
  <c r="D36" i="15"/>
  <c r="BT40" i="1"/>
  <c r="Q40" i="11"/>
  <c r="V41" i="11"/>
  <c r="AF40" i="7"/>
  <c r="B40" i="7" s="1"/>
  <c r="T40" i="1" s="1"/>
  <c r="M40" i="7"/>
  <c r="O40" i="13"/>
  <c r="P40" i="13" s="1"/>
  <c r="Q40" i="13"/>
  <c r="V41" i="13"/>
  <c r="W42" i="7"/>
  <c r="BA41" i="7"/>
  <c r="Z40" i="7"/>
  <c r="AO41" i="8" l="1"/>
  <c r="AH41" i="8" s="1"/>
  <c r="BF41" i="8"/>
  <c r="AM41" i="8"/>
  <c r="E41" i="8" s="1"/>
  <c r="BE41" i="8"/>
  <c r="AN42" i="9"/>
  <c r="AG42" i="9" s="1"/>
  <c r="AL42" i="9"/>
  <c r="C42" i="9"/>
  <c r="AM42" i="1" s="1"/>
  <c r="J42" i="9"/>
  <c r="AN42" i="1" s="1"/>
  <c r="N41" i="9"/>
  <c r="U41" i="9"/>
  <c r="T41" i="9" s="1"/>
  <c r="AP41" i="1" s="1"/>
  <c r="AO41" i="1"/>
  <c r="AC37" i="4"/>
  <c r="BJ37" i="1"/>
  <c r="AB37" i="10"/>
  <c r="O37" i="10" s="1"/>
  <c r="P37" i="10" s="1"/>
  <c r="BK37" i="1" s="1"/>
  <c r="E36" i="1"/>
  <c r="U36" i="4"/>
  <c r="T36" i="4" s="1"/>
  <c r="N36" i="4"/>
  <c r="Y41" i="13"/>
  <c r="BB41" i="13"/>
  <c r="AL41" i="13" s="1"/>
  <c r="D41" i="13" s="1"/>
  <c r="BD41" i="13"/>
  <c r="AN41" i="13" s="1"/>
  <c r="AG41" i="13" s="1"/>
  <c r="Y41" i="11"/>
  <c r="BB41" i="11"/>
  <c r="AL41" i="11" s="1"/>
  <c r="D41" i="11" s="1"/>
  <c r="BD41" i="11"/>
  <c r="AN41" i="11" s="1"/>
  <c r="AG41" i="11" s="1"/>
  <c r="CL40" i="1"/>
  <c r="R40" i="7"/>
  <c r="S40" i="7" s="1"/>
  <c r="BC41" i="7"/>
  <c r="AR41" i="7"/>
  <c r="AS41" i="7"/>
  <c r="X42" i="7"/>
  <c r="AA40" i="7"/>
  <c r="R41" i="8" l="1"/>
  <c r="S41" i="8" s="1"/>
  <c r="AF41" i="1" s="1"/>
  <c r="L41" i="8"/>
  <c r="AD41" i="8"/>
  <c r="BA42" i="8"/>
  <c r="AC41" i="11"/>
  <c r="K41" i="11"/>
  <c r="AE41" i="11" s="1"/>
  <c r="AC41" i="13"/>
  <c r="K41" i="13"/>
  <c r="AE41" i="13" s="1"/>
  <c r="AB41" i="9"/>
  <c r="O41" i="9" s="1"/>
  <c r="P41" i="9" s="1"/>
  <c r="AR41" i="1" s="1"/>
  <c r="AQ41" i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O41" i="13"/>
  <c r="AH41" i="13" s="1"/>
  <c r="BF41" i="13"/>
  <c r="AM41" i="13"/>
  <c r="E41" i="13" s="1"/>
  <c r="BE41" i="13"/>
  <c r="U41" i="8" l="1"/>
  <c r="T41" i="8" s="1"/>
  <c r="AG41" i="1" s="1"/>
  <c r="AF41" i="8"/>
  <c r="B41" i="8" s="1"/>
  <c r="BC42" i="8"/>
  <c r="Q41" i="9"/>
  <c r="V42" i="9"/>
  <c r="Y38" i="10"/>
  <c r="BB38" i="10"/>
  <c r="D38" i="10" s="1"/>
  <c r="BD38" i="10"/>
  <c r="AG38" i="10" s="1"/>
  <c r="O36" i="4"/>
  <c r="P36" i="4" s="1"/>
  <c r="H36" i="1" s="1"/>
  <c r="V37" i="4"/>
  <c r="Q36" i="4"/>
  <c r="F41" i="11"/>
  <c r="AD41" i="11"/>
  <c r="Y40" i="1"/>
  <c r="AB40" i="7"/>
  <c r="O40" i="7" s="1"/>
  <c r="P40" i="7" s="1"/>
  <c r="L41" i="11"/>
  <c r="F41" i="13"/>
  <c r="Z41" i="13" s="1"/>
  <c r="AD41" i="13"/>
  <c r="L41" i="13"/>
  <c r="AL42" i="8"/>
  <c r="D42" i="8" s="1"/>
  <c r="F42" i="8" s="1"/>
  <c r="W44" i="8" s="1"/>
  <c r="AN42" i="8"/>
  <c r="AG42" i="8" s="1"/>
  <c r="AC41" i="1" l="1"/>
  <c r="N41" i="8"/>
  <c r="K38" i="10"/>
  <c r="AE38" i="10" s="1"/>
  <c r="AC38" i="10"/>
  <c r="Y42" i="9"/>
  <c r="BD42" i="9"/>
  <c r="BB42" i="9"/>
  <c r="D42" i="9" s="1"/>
  <c r="AO38" i="10"/>
  <c r="AH38" i="10" s="1"/>
  <c r="BF38" i="10"/>
  <c r="AM38" i="10"/>
  <c r="E38" i="10" s="1"/>
  <c r="BE38" i="10"/>
  <c r="Y37" i="4"/>
  <c r="BB37" i="4"/>
  <c r="AM37" i="4" s="1"/>
  <c r="BD37" i="4"/>
  <c r="W43" i="13"/>
  <c r="BA42" i="13"/>
  <c r="AF41" i="11"/>
  <c r="B41" i="11" s="1"/>
  <c r="BN41" i="1" s="1"/>
  <c r="M41" i="11"/>
  <c r="AF41" i="13"/>
  <c r="B41" i="13" s="1"/>
  <c r="CF41" i="1" s="1"/>
  <c r="M41" i="13"/>
  <c r="Z41" i="11"/>
  <c r="W43" i="11"/>
  <c r="BA42" i="11"/>
  <c r="Q40" i="7"/>
  <c r="V41" i="7"/>
  <c r="Z40" i="1"/>
  <c r="K42" i="8"/>
  <c r="M42" i="8" s="1"/>
  <c r="AC42" i="8"/>
  <c r="AH41" i="1" l="1"/>
  <c r="AB41" i="8"/>
  <c r="AC42" i="9"/>
  <c r="K42" i="9"/>
  <c r="AO37" i="4"/>
  <c r="AG37" i="4"/>
  <c r="K37" i="4" s="1"/>
  <c r="AE37" i="4" s="1"/>
  <c r="X44" i="8"/>
  <c r="AR43" i="8"/>
  <c r="AM43" i="8" s="1"/>
  <c r="AS43" i="8"/>
  <c r="J43" i="8" s="1"/>
  <c r="AE43" i="1" s="1"/>
  <c r="AR45" i="9"/>
  <c r="C45" i="9" s="1"/>
  <c r="AM45" i="1" s="1"/>
  <c r="AS45" i="9"/>
  <c r="AM42" i="9"/>
  <c r="E42" i="9" s="1"/>
  <c r="F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AL41" i="7" s="1"/>
  <c r="D41" i="7" s="1"/>
  <c r="BD41" i="7"/>
  <c r="AN41" i="7" s="1"/>
  <c r="AG41" i="7" s="1"/>
  <c r="R41" i="11"/>
  <c r="S41" i="11" s="1"/>
  <c r="X43" i="11"/>
  <c r="AA41" i="11"/>
  <c r="BC42" i="11"/>
  <c r="R41" i="13"/>
  <c r="S41" i="13" s="1"/>
  <c r="X43" i="13"/>
  <c r="AA41" i="13"/>
  <c r="BC42" i="13"/>
  <c r="AE42" i="8"/>
  <c r="O41" i="8" l="1"/>
  <c r="P41" i="8" s="1"/>
  <c r="AI41" i="1" s="1"/>
  <c r="CY41" i="1" s="1"/>
  <c r="Q41" i="8"/>
  <c r="V42" i="8"/>
  <c r="AE42" i="9"/>
  <c r="Z42" i="9"/>
  <c r="W44" i="9"/>
  <c r="AC41" i="7"/>
  <c r="K41" i="7"/>
  <c r="AE41" i="7" s="1"/>
  <c r="AN45" i="9"/>
  <c r="AL45" i="9"/>
  <c r="AN43" i="8"/>
  <c r="AL43" i="8"/>
  <c r="C43" i="8"/>
  <c r="AD43" i="1" s="1"/>
  <c r="AM45" i="9"/>
  <c r="AO45" i="9"/>
  <c r="AD42" i="9"/>
  <c r="L42" i="9"/>
  <c r="M42" i="9" s="1"/>
  <c r="BA43" i="9"/>
  <c r="AO43" i="8"/>
  <c r="J42" i="13"/>
  <c r="CH42" i="1" s="1"/>
  <c r="C42" i="13"/>
  <c r="CG42" i="1" s="1"/>
  <c r="M38" i="10"/>
  <c r="BC39" i="10" s="1"/>
  <c r="AF38" i="10"/>
  <c r="B38" i="10" s="1"/>
  <c r="BE38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R42" i="9" l="1"/>
  <c r="S42" i="9" s="1"/>
  <c r="AR43" i="9"/>
  <c r="AR44" i="9" s="1"/>
  <c r="AS43" i="9"/>
  <c r="AS44" i="9" s="1"/>
  <c r="J45" i="9" s="1"/>
  <c r="AN45" i="1" s="1"/>
  <c r="Y42" i="8"/>
  <c r="BB42" i="8"/>
  <c r="Z42" i="8" s="1"/>
  <c r="BD42" i="8"/>
  <c r="AA42" i="8" s="1"/>
  <c r="AA42" i="9"/>
  <c r="X44" i="9"/>
  <c r="U42" i="9"/>
  <c r="T42" i="9" s="1"/>
  <c r="AP42" i="1" s="1"/>
  <c r="AO42" i="1"/>
  <c r="AF42" i="9"/>
  <c r="B42" i="9" s="1"/>
  <c r="N42" i="9" s="1"/>
  <c r="BC43" i="9"/>
  <c r="AS39" i="10"/>
  <c r="X40" i="10"/>
  <c r="AR39" i="10"/>
  <c r="AA38" i="10"/>
  <c r="R38" i="10"/>
  <c r="AF37" i="4"/>
  <c r="B37" i="4" s="1"/>
  <c r="B37" i="1" s="1"/>
  <c r="M37" i="4"/>
  <c r="A37" i="15"/>
  <c r="W39" i="4"/>
  <c r="BA38" i="4"/>
  <c r="Z37" i="4"/>
  <c r="CK41" i="1"/>
  <c r="AB41" i="13"/>
  <c r="O41" i="13" s="1"/>
  <c r="P41" i="13" s="1"/>
  <c r="BS41" i="1"/>
  <c r="AB41" i="11"/>
  <c r="O41" i="11" s="1"/>
  <c r="P41" i="11" s="1"/>
  <c r="F41" i="7"/>
  <c r="AD41" i="7"/>
  <c r="L41" i="7"/>
  <c r="C44" i="9" l="1"/>
  <c r="AM44" i="1" s="1"/>
  <c r="AL44" i="9"/>
  <c r="AN44" i="9"/>
  <c r="AO44" i="9"/>
  <c r="AM44" i="9"/>
  <c r="J43" i="9"/>
  <c r="AN43" i="1" s="1"/>
  <c r="J44" i="9"/>
  <c r="AN44" i="1" s="1"/>
  <c r="AL43" i="9"/>
  <c r="AM43" i="9"/>
  <c r="AN43" i="9"/>
  <c r="AO43" i="9"/>
  <c r="C43" i="9"/>
  <c r="AM43" i="1" s="1"/>
  <c r="BF42" i="8"/>
  <c r="AO42" i="8"/>
  <c r="AH42" i="8" s="1"/>
  <c r="AM42" i="8"/>
  <c r="E42" i="8" s="1"/>
  <c r="BE42" i="8"/>
  <c r="AQ42" i="1"/>
  <c r="AB42" i="9"/>
  <c r="O42" i="9" s="1"/>
  <c r="P42" i="9" s="1"/>
  <c r="AR42" i="1" s="1"/>
  <c r="AL42" i="1"/>
  <c r="AS46" i="9"/>
  <c r="AR46" i="9"/>
  <c r="AS44" i="8"/>
  <c r="AR44" i="8"/>
  <c r="BH38" i="1"/>
  <c r="S38" i="10"/>
  <c r="J39" i="10"/>
  <c r="BG39" i="1" s="1"/>
  <c r="C39" i="10"/>
  <c r="BF39" i="1" s="1"/>
  <c r="AN39" i="10"/>
  <c r="AL39" i="10"/>
  <c r="AR38" i="4"/>
  <c r="AS38" i="4"/>
  <c r="C37" i="15"/>
  <c r="AA37" i="4"/>
  <c r="X39" i="4"/>
  <c r="BC38" i="4"/>
  <c r="R37" i="4"/>
  <c r="BT41" i="1"/>
  <c r="CL41" i="1"/>
  <c r="Q41" i="11"/>
  <c r="V42" i="11"/>
  <c r="AF41" i="7"/>
  <c r="B41" i="7" s="1"/>
  <c r="M41" i="7"/>
  <c r="W43" i="7"/>
  <c r="Z41" i="7"/>
  <c r="BA42" i="7"/>
  <c r="Q41" i="13"/>
  <c r="V42" i="13"/>
  <c r="L42" i="8" l="1"/>
  <c r="BC43" i="8" s="1"/>
  <c r="R42" i="8"/>
  <c r="S42" i="8" s="1"/>
  <c r="AD42" i="8"/>
  <c r="BA43" i="8"/>
  <c r="Q42" i="9"/>
  <c r="V43" i="9"/>
  <c r="J44" i="8"/>
  <c r="AE44" i="1" s="1"/>
  <c r="AN46" i="9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AN38" i="4"/>
  <c r="C38" i="4"/>
  <c r="C38" i="1" s="1"/>
  <c r="U38" i="10"/>
  <c r="T38" i="10" s="1"/>
  <c r="BI38" i="1" s="1"/>
  <c r="N38" i="10"/>
  <c r="J38" i="4"/>
  <c r="D38" i="1" s="1"/>
  <c r="D37" i="15"/>
  <c r="S37" i="4"/>
  <c r="T41" i="1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AF42" i="8" l="1"/>
  <c r="B42" i="8" s="1"/>
  <c r="U42" i="8"/>
  <c r="T42" i="8" s="1"/>
  <c r="AG42" i="1" s="1"/>
  <c r="AF42" i="1"/>
  <c r="Y43" i="9"/>
  <c r="BB43" i="9"/>
  <c r="D43" i="9" s="1"/>
  <c r="AC43" i="9" s="1"/>
  <c r="BD43" i="9"/>
  <c r="AH43" i="9" s="1"/>
  <c r="AG43" i="8"/>
  <c r="AD42" i="11"/>
  <c r="L42" i="11"/>
  <c r="AF42" i="11" s="1"/>
  <c r="C42" i="7"/>
  <c r="U42" i="1" s="1"/>
  <c r="BJ38" i="1"/>
  <c r="AB38" i="10"/>
  <c r="O38" i="10" s="1"/>
  <c r="P38" i="10" s="1"/>
  <c r="BK38" i="1" s="1"/>
  <c r="J42" i="7"/>
  <c r="V42" i="1" s="1"/>
  <c r="AD42" i="13"/>
  <c r="L42" i="13"/>
  <c r="AF42" i="13" s="1"/>
  <c r="U37" i="4"/>
  <c r="T37" i="4" s="1"/>
  <c r="E37" i="1"/>
  <c r="N37" i="4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U41" i="7"/>
  <c r="T41" i="7" s="1"/>
  <c r="X41" i="1" s="1"/>
  <c r="W41" i="1"/>
  <c r="N41" i="7"/>
  <c r="AC42" i="1" l="1"/>
  <c r="N42" i="8"/>
  <c r="AB42" i="8" s="1"/>
  <c r="AH42" i="1"/>
  <c r="Z42" i="11"/>
  <c r="BF43" i="9"/>
  <c r="AG43" i="9"/>
  <c r="K43" i="9" s="1"/>
  <c r="Z42" i="13"/>
  <c r="BE43" i="9"/>
  <c r="E43" i="9"/>
  <c r="F43" i="9" s="1"/>
  <c r="W45" i="9" s="1"/>
  <c r="Q38" i="10"/>
  <c r="V39" i="10"/>
  <c r="G37" i="1"/>
  <c r="AB37" i="4"/>
  <c r="O37" i="4" s="1"/>
  <c r="P37" i="4" s="1"/>
  <c r="H37" i="1" s="1"/>
  <c r="E37" i="15"/>
  <c r="F37" i="1"/>
  <c r="AC42" i="13"/>
  <c r="BA43" i="13"/>
  <c r="K42" i="11"/>
  <c r="M42" i="11" s="1"/>
  <c r="AC42" i="11"/>
  <c r="BA43" i="11"/>
  <c r="K42" i="13"/>
  <c r="M42" i="13" s="1"/>
  <c r="Y41" i="1"/>
  <c r="AB41" i="7"/>
  <c r="O41" i="7" s="1"/>
  <c r="P41" i="7" s="1"/>
  <c r="O42" i="8" l="1"/>
  <c r="P42" i="8" s="1"/>
  <c r="AI42" i="1" s="1"/>
  <c r="CY42" i="1" s="1"/>
  <c r="Q42" i="8"/>
  <c r="V43" i="8"/>
  <c r="Z43" i="9"/>
  <c r="AD43" i="9"/>
  <c r="BA44" i="9"/>
  <c r="L43" i="9"/>
  <c r="AF43" i="9" s="1"/>
  <c r="R42" i="13"/>
  <c r="S42" i="13" s="1"/>
  <c r="X44" i="13"/>
  <c r="AR43" i="13"/>
  <c r="AM43" i="13" s="1"/>
  <c r="AS43" i="13"/>
  <c r="AA42" i="13"/>
  <c r="R42" i="11"/>
  <c r="S42" i="11" s="1"/>
  <c r="X44" i="11"/>
  <c r="AS43" i="11"/>
  <c r="J43" i="11" s="1"/>
  <c r="BP43" i="1" s="1"/>
  <c r="AR43" i="11"/>
  <c r="AM43" i="11" s="1"/>
  <c r="AA42" i="11"/>
  <c r="AE43" i="9"/>
  <c r="M43" i="9"/>
  <c r="Y39" i="10"/>
  <c r="BB39" i="10"/>
  <c r="D39" i="10" s="1"/>
  <c r="BD39" i="10"/>
  <c r="AG39" i="10" s="1"/>
  <c r="Q37" i="4"/>
  <c r="V38" i="4"/>
  <c r="AE42" i="11"/>
  <c r="BC43" i="11"/>
  <c r="V42" i="7"/>
  <c r="Q41" i="7"/>
  <c r="Z41" i="1"/>
  <c r="B42" i="11"/>
  <c r="BN42" i="1" s="1"/>
  <c r="AE42" i="13"/>
  <c r="B42" i="13" s="1"/>
  <c r="CF42" i="1" s="1"/>
  <c r="BC43" i="13"/>
  <c r="Y43" i="8" l="1"/>
  <c r="BD43" i="8"/>
  <c r="BB43" i="8"/>
  <c r="AC39" i="10"/>
  <c r="K39" i="10"/>
  <c r="AE39" i="10" s="1"/>
  <c r="BC44" i="9"/>
  <c r="AN43" i="13"/>
  <c r="AL43" i="13"/>
  <c r="C43" i="13"/>
  <c r="CG43" i="1" s="1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J43" i="13"/>
  <c r="CH43" i="1" s="1"/>
  <c r="B43" i="9"/>
  <c r="AL43" i="1" s="1"/>
  <c r="N42" i="11"/>
  <c r="U42" i="11"/>
  <c r="T42" i="11" s="1"/>
  <c r="BR42" i="1" s="1"/>
  <c r="BQ42" i="1"/>
  <c r="AO44" i="8"/>
  <c r="AM44" i="8"/>
  <c r="AO46" i="9"/>
  <c r="AM46" i="9"/>
  <c r="E46" i="9" s="1"/>
  <c r="AO43" i="13"/>
  <c r="AO43" i="1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Y42" i="7"/>
  <c r="BB42" i="7"/>
  <c r="BD42" i="7"/>
  <c r="AO42" i="7" s="1"/>
  <c r="AH42" i="7" s="1"/>
  <c r="AH43" i="8" l="1"/>
  <c r="BF43" i="8"/>
  <c r="E43" i="8"/>
  <c r="D43" i="8"/>
  <c r="BE43" i="8"/>
  <c r="AM38" i="4"/>
  <c r="D38" i="4"/>
  <c r="AC38" i="4" s="1"/>
  <c r="L39" i="10"/>
  <c r="AF39" i="10" s="1"/>
  <c r="BS42" i="1"/>
  <c r="AB42" i="11"/>
  <c r="U43" i="9"/>
  <c r="T43" i="9" s="1"/>
  <c r="AP43" i="1" s="1"/>
  <c r="N43" i="9"/>
  <c r="AO43" i="1"/>
  <c r="CK42" i="1"/>
  <c r="AB42" i="13"/>
  <c r="AD46" i="9"/>
  <c r="AM42" i="7"/>
  <c r="E42" i="7" s="1"/>
  <c r="M39" i="10"/>
  <c r="AA39" i="10" s="1"/>
  <c r="AD39" i="10"/>
  <c r="F39" i="10"/>
  <c r="Z39" i="10" s="1"/>
  <c r="E38" i="4"/>
  <c r="F38" i="4" s="1"/>
  <c r="BE38" i="4"/>
  <c r="BF38" i="4"/>
  <c r="AG38" i="4"/>
  <c r="AN42" i="7"/>
  <c r="AG42" i="7" s="1"/>
  <c r="BF42" i="7"/>
  <c r="AL42" i="7"/>
  <c r="D42" i="7" s="1"/>
  <c r="F42" i="7" s="1"/>
  <c r="W44" i="7" s="1"/>
  <c r="BE42" i="7"/>
  <c r="K43" i="8" l="1"/>
  <c r="AC43" i="8"/>
  <c r="AD43" i="8"/>
  <c r="L43" i="8"/>
  <c r="F43" i="8"/>
  <c r="BA44" i="8" s="1"/>
  <c r="K38" i="4"/>
  <c r="AE38" i="4" s="1"/>
  <c r="Z42" i="7"/>
  <c r="AQ43" i="1"/>
  <c r="AB43" i="9"/>
  <c r="B39" i="10"/>
  <c r="BE39" i="1" s="1"/>
  <c r="Q42" i="11"/>
  <c r="V43" i="11"/>
  <c r="O42" i="13"/>
  <c r="P42" i="13" s="1"/>
  <c r="CL42" i="1" s="1"/>
  <c r="Q42" i="13"/>
  <c r="V43" i="13"/>
  <c r="O42" i="11"/>
  <c r="P42" i="11" s="1"/>
  <c r="BT42" i="1" s="1"/>
  <c r="AS44" i="13"/>
  <c r="AR44" i="13"/>
  <c r="AS44" i="11"/>
  <c r="AR44" i="11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D38" i="4"/>
  <c r="L38" i="4"/>
  <c r="AF38" i="4" s="1"/>
  <c r="BA39" i="4"/>
  <c r="K42" i="7"/>
  <c r="M42" i="7" s="1"/>
  <c r="AA42" i="7" s="1"/>
  <c r="AC42" i="7"/>
  <c r="BA43" i="7"/>
  <c r="AE43" i="8" l="1"/>
  <c r="W45" i="8"/>
  <c r="Z43" i="8"/>
  <c r="AF43" i="8"/>
  <c r="M43" i="8"/>
  <c r="BC44" i="8" s="1"/>
  <c r="Y43" i="11"/>
  <c r="BB43" i="11"/>
  <c r="E43" i="11" s="1"/>
  <c r="AD43" i="11" s="1"/>
  <c r="BD43" i="11"/>
  <c r="AH43" i="11" s="1"/>
  <c r="R42" i="7"/>
  <c r="S42" i="7" s="1"/>
  <c r="X44" i="7"/>
  <c r="AR43" i="7"/>
  <c r="AM43" i="7" s="1"/>
  <c r="AS43" i="7"/>
  <c r="J43" i="7" s="1"/>
  <c r="V43" i="1" s="1"/>
  <c r="Y43" i="13"/>
  <c r="BB43" i="13"/>
  <c r="E43" i="13" s="1"/>
  <c r="AD43" i="13" s="1"/>
  <c r="BD43" i="13"/>
  <c r="AG43" i="13" s="1"/>
  <c r="O43" i="9"/>
  <c r="P43" i="9" s="1"/>
  <c r="AR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AN44" i="11"/>
  <c r="C44" i="11"/>
  <c r="BO44" i="1" s="1"/>
  <c r="AL44" i="13"/>
  <c r="AN44" i="13"/>
  <c r="C44" i="13"/>
  <c r="CG44" i="1" s="1"/>
  <c r="AE42" i="7"/>
  <c r="M38" i="4"/>
  <c r="R38" i="4" s="1"/>
  <c r="S39" i="10"/>
  <c r="BH39" i="1"/>
  <c r="AN40" i="10"/>
  <c r="AL40" i="10"/>
  <c r="C40" i="10"/>
  <c r="BF40" i="1" s="1"/>
  <c r="B38" i="4"/>
  <c r="B42" i="7"/>
  <c r="R43" i="8" l="1"/>
  <c r="S43" i="8" s="1"/>
  <c r="X45" i="8"/>
  <c r="AA43" i="8"/>
  <c r="B43" i="8"/>
  <c r="AC43" i="1" s="1"/>
  <c r="L43" i="11"/>
  <c r="AF43" i="11" s="1"/>
  <c r="AO43" i="7"/>
  <c r="X40" i="4"/>
  <c r="Y44" i="9"/>
  <c r="BD44" i="9"/>
  <c r="AH44" i="9" s="1"/>
  <c r="BB44" i="9"/>
  <c r="E44" i="9" s="1"/>
  <c r="BC39" i="4"/>
  <c r="AL43" i="7"/>
  <c r="AN43" i="7"/>
  <c r="C43" i="7"/>
  <c r="U43" i="1" s="1"/>
  <c r="T42" i="1"/>
  <c r="AG43" i="11"/>
  <c r="BF43" i="11"/>
  <c r="BF43" i="13"/>
  <c r="AH43" i="13"/>
  <c r="L43" i="13" s="1"/>
  <c r="D43" i="13"/>
  <c r="BE43" i="13"/>
  <c r="N42" i="7"/>
  <c r="U42" i="7"/>
  <c r="T42" i="7" s="1"/>
  <c r="X42" i="1" s="1"/>
  <c r="W42" i="1"/>
  <c r="D43" i="11"/>
  <c r="BE43" i="11"/>
  <c r="J45" i="8"/>
  <c r="AE45" i="1" s="1"/>
  <c r="AL45" i="8"/>
  <c r="AN45" i="8"/>
  <c r="C45" i="8"/>
  <c r="AD45" i="1" s="1"/>
  <c r="J47" i="9"/>
  <c r="AN47" i="1" s="1"/>
  <c r="C47" i="9"/>
  <c r="AM47" i="1" s="1"/>
  <c r="N39" i="10"/>
  <c r="U39" i="10"/>
  <c r="T39" i="10" s="1"/>
  <c r="BI39" i="1" s="1"/>
  <c r="AS39" i="4"/>
  <c r="AR39" i="4"/>
  <c r="AA38" i="4"/>
  <c r="D38" i="15"/>
  <c r="S38" i="4"/>
  <c r="B38" i="1"/>
  <c r="N43" i="8" l="1"/>
  <c r="U43" i="8"/>
  <c r="T43" i="8" s="1"/>
  <c r="AG43" i="1" s="1"/>
  <c r="AF43" i="1"/>
  <c r="AD44" i="9"/>
  <c r="L44" i="9"/>
  <c r="AF44" i="9" s="1"/>
  <c r="K43" i="13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Y42" i="1"/>
  <c r="AB42" i="7"/>
  <c r="O42" i="7" s="1"/>
  <c r="P42" i="7" s="1"/>
  <c r="Z42" i="1" s="1"/>
  <c r="AG44" i="8"/>
  <c r="BJ39" i="1"/>
  <c r="AB39" i="10"/>
  <c r="C39" i="4"/>
  <c r="C39" i="1" s="1"/>
  <c r="AL39" i="4"/>
  <c r="AN39" i="4"/>
  <c r="J39" i="4"/>
  <c r="D39" i="1" s="1"/>
  <c r="U38" i="4"/>
  <c r="T38" i="4" s="1"/>
  <c r="E38" i="1"/>
  <c r="N38" i="4"/>
  <c r="AH43" i="1" l="1"/>
  <c r="AB43" i="8"/>
  <c r="AC44" i="8"/>
  <c r="K44" i="8"/>
  <c r="F44" i="8"/>
  <c r="AC44" i="9"/>
  <c r="K44" i="9"/>
  <c r="F44" i="9"/>
  <c r="Q42" i="7"/>
  <c r="V43" i="7"/>
  <c r="AE43" i="11"/>
  <c r="B43" i="11" s="1"/>
  <c r="BN43" i="1" s="1"/>
  <c r="M43" i="11"/>
  <c r="BC44" i="11" s="1"/>
  <c r="Z43" i="13"/>
  <c r="W45" i="13"/>
  <c r="Z43" i="11"/>
  <c r="W45" i="11"/>
  <c r="AE43" i="13"/>
  <c r="B43" i="13" s="1"/>
  <c r="CF43" i="1" s="1"/>
  <c r="M43" i="13"/>
  <c r="BC44" i="13" s="1"/>
  <c r="AS44" i="7"/>
  <c r="AR44" i="7"/>
  <c r="O39" i="10"/>
  <c r="P39" i="10" s="1"/>
  <c r="BK39" i="1" s="1"/>
  <c r="Q39" i="10"/>
  <c r="V40" i="10"/>
  <c r="G38" i="1"/>
  <c r="AB38" i="4"/>
  <c r="O38" i="4" s="1"/>
  <c r="P38" i="4" s="1"/>
  <c r="H38" i="1" s="1"/>
  <c r="F38" i="1"/>
  <c r="E38" i="15"/>
  <c r="O43" i="8" l="1"/>
  <c r="P43" i="8" s="1"/>
  <c r="AI43" i="1" s="1"/>
  <c r="CY43" i="1" s="1"/>
  <c r="V44" i="8"/>
  <c r="Q43" i="8"/>
  <c r="Z44" i="9"/>
  <c r="W46" i="9"/>
  <c r="X45" i="11"/>
  <c r="AA43" i="11"/>
  <c r="R43" i="11"/>
  <c r="S43" i="11" s="1"/>
  <c r="M44" i="9"/>
  <c r="BC45" i="9" s="1"/>
  <c r="AE44" i="9"/>
  <c r="B44" i="9" s="1"/>
  <c r="AL44" i="1" s="1"/>
  <c r="Y43" i="7"/>
  <c r="BB43" i="7"/>
  <c r="D43" i="7" s="1"/>
  <c r="AC43" i="7" s="1"/>
  <c r="BD43" i="7"/>
  <c r="AH43" i="7" s="1"/>
  <c r="X45" i="13"/>
  <c r="AA43" i="13"/>
  <c r="R43" i="13"/>
  <c r="S43" i="13" s="1"/>
  <c r="W46" i="8"/>
  <c r="AE44" i="8"/>
  <c r="M44" i="8"/>
  <c r="BA45" i="9"/>
  <c r="AO44" i="13"/>
  <c r="AM44" i="13"/>
  <c r="AL44" i="7"/>
  <c r="AN44" i="7"/>
  <c r="C44" i="7"/>
  <c r="U44" i="1" s="1"/>
  <c r="AM44" i="11"/>
  <c r="J44" i="7"/>
  <c r="V44" i="1" s="1"/>
  <c r="AO44" i="11"/>
  <c r="Y40" i="10"/>
  <c r="BB40" i="10"/>
  <c r="D40" i="10" s="1"/>
  <c r="BD40" i="10"/>
  <c r="AG40" i="10" s="1"/>
  <c r="Q38" i="4"/>
  <c r="V39" i="4"/>
  <c r="Y44" i="8" l="1"/>
  <c r="BD44" i="8"/>
  <c r="AA44" i="8" s="1"/>
  <c r="BB44" i="8"/>
  <c r="K40" i="10"/>
  <c r="AE40" i="10" s="1"/>
  <c r="AC40" i="10"/>
  <c r="U43" i="13"/>
  <c r="T43" i="13" s="1"/>
  <c r="CJ43" i="1" s="1"/>
  <c r="CI43" i="1"/>
  <c r="N43" i="13"/>
  <c r="R44" i="9"/>
  <c r="S44" i="9" s="1"/>
  <c r="X46" i="9"/>
  <c r="AA44" i="9"/>
  <c r="N43" i="11"/>
  <c r="BQ43" i="1"/>
  <c r="U43" i="11"/>
  <c r="T43" i="11" s="1"/>
  <c r="BR43" i="1" s="1"/>
  <c r="R44" i="8"/>
  <c r="S44" i="8" s="1"/>
  <c r="X46" i="8"/>
  <c r="BF43" i="7"/>
  <c r="AG43" i="7"/>
  <c r="K43" i="7" s="1"/>
  <c r="BE43" i="7"/>
  <c r="E43" i="7"/>
  <c r="F43" i="7" s="1"/>
  <c r="W45" i="7" s="1"/>
  <c r="AO47" i="9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BB39" i="4"/>
  <c r="AM39" i="4" s="1"/>
  <c r="E39" i="4" s="1"/>
  <c r="AD39" i="4" s="1"/>
  <c r="Y39" i="4"/>
  <c r="E44" i="8" l="1"/>
  <c r="BE44" i="8"/>
  <c r="Z44" i="8"/>
  <c r="AH44" i="8"/>
  <c r="BF44" i="8"/>
  <c r="Z43" i="7"/>
  <c r="L39" i="4"/>
  <c r="AF39" i="4" s="1"/>
  <c r="U44" i="9"/>
  <c r="T44" i="9" s="1"/>
  <c r="AP44" i="1" s="1"/>
  <c r="AO44" i="1"/>
  <c r="N44" i="9"/>
  <c r="U44" i="8"/>
  <c r="T44" i="8" s="1"/>
  <c r="AG44" i="1" s="1"/>
  <c r="AF44" i="1"/>
  <c r="N44" i="8"/>
  <c r="O44" i="8" s="1"/>
  <c r="AB43" i="13"/>
  <c r="O43" i="13" s="1"/>
  <c r="P43" i="13" s="1"/>
  <c r="CL43" i="1" s="1"/>
  <c r="CK43" i="1"/>
  <c r="AD43" i="7"/>
  <c r="L43" i="7"/>
  <c r="AF43" i="7" s="1"/>
  <c r="BA44" i="7"/>
  <c r="AE43" i="7"/>
  <c r="BS43" i="1"/>
  <c r="AB43" i="11"/>
  <c r="AD47" i="9"/>
  <c r="AD45" i="8"/>
  <c r="AD40" i="10"/>
  <c r="F40" i="10"/>
  <c r="L40" i="10"/>
  <c r="D39" i="4"/>
  <c r="BE39" i="4"/>
  <c r="AG39" i="4"/>
  <c r="BF39" i="4"/>
  <c r="AD44" i="8" l="1"/>
  <c r="L44" i="8"/>
  <c r="BA45" i="8"/>
  <c r="M43" i="7"/>
  <c r="BC44" i="7" s="1"/>
  <c r="B43" i="7"/>
  <c r="T43" i="1" s="1"/>
  <c r="Q43" i="13"/>
  <c r="V44" i="13"/>
  <c r="AB44" i="8"/>
  <c r="AH44" i="1"/>
  <c r="P44" i="8"/>
  <c r="AI44" i="1" s="1"/>
  <c r="CY44" i="1" s="1"/>
  <c r="AB44" i="9"/>
  <c r="AQ44" i="1"/>
  <c r="O44" i="9"/>
  <c r="P44" i="9" s="1"/>
  <c r="AR44" i="1" s="1"/>
  <c r="O43" i="11"/>
  <c r="P43" i="11" s="1"/>
  <c r="BT43" i="1" s="1"/>
  <c r="V44" i="11"/>
  <c r="Q43" i="11"/>
  <c r="AS45" i="13"/>
  <c r="AR45" i="13"/>
  <c r="AR45" i="11"/>
  <c r="AS45" i="11"/>
  <c r="Z40" i="10"/>
  <c r="W42" i="10"/>
  <c r="BA41" i="10"/>
  <c r="M40" i="10"/>
  <c r="AF40" i="10"/>
  <c r="B40" i="10" s="1"/>
  <c r="BE40" i="1" s="1"/>
  <c r="AC39" i="4"/>
  <c r="F39" i="4"/>
  <c r="K39" i="4"/>
  <c r="AF44" i="8" l="1"/>
  <c r="BC45" i="8"/>
  <c r="AA43" i="7"/>
  <c r="R43" i="7"/>
  <c r="S43" i="7" s="1"/>
  <c r="W43" i="1" s="1"/>
  <c r="B44" i="8"/>
  <c r="AC44" i="1" s="1"/>
  <c r="X45" i="7"/>
  <c r="Y44" i="11"/>
  <c r="BD44" i="11"/>
  <c r="AH44" i="11" s="1"/>
  <c r="BB44" i="11"/>
  <c r="Q44" i="8"/>
  <c r="V45" i="8"/>
  <c r="Y44" i="13"/>
  <c r="BD44" i="13"/>
  <c r="AH44" i="13" s="1"/>
  <c r="BB44" i="13"/>
  <c r="E44" i="13" s="1"/>
  <c r="AD44" i="13" s="1"/>
  <c r="Q44" i="9"/>
  <c r="V45" i="9"/>
  <c r="N43" i="7"/>
  <c r="J45" i="11"/>
  <c r="BP45" i="1" s="1"/>
  <c r="AS46" i="8"/>
  <c r="AR46" i="8"/>
  <c r="AM44" i="7"/>
  <c r="AL45" i="13"/>
  <c r="AN45" i="13"/>
  <c r="C45" i="13"/>
  <c r="CG45" i="1" s="1"/>
  <c r="AO44" i="7"/>
  <c r="J45" i="13"/>
  <c r="CH45" i="1" s="1"/>
  <c r="AN45" i="11"/>
  <c r="AL45" i="11"/>
  <c r="C45" i="11"/>
  <c r="BO45" i="1" s="1"/>
  <c r="R40" i="10"/>
  <c r="AS41" i="10"/>
  <c r="AR41" i="10"/>
  <c r="X42" i="10"/>
  <c r="AA40" i="10"/>
  <c r="BC41" i="10"/>
  <c r="M39" i="4"/>
  <c r="AE39" i="4"/>
  <c r="B39" i="4" s="1"/>
  <c r="B39" i="1" s="1"/>
  <c r="W41" i="4"/>
  <c r="A39" i="15"/>
  <c r="Z39" i="4"/>
  <c r="C39" i="15" s="1"/>
  <c r="BA40" i="4"/>
  <c r="U43" i="7" l="1"/>
  <c r="T43" i="7" s="1"/>
  <c r="X43" i="1" s="1"/>
  <c r="L44" i="13"/>
  <c r="AF44" i="13" s="1"/>
  <c r="D44" i="11"/>
  <c r="AG44" i="13"/>
  <c r="BF44" i="13"/>
  <c r="D44" i="13"/>
  <c r="BE44" i="13"/>
  <c r="Y45" i="8"/>
  <c r="BD45" i="8"/>
  <c r="AG45" i="8" s="1"/>
  <c r="BB45" i="8"/>
  <c r="Y43" i="1"/>
  <c r="AB43" i="7"/>
  <c r="BB45" i="9"/>
  <c r="E45" i="9" s="1"/>
  <c r="AD45" i="9" s="1"/>
  <c r="BD45" i="9"/>
  <c r="AG45" i="9" s="1"/>
  <c r="Y45" i="9"/>
  <c r="BE44" i="11"/>
  <c r="E44" i="11"/>
  <c r="AG44" i="11"/>
  <c r="K44" i="11" s="1"/>
  <c r="BF44" i="11"/>
  <c r="AL46" i="8"/>
  <c r="AN46" i="8"/>
  <c r="C46" i="8"/>
  <c r="AD46" i="1" s="1"/>
  <c r="J46" i="8"/>
  <c r="AE46" i="1" s="1"/>
  <c r="AR40" i="4"/>
  <c r="AS40" i="4"/>
  <c r="C41" i="10"/>
  <c r="BF41" i="1" s="1"/>
  <c r="J41" i="10"/>
  <c r="BG41" i="1" s="1"/>
  <c r="BH40" i="1"/>
  <c r="S40" i="10"/>
  <c r="BC40" i="4"/>
  <c r="AA39" i="4"/>
  <c r="X41" i="4"/>
  <c r="R39" i="4"/>
  <c r="AC44" i="11" l="1"/>
  <c r="F44" i="11"/>
  <c r="BA45" i="11" s="1"/>
  <c r="D45" i="8"/>
  <c r="BE45" i="8"/>
  <c r="BF45" i="8"/>
  <c r="AH45" i="8"/>
  <c r="L45" i="8" s="1"/>
  <c r="AF45" i="8" s="1"/>
  <c r="BF45" i="9"/>
  <c r="AH45" i="9"/>
  <c r="L45" i="9" s="1"/>
  <c r="L44" i="11"/>
  <c r="AF44" i="11" s="1"/>
  <c r="AD44" i="11"/>
  <c r="D45" i="9"/>
  <c r="BE45" i="9"/>
  <c r="AC44" i="13"/>
  <c r="K44" i="13"/>
  <c r="F44" i="13"/>
  <c r="AE44" i="11"/>
  <c r="M44" i="11"/>
  <c r="AA44" i="11" s="1"/>
  <c r="O43" i="7"/>
  <c r="P43" i="7" s="1"/>
  <c r="Z43" i="1" s="1"/>
  <c r="Q43" i="7"/>
  <c r="V44" i="7"/>
  <c r="N40" i="10"/>
  <c r="U40" i="10"/>
  <c r="T40" i="10" s="1"/>
  <c r="BI40" i="1" s="1"/>
  <c r="J40" i="4"/>
  <c r="D40" i="1" s="1"/>
  <c r="AL40" i="4"/>
  <c r="AN40" i="4"/>
  <c r="C40" i="4"/>
  <c r="C40" i="1" s="1"/>
  <c r="D39" i="15"/>
  <c r="S39" i="4"/>
  <c r="W46" i="11" l="1"/>
  <c r="Z44" i="11"/>
  <c r="BC45" i="11"/>
  <c r="R44" i="11"/>
  <c r="S44" i="11" s="1"/>
  <c r="X46" i="11"/>
  <c r="B44" i="11"/>
  <c r="BA45" i="13"/>
  <c r="Z44" i="13"/>
  <c r="W46" i="13"/>
  <c r="AF45" i="9"/>
  <c r="AC45" i="8"/>
  <c r="K45" i="8"/>
  <c r="F45" i="8"/>
  <c r="BA46" i="8" s="1"/>
  <c r="AE44" i="13"/>
  <c r="B44" i="13" s="1"/>
  <c r="CF44" i="1" s="1"/>
  <c r="M44" i="13"/>
  <c r="BD44" i="7"/>
  <c r="AG44" i="7" s="1"/>
  <c r="Y44" i="7"/>
  <c r="BB44" i="7"/>
  <c r="E44" i="7" s="1"/>
  <c r="AD44" i="7" s="1"/>
  <c r="K45" i="9"/>
  <c r="F45" i="9"/>
  <c r="BA46" i="9" s="1"/>
  <c r="AC45" i="9"/>
  <c r="AS45" i="7"/>
  <c r="AR45" i="7"/>
  <c r="BJ40" i="1"/>
  <c r="AB40" i="10"/>
  <c r="O40" i="10" s="1"/>
  <c r="P40" i="10" s="1"/>
  <c r="BK40" i="1" s="1"/>
  <c r="N39" i="4"/>
  <c r="U39" i="4"/>
  <c r="T39" i="4" s="1"/>
  <c r="E39" i="1"/>
  <c r="BC45" i="13" l="1"/>
  <c r="AA44" i="13"/>
  <c r="R44" i="13"/>
  <c r="S44" i="13" s="1"/>
  <c r="X46" i="13"/>
  <c r="W47" i="9"/>
  <c r="Z45" i="9"/>
  <c r="AE45" i="9"/>
  <c r="M45" i="9"/>
  <c r="AA45" i="9" s="1"/>
  <c r="D44" i="7"/>
  <c r="BE44" i="7"/>
  <c r="W47" i="8"/>
  <c r="Z45" i="8"/>
  <c r="BN44" i="1"/>
  <c r="AE45" i="8"/>
  <c r="B45" i="8" s="1"/>
  <c r="AC45" i="1" s="1"/>
  <c r="M45" i="8"/>
  <c r="BF44" i="7"/>
  <c r="AH44" i="7"/>
  <c r="L44" i="7" s="1"/>
  <c r="AF44" i="7" s="1"/>
  <c r="U44" i="11"/>
  <c r="T44" i="11" s="1"/>
  <c r="BR44" i="1" s="1"/>
  <c r="BQ44" i="1"/>
  <c r="N44" i="11"/>
  <c r="B45" i="9"/>
  <c r="AO45" i="13"/>
  <c r="AN45" i="7"/>
  <c r="AL45" i="7"/>
  <c r="C45" i="7"/>
  <c r="U45" i="1" s="1"/>
  <c r="J45" i="7"/>
  <c r="V45" i="1" s="1"/>
  <c r="AM45" i="11"/>
  <c r="AO45" i="11"/>
  <c r="AM45" i="13"/>
  <c r="E45" i="13" s="1"/>
  <c r="Q40" i="10"/>
  <c r="V41" i="10"/>
  <c r="F39" i="1"/>
  <c r="E39" i="15"/>
  <c r="AB39" i="4"/>
  <c r="O39" i="4" s="1"/>
  <c r="P39" i="4" s="1"/>
  <c r="H39" i="1" s="1"/>
  <c r="G39" i="1"/>
  <c r="BS44" i="1" l="1"/>
  <c r="AB44" i="11"/>
  <c r="O44" i="11" s="1"/>
  <c r="P44" i="11" s="1"/>
  <c r="BT44" i="1" s="1"/>
  <c r="AL45" i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AD45" i="13"/>
  <c r="BB41" i="10"/>
  <c r="AL41" i="10" s="1"/>
  <c r="D41" i="10" s="1"/>
  <c r="BD41" i="10"/>
  <c r="AN41" i="10" s="1"/>
  <c r="AG41" i="10" s="1"/>
  <c r="Y41" i="10"/>
  <c r="V40" i="4"/>
  <c r="Q39" i="4"/>
  <c r="K41" i="10" l="1"/>
  <c r="AE41" i="10" s="1"/>
  <c r="AC41" i="10"/>
  <c r="Z44" i="7"/>
  <c r="W46" i="7"/>
  <c r="AE44" i="7"/>
  <c r="B44" i="7" s="1"/>
  <c r="T44" i="1" s="1"/>
  <c r="M44" i="7"/>
  <c r="U45" i="9"/>
  <c r="T45" i="9" s="1"/>
  <c r="AP45" i="1" s="1"/>
  <c r="N45" i="9"/>
  <c r="O45" i="9" s="1"/>
  <c r="P45" i="9" s="1"/>
  <c r="AR45" i="1" s="1"/>
  <c r="AO45" i="1"/>
  <c r="AF45" i="1"/>
  <c r="N45" i="8"/>
  <c r="U45" i="8"/>
  <c r="T45" i="8" s="1"/>
  <c r="AG45" i="1" s="1"/>
  <c r="AB44" i="13"/>
  <c r="CK44" i="1"/>
  <c r="Q44" i="11"/>
  <c r="V45" i="11"/>
  <c r="F48" i="9"/>
  <c r="AD46" i="8"/>
  <c r="BF41" i="10"/>
  <c r="AO41" i="10"/>
  <c r="AH41" i="10" s="1"/>
  <c r="BE41" i="10"/>
  <c r="AM41" i="10"/>
  <c r="E41" i="10" s="1"/>
  <c r="BD40" i="4"/>
  <c r="AG40" i="4" s="1"/>
  <c r="BB40" i="4"/>
  <c r="D40" i="4" s="1"/>
  <c r="Y40" i="4"/>
  <c r="AC40" i="4" l="1"/>
  <c r="K40" i="4"/>
  <c r="AE40" i="4" s="1"/>
  <c r="AA44" i="7"/>
  <c r="R44" i="7"/>
  <c r="S44" i="7" s="1"/>
  <c r="X46" i="7"/>
  <c r="Y45" i="11"/>
  <c r="BB45" i="11"/>
  <c r="D45" i="11" s="1"/>
  <c r="F45" i="11" s="1"/>
  <c r="W47" i="11" s="1"/>
  <c r="BD45" i="11"/>
  <c r="AQ45" i="1"/>
  <c r="AB45" i="9"/>
  <c r="BC45" i="7"/>
  <c r="O44" i="13"/>
  <c r="P44" i="13" s="1"/>
  <c r="CL44" i="1" s="1"/>
  <c r="Q44" i="13"/>
  <c r="V45" i="13"/>
  <c r="O45" i="8"/>
  <c r="P45" i="8" s="1"/>
  <c r="AI45" i="1" s="1"/>
  <c r="CY45" i="1" s="1"/>
  <c r="AB45" i="8"/>
  <c r="AH45" i="1"/>
  <c r="M48" i="9"/>
  <c r="AS46" i="11"/>
  <c r="AR46" i="11"/>
  <c r="AS46" i="13"/>
  <c r="AR46" i="13"/>
  <c r="AD41" i="10"/>
  <c r="F41" i="10"/>
  <c r="L41" i="10"/>
  <c r="BE40" i="4"/>
  <c r="AM40" i="4"/>
  <c r="E40" i="4" s="1"/>
  <c r="BF40" i="4"/>
  <c r="AO40" i="4"/>
  <c r="AH40" i="4" s="1"/>
  <c r="AC45" i="11" l="1"/>
  <c r="AG45" i="11"/>
  <c r="K45" i="11" s="1"/>
  <c r="BA42" i="10"/>
  <c r="Z41" i="10"/>
  <c r="V46" i="9"/>
  <c r="Q45" i="9"/>
  <c r="Q45" i="8"/>
  <c r="V46" i="8"/>
  <c r="BF45" i="11"/>
  <c r="AH45" i="11"/>
  <c r="BE45" i="11"/>
  <c r="E45" i="11"/>
  <c r="Z45" i="11"/>
  <c r="Y45" i="13"/>
  <c r="BB45" i="13"/>
  <c r="BD45" i="13"/>
  <c r="AH45" i="13" s="1"/>
  <c r="L45" i="13" s="1"/>
  <c r="AF45" i="13" s="1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J46" i="13"/>
  <c r="CH46" i="1" s="1"/>
  <c r="AN46" i="11"/>
  <c r="AL46" i="11"/>
  <c r="D46" i="11" s="1"/>
  <c r="C46" i="11"/>
  <c r="BO46" i="1" s="1"/>
  <c r="J46" i="11"/>
  <c r="BP46" i="1" s="1"/>
  <c r="R48" i="9"/>
  <c r="S48" i="9" s="1"/>
  <c r="AR49" i="9"/>
  <c r="AS49" i="9"/>
  <c r="AF41" i="10"/>
  <c r="B41" i="10" s="1"/>
  <c r="BE41" i="1" s="1"/>
  <c r="M41" i="10"/>
  <c r="W43" i="10"/>
  <c r="L40" i="4"/>
  <c r="AD40" i="4"/>
  <c r="F40" i="4"/>
  <c r="AE45" i="11" l="1"/>
  <c r="M45" i="11"/>
  <c r="BC42" i="10"/>
  <c r="AA41" i="10"/>
  <c r="R45" i="11"/>
  <c r="S45" i="11" s="1"/>
  <c r="L45" i="11"/>
  <c r="AD45" i="11"/>
  <c r="BA46" i="11"/>
  <c r="Y44" i="1"/>
  <c r="AB44" i="7"/>
  <c r="AG45" i="13"/>
  <c r="BF45" i="13"/>
  <c r="O46" i="8"/>
  <c r="BD46" i="8"/>
  <c r="AG46" i="8" s="1"/>
  <c r="Y46" i="8"/>
  <c r="BB46" i="8"/>
  <c r="D45" i="13"/>
  <c r="BE45" i="13"/>
  <c r="Y46" i="9"/>
  <c r="BD46" i="9"/>
  <c r="AG46" i="9" s="1"/>
  <c r="BB46" i="9"/>
  <c r="AC46" i="11"/>
  <c r="U48" i="9"/>
  <c r="T48" i="9" s="1"/>
  <c r="AO48" i="1"/>
  <c r="N48" i="9"/>
  <c r="C47" i="8"/>
  <c r="AD47" i="1" s="1"/>
  <c r="J47" i="8"/>
  <c r="AE47" i="1" s="1"/>
  <c r="C49" i="9"/>
  <c r="AM49" i="1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M40" i="4"/>
  <c r="AA40" i="4" s="1"/>
  <c r="X47" i="11" l="1"/>
  <c r="AA45" i="11"/>
  <c r="BQ45" i="1"/>
  <c r="U45" i="11"/>
  <c r="T45" i="11" s="1"/>
  <c r="BR45" i="1" s="1"/>
  <c r="AC45" i="13"/>
  <c r="K45" i="13"/>
  <c r="F45" i="13"/>
  <c r="Z45" i="13" s="1"/>
  <c r="V45" i="7"/>
  <c r="Q44" i="7"/>
  <c r="D46" i="8"/>
  <c r="BE46" i="8"/>
  <c r="O44" i="7"/>
  <c r="P44" i="7" s="1"/>
  <c r="Z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AP48" i="1"/>
  <c r="C42" i="10"/>
  <c r="BF42" i="1" s="1"/>
  <c r="S41" i="10"/>
  <c r="BH41" i="1"/>
  <c r="J42" i="10"/>
  <c r="BG42" i="1" s="1"/>
  <c r="AS41" i="4"/>
  <c r="BC41" i="4"/>
  <c r="AR41" i="4"/>
  <c r="X42" i="4"/>
  <c r="R40" i="4"/>
  <c r="BN45" i="1" l="1"/>
  <c r="N45" i="11"/>
  <c r="Y45" i="7"/>
  <c r="BB45" i="7"/>
  <c r="E45" i="7" s="1"/>
  <c r="AD45" i="7" s="1"/>
  <c r="BD45" i="7"/>
  <c r="AG45" i="7" s="1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Z46" i="8" s="1"/>
  <c r="AR46" i="7"/>
  <c r="AS46" i="7"/>
  <c r="U41" i="10"/>
  <c r="T41" i="10" s="1"/>
  <c r="BI41" i="1" s="1"/>
  <c r="N41" i="10"/>
  <c r="D40" i="15"/>
  <c r="S40" i="4"/>
  <c r="C41" i="4"/>
  <c r="C41" i="1" s="1"/>
  <c r="J41" i="4"/>
  <c r="D41" i="1" s="1"/>
  <c r="AL42" i="10"/>
  <c r="AN42" i="10"/>
  <c r="R45" i="13" l="1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B46" i="8" s="1"/>
  <c r="AC46" i="1" s="1"/>
  <c r="M46" i="8"/>
  <c r="BC47" i="8" s="1"/>
  <c r="W48" i="9"/>
  <c r="Z46" i="9"/>
  <c r="AB45" i="11"/>
  <c r="BS45" i="1"/>
  <c r="CF45" i="1"/>
  <c r="AE46" i="9"/>
  <c r="B46" i="9" s="1"/>
  <c r="AL46" i="1" s="1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AM46" i="11"/>
  <c r="AO46" i="11"/>
  <c r="BJ41" i="1"/>
  <c r="AB41" i="10"/>
  <c r="N40" i="4"/>
  <c r="U40" i="4"/>
  <c r="T40" i="4" s="1"/>
  <c r="E40" i="1"/>
  <c r="BC47" i="9" l="1"/>
  <c r="AA46" i="8"/>
  <c r="R46" i="8"/>
  <c r="S46" i="8" s="1"/>
  <c r="X48" i="8"/>
  <c r="Q45" i="11"/>
  <c r="V46" i="11"/>
  <c r="O45" i="11"/>
  <c r="P45" i="11" s="1"/>
  <c r="BT45" i="1" s="1"/>
  <c r="U45" i="13"/>
  <c r="T45" i="13" s="1"/>
  <c r="CJ45" i="1" s="1"/>
  <c r="CI45" i="1"/>
  <c r="N45" i="13"/>
  <c r="AC45" i="7"/>
  <c r="K45" i="7"/>
  <c r="F45" i="7"/>
  <c r="AA46" i="9"/>
  <c r="X48" i="9"/>
  <c r="R46" i="9"/>
  <c r="S46" i="9" s="1"/>
  <c r="AO49" i="9"/>
  <c r="F46" i="11"/>
  <c r="AM49" i="9"/>
  <c r="E49" i="9" s="1"/>
  <c r="AM47" i="8"/>
  <c r="E47" i="8" s="1"/>
  <c r="AD46" i="13"/>
  <c r="L46" i="13"/>
  <c r="AO47" i="8"/>
  <c r="O41" i="10"/>
  <c r="P41" i="10" s="1"/>
  <c r="V42" i="10"/>
  <c r="Q41" i="10"/>
  <c r="E40" i="15"/>
  <c r="F40" i="1"/>
  <c r="G40" i="1"/>
  <c r="AB40" i="4"/>
  <c r="O40" i="4" s="1"/>
  <c r="P40" i="4" s="1"/>
  <c r="H40" i="1" s="1"/>
  <c r="U46" i="9" l="1"/>
  <c r="T46" i="9" s="1"/>
  <c r="AP46" i="1" s="1"/>
  <c r="AO46" i="1"/>
  <c r="N46" i="9"/>
  <c r="AB45" i="13"/>
  <c r="O45" i="13" s="1"/>
  <c r="CK45" i="1"/>
  <c r="P45" i="13"/>
  <c r="CL45" i="1" s="1"/>
  <c r="N46" i="8"/>
  <c r="P46" i="8" s="1"/>
  <c r="AI46" i="1" s="1"/>
  <c r="CY46" i="1" s="1"/>
  <c r="U46" i="8"/>
  <c r="T46" i="8" s="1"/>
  <c r="AG46" i="1" s="1"/>
  <c r="AF46" i="1"/>
  <c r="BA46" i="7"/>
  <c r="Z45" i="7"/>
  <c r="W47" i="7"/>
  <c r="Y46" i="11"/>
  <c r="BD46" i="11"/>
  <c r="AG46" i="11" s="1"/>
  <c r="K46" i="11" s="1"/>
  <c r="AE46" i="11" s="1"/>
  <c r="BB46" i="11"/>
  <c r="AE45" i="7"/>
  <c r="B45" i="7" s="1"/>
  <c r="T45" i="1" s="1"/>
  <c r="M45" i="7"/>
  <c r="AD49" i="9"/>
  <c r="F49" i="9"/>
  <c r="AD47" i="8"/>
  <c r="AF46" i="13"/>
  <c r="W48" i="11"/>
  <c r="BD42" i="10"/>
  <c r="AG42" i="10" s="1"/>
  <c r="BB42" i="10"/>
  <c r="D42" i="10" s="1"/>
  <c r="Y42" i="10"/>
  <c r="BK41" i="1"/>
  <c r="Q40" i="4"/>
  <c r="V41" i="4"/>
  <c r="M46" i="11" l="1"/>
  <c r="X48" i="11" s="1"/>
  <c r="AC42" i="10"/>
  <c r="K42" i="10"/>
  <c r="BC46" i="7"/>
  <c r="R45" i="7"/>
  <c r="S45" i="7" s="1"/>
  <c r="AA45" i="7"/>
  <c r="X47" i="7"/>
  <c r="AH46" i="1"/>
  <c r="AB46" i="8"/>
  <c r="BE46" i="11"/>
  <c r="E46" i="11"/>
  <c r="BF46" i="11"/>
  <c r="AH46" i="11"/>
  <c r="V46" i="13"/>
  <c r="Q45" i="13"/>
  <c r="AQ46" i="1"/>
  <c r="AB46" i="9"/>
  <c r="O46" i="9"/>
  <c r="P46" i="9" s="1"/>
  <c r="AR46" i="1" s="1"/>
  <c r="Z46" i="11"/>
  <c r="AA46" i="11"/>
  <c r="AS47" i="11"/>
  <c r="AR47" i="11"/>
  <c r="M49" i="9"/>
  <c r="AS47" i="13"/>
  <c r="AR47" i="13"/>
  <c r="AM42" i="10"/>
  <c r="E42" i="10" s="1"/>
  <c r="F42" i="10" s="1"/>
  <c r="BE42" i="10"/>
  <c r="AO42" i="10"/>
  <c r="AH42" i="10" s="1"/>
  <c r="BF42" i="10"/>
  <c r="BD41" i="4"/>
  <c r="AN41" i="4" s="1"/>
  <c r="AG41" i="4" s="1"/>
  <c r="BB41" i="4"/>
  <c r="AL41" i="4" s="1"/>
  <c r="D41" i="4" s="1"/>
  <c r="Y41" i="4"/>
  <c r="W44" i="10" l="1"/>
  <c r="Z42" i="10"/>
  <c r="R46" i="11"/>
  <c r="S46" i="11" s="1"/>
  <c r="U46" i="11" s="1"/>
  <c r="T46" i="11" s="1"/>
  <c r="AE42" i="10"/>
  <c r="K41" i="4"/>
  <c r="AE41" i="4" s="1"/>
  <c r="AC41" i="4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BQ46" i="1"/>
  <c r="J47" i="13"/>
  <c r="CH47" i="1" s="1"/>
  <c r="AD42" i="10"/>
  <c r="BA43" i="10"/>
  <c r="AM41" i="4"/>
  <c r="E41" i="4" s="1"/>
  <c r="BE41" i="4"/>
  <c r="AO41" i="4"/>
  <c r="AH41" i="4" s="1"/>
  <c r="BF41" i="4"/>
  <c r="M42" i="10" l="1"/>
  <c r="L41" i="4"/>
  <c r="AF41" i="4" s="1"/>
  <c r="AF46" i="11"/>
  <c r="B46" i="11" s="1"/>
  <c r="BC47" i="11"/>
  <c r="BD47" i="9"/>
  <c r="AH47" i="9" s="1"/>
  <c r="L47" i="9" s="1"/>
  <c r="AF47" i="9" s="1"/>
  <c r="Y47" i="9"/>
  <c r="BB47" i="9"/>
  <c r="D46" i="13"/>
  <c r="BE46" i="13"/>
  <c r="AG46" i="13"/>
  <c r="BF46" i="13"/>
  <c r="Y47" i="8"/>
  <c r="BD47" i="8"/>
  <c r="AH47" i="8" s="1"/>
  <c r="L47" i="8" s="1"/>
  <c r="AF47" i="8" s="1"/>
  <c r="BB47" i="8"/>
  <c r="AB45" i="7"/>
  <c r="O45" i="7" s="1"/>
  <c r="P45" i="7" s="1"/>
  <c r="Z45" i="1" s="1"/>
  <c r="Y45" i="1"/>
  <c r="B42" i="10"/>
  <c r="BE42" i="1" s="1"/>
  <c r="BR46" i="1"/>
  <c r="C50" i="9"/>
  <c r="AM50" i="1" s="1"/>
  <c r="AD46" i="7"/>
  <c r="J50" i="9"/>
  <c r="AN50" i="1" s="1"/>
  <c r="U49" i="9"/>
  <c r="T49" i="9" s="1"/>
  <c r="AO49" i="1"/>
  <c r="N49" i="9"/>
  <c r="M41" i="4"/>
  <c r="F41" i="4"/>
  <c r="AD41" i="4"/>
  <c r="R42" i="10" l="1"/>
  <c r="BH42" i="1" s="1"/>
  <c r="AS43" i="10"/>
  <c r="AR43" i="10"/>
  <c r="BC43" i="10"/>
  <c r="AA42" i="10"/>
  <c r="X44" i="10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Z47" i="9" s="1"/>
  <c r="BE47" i="9"/>
  <c r="B41" i="4"/>
  <c r="B41" i="1" s="1"/>
  <c r="AN47" i="9"/>
  <c r="AG47" i="9" s="1"/>
  <c r="BF47" i="9"/>
  <c r="Q45" i="7"/>
  <c r="V46" i="7"/>
  <c r="BN46" i="1"/>
  <c r="N46" i="11"/>
  <c r="AQ49" i="1"/>
  <c r="AP49" i="1"/>
  <c r="AS42" i="4"/>
  <c r="AR42" i="4"/>
  <c r="Z41" i="4"/>
  <c r="BA42" i="4"/>
  <c r="A41" i="15"/>
  <c r="W43" i="4"/>
  <c r="BC42" i="4"/>
  <c r="R41" i="4"/>
  <c r="X43" i="4"/>
  <c r="AA41" i="4"/>
  <c r="S42" i="10" l="1"/>
  <c r="U42" i="10" s="1"/>
  <c r="T42" i="10" s="1"/>
  <c r="BI42" i="1" s="1"/>
  <c r="AN43" i="10"/>
  <c r="AL43" i="10"/>
  <c r="C43" i="10"/>
  <c r="BF43" i="1" s="1"/>
  <c r="AM43" i="10"/>
  <c r="AO43" i="10"/>
  <c r="J43" i="10"/>
  <c r="BG43" i="1" s="1"/>
  <c r="W50" i="9"/>
  <c r="W49" i="9"/>
  <c r="W51" i="9"/>
  <c r="Z47" i="8"/>
  <c r="Z48" i="8" s="1"/>
  <c r="Y46" i="7"/>
  <c r="BB46" i="7"/>
  <c r="BD46" i="7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AE46" i="13"/>
  <c r="B46" i="13" s="1"/>
  <c r="CF46" i="1" s="1"/>
  <c r="M46" i="13"/>
  <c r="BC47" i="13" s="1"/>
  <c r="AC47" i="9"/>
  <c r="K47" i="9"/>
  <c r="M47" i="9" s="1"/>
  <c r="BA48" i="9"/>
  <c r="AS47" i="7"/>
  <c r="AR47" i="7"/>
  <c r="C42" i="4"/>
  <c r="C42" i="1" s="1"/>
  <c r="J42" i="4"/>
  <c r="D42" i="1" s="1"/>
  <c r="D41" i="15"/>
  <c r="S41" i="4"/>
  <c r="C41" i="15"/>
  <c r="N42" i="10" l="1"/>
  <c r="BJ42" i="1" s="1"/>
  <c r="R47" i="8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R46" i="13"/>
  <c r="S46" i="13" s="1"/>
  <c r="X48" i="13"/>
  <c r="AE47" i="9"/>
  <c r="B47" i="9" s="1"/>
  <c r="BC48" i="9"/>
  <c r="AE47" i="8"/>
  <c r="B47" i="8" s="1"/>
  <c r="AC47" i="1" s="1"/>
  <c r="BC48" i="8"/>
  <c r="BF46" i="7"/>
  <c r="AH46" i="7"/>
  <c r="L46" i="7" s="1"/>
  <c r="AF46" i="7" s="1"/>
  <c r="D46" i="7"/>
  <c r="BE46" i="7"/>
  <c r="V47" i="11"/>
  <c r="Q46" i="11"/>
  <c r="AO47" i="11"/>
  <c r="AO47" i="13"/>
  <c r="AH47" i="13" s="1"/>
  <c r="AR44" i="10"/>
  <c r="AS44" i="10"/>
  <c r="C47" i="7"/>
  <c r="U47" i="1" s="1"/>
  <c r="AM47" i="11"/>
  <c r="AM47" i="13"/>
  <c r="E47" i="13" s="1"/>
  <c r="J47" i="7"/>
  <c r="V47" i="1" s="1"/>
  <c r="E41" i="1"/>
  <c r="N41" i="4"/>
  <c r="U41" i="4"/>
  <c r="T41" i="4" s="1"/>
  <c r="AB42" i="10" l="1"/>
  <c r="O42" i="10" s="1"/>
  <c r="P42" i="10" s="1"/>
  <c r="BK42" i="1" s="1"/>
  <c r="C48" i="9"/>
  <c r="AM48" i="1" s="1"/>
  <c r="AM48" i="9"/>
  <c r="E48" i="9" s="1"/>
  <c r="AO48" i="9"/>
  <c r="U47" i="9"/>
  <c r="T47" i="9" s="1"/>
  <c r="AP47" i="1" s="1"/>
  <c r="AO47" i="1"/>
  <c r="N47" i="9"/>
  <c r="O47" i="9" s="1"/>
  <c r="AL47" i="1"/>
  <c r="J48" i="9"/>
  <c r="AN48" i="1" s="1"/>
  <c r="J49" i="9"/>
  <c r="AN49" i="1" s="1"/>
  <c r="U47" i="8"/>
  <c r="T47" i="8" s="1"/>
  <c r="AG47" i="1" s="1"/>
  <c r="AF47" i="1"/>
  <c r="N47" i="8"/>
  <c r="AC46" i="7"/>
  <c r="K46" i="7"/>
  <c r="F46" i="7"/>
  <c r="N46" i="13"/>
  <c r="U46" i="13"/>
  <c r="T46" i="13" s="1"/>
  <c r="CJ46" i="1" s="1"/>
  <c r="CI46" i="1"/>
  <c r="E43" i="10"/>
  <c r="F43" i="10" s="1"/>
  <c r="W45" i="10" s="1"/>
  <c r="Y47" i="11"/>
  <c r="BB47" i="11"/>
  <c r="E47" i="11" s="1"/>
  <c r="BD47" i="11"/>
  <c r="AH47" i="11" s="1"/>
  <c r="AO50" i="9"/>
  <c r="AH50" i="9" s="1"/>
  <c r="AM50" i="9"/>
  <c r="E50" i="9" s="1"/>
  <c r="AM48" i="8"/>
  <c r="E48" i="8" s="1"/>
  <c r="J44" i="10"/>
  <c r="BG44" i="1" s="1"/>
  <c r="AD47" i="13"/>
  <c r="L47" i="13"/>
  <c r="AN44" i="10"/>
  <c r="AL44" i="10"/>
  <c r="C44" i="10"/>
  <c r="BF44" i="1" s="1"/>
  <c r="AO48" i="8"/>
  <c r="F41" i="1"/>
  <c r="E41" i="15"/>
  <c r="G41" i="1"/>
  <c r="AB41" i="4"/>
  <c r="O41" i="4" s="1"/>
  <c r="P41" i="4" s="1"/>
  <c r="H41" i="1" s="1"/>
  <c r="V43" i="10" l="1"/>
  <c r="BD43" i="10" s="1"/>
  <c r="AG43" i="10" s="1"/>
  <c r="Q42" i="10"/>
  <c r="B46" i="7"/>
  <c r="T46" i="1" s="1"/>
  <c r="Y43" i="10"/>
  <c r="BB43" i="10"/>
  <c r="Z43" i="10" s="1"/>
  <c r="AD47" i="11"/>
  <c r="L47" i="11"/>
  <c r="W48" i="7"/>
  <c r="Z46" i="7"/>
  <c r="AQ47" i="1"/>
  <c r="AB47" i="9"/>
  <c r="O47" i="8"/>
  <c r="P47" i="8" s="1"/>
  <c r="AI47" i="1" s="1"/>
  <c r="CY47" i="1" s="1"/>
  <c r="AB47" i="8"/>
  <c r="AH47" i="1"/>
  <c r="P47" i="9"/>
  <c r="AR47" i="1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CK46" i="1"/>
  <c r="AD43" i="10"/>
  <c r="BA47" i="7"/>
  <c r="AE46" i="7"/>
  <c r="M46" i="7"/>
  <c r="BC47" i="7" s="1"/>
  <c r="AD48" i="8"/>
  <c r="F48" i="8"/>
  <c r="AF47" i="11"/>
  <c r="AF47" i="13"/>
  <c r="AD50" i="9"/>
  <c r="L50" i="9"/>
  <c r="F50" i="9"/>
  <c r="V42" i="4"/>
  <c r="Q41" i="4"/>
  <c r="AH43" i="10" l="1"/>
  <c r="L43" i="10" s="1"/>
  <c r="M43" i="10" s="1"/>
  <c r="X45" i="10" s="1"/>
  <c r="BF43" i="10"/>
  <c r="D43" i="10"/>
  <c r="BE43" i="10"/>
  <c r="Z47" i="11"/>
  <c r="BA48" i="11"/>
  <c r="Q47" i="8"/>
  <c r="V48" i="8"/>
  <c r="Q47" i="9"/>
  <c r="V48" i="9"/>
  <c r="AA46" i="7"/>
  <c r="R46" i="7"/>
  <c r="S46" i="7" s="1"/>
  <c r="X48" i="7"/>
  <c r="Q46" i="13"/>
  <c r="V47" i="13"/>
  <c r="AC47" i="11"/>
  <c r="K47" i="11"/>
  <c r="M48" i="8"/>
  <c r="W50" i="8"/>
  <c r="W52" i="9"/>
  <c r="AF50" i="9"/>
  <c r="M50" i="9"/>
  <c r="Y42" i="4"/>
  <c r="BD42" i="4"/>
  <c r="AO42" i="4" s="1"/>
  <c r="AH42" i="4" s="1"/>
  <c r="BB42" i="4"/>
  <c r="AM42" i="4" s="1"/>
  <c r="E42" i="4" s="1"/>
  <c r="AF43" i="10" l="1"/>
  <c r="R43" i="10"/>
  <c r="S43" i="10" s="1"/>
  <c r="U43" i="10" s="1"/>
  <c r="T43" i="10" s="1"/>
  <c r="BI43" i="1" s="1"/>
  <c r="AA43" i="10"/>
  <c r="K43" i="10"/>
  <c r="AC43" i="10"/>
  <c r="BA44" i="10"/>
  <c r="BH43" i="1"/>
  <c r="AE47" i="11"/>
  <c r="M47" i="11"/>
  <c r="BC48" i="11" s="1"/>
  <c r="Y48" i="9"/>
  <c r="AB48" i="9" s="1"/>
  <c r="O48" i="9"/>
  <c r="BB48" i="9"/>
  <c r="BD48" i="9"/>
  <c r="AH48" i="9" s="1"/>
  <c r="L48" i="9" s="1"/>
  <c r="AF48" i="9" s="1"/>
  <c r="AA48" i="9"/>
  <c r="O48" i="8"/>
  <c r="Y48" i="8"/>
  <c r="BB48" i="8"/>
  <c r="BD48" i="8"/>
  <c r="AH48" i="8" s="1"/>
  <c r="L48" i="8" s="1"/>
  <c r="AF48" i="8" s="1"/>
  <c r="B47" i="11"/>
  <c r="BN47" i="1" s="1"/>
  <c r="BB47" i="13"/>
  <c r="Y47" i="13"/>
  <c r="BD47" i="13"/>
  <c r="O47" i="13"/>
  <c r="U46" i="7"/>
  <c r="T46" i="7" s="1"/>
  <c r="X46" i="1" s="1"/>
  <c r="N46" i="7"/>
  <c r="W46" i="1"/>
  <c r="R50" i="9"/>
  <c r="S50" i="9" s="1"/>
  <c r="X52" i="9"/>
  <c r="AS51" i="9"/>
  <c r="AR51" i="9"/>
  <c r="AO47" i="7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A48" i="8" l="1"/>
  <c r="Q48" i="9"/>
  <c r="V49" i="9"/>
  <c r="AE43" i="10"/>
  <c r="B43" i="10" s="1"/>
  <c r="BE43" i="1" s="1"/>
  <c r="BC44" i="10"/>
  <c r="BE48" i="9"/>
  <c r="AL48" i="9"/>
  <c r="D48" i="9" s="1"/>
  <c r="Z48" i="9"/>
  <c r="BF48" i="9"/>
  <c r="AN48" i="9"/>
  <c r="AG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J49" i="8"/>
  <c r="AE49" i="1" s="1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C49" i="8"/>
  <c r="AD49" i="1" s="1"/>
  <c r="K42" i="4"/>
  <c r="M42" i="4" s="1"/>
  <c r="AC42" i="4"/>
  <c r="BA43" i="4"/>
  <c r="N43" i="10" l="1"/>
  <c r="BJ43" i="1" s="1"/>
  <c r="Y49" i="9"/>
  <c r="AB49" i="9" s="1"/>
  <c r="O49" i="9"/>
  <c r="P49" i="9" s="1"/>
  <c r="AR49" i="1" s="1"/>
  <c r="K48" i="9"/>
  <c r="AE48" i="9" s="1"/>
  <c r="K48" i="8"/>
  <c r="AC48" i="8"/>
  <c r="BA49" i="8"/>
  <c r="BA49" i="9"/>
  <c r="BB49" i="9" s="1"/>
  <c r="AC48" i="9"/>
  <c r="U47" i="11"/>
  <c r="T47" i="11" s="1"/>
  <c r="BR47" i="1" s="1"/>
  <c r="BQ47" i="1"/>
  <c r="N47" i="11"/>
  <c r="O46" i="7"/>
  <c r="P46" i="7" s="1"/>
  <c r="Z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AA47" i="13" s="1"/>
  <c r="BA48" i="13"/>
  <c r="AM44" i="10"/>
  <c r="AQ50" i="1"/>
  <c r="AO44" i="10"/>
  <c r="AP50" i="1"/>
  <c r="AB48" i="8"/>
  <c r="AH48" i="1"/>
  <c r="P48" i="8"/>
  <c r="AI48" i="1" s="1"/>
  <c r="CY48" i="1" s="1"/>
  <c r="AG48" i="1"/>
  <c r="BC43" i="4"/>
  <c r="AE42" i="4"/>
  <c r="B42" i="4" s="1"/>
  <c r="B42" i="1" s="1"/>
  <c r="AB43" i="10" l="1"/>
  <c r="Q49" i="9"/>
  <c r="V50" i="9"/>
  <c r="Z49" i="9"/>
  <c r="Z50" i="9" s="1"/>
  <c r="AL49" i="9"/>
  <c r="BC49" i="9"/>
  <c r="BD49" i="9" s="1"/>
  <c r="BE49" i="9"/>
  <c r="D49" i="9"/>
  <c r="AH49" i="9"/>
  <c r="L49" i="9" s="1"/>
  <c r="AB47" i="1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C49" i="8"/>
  <c r="B48" i="9"/>
  <c r="AL48" i="1" s="1"/>
  <c r="AL43" i="4"/>
  <c r="AN43" i="4"/>
  <c r="C43" i="4"/>
  <c r="C43" i="1" s="1"/>
  <c r="D42" i="15"/>
  <c r="S42" i="4"/>
  <c r="AE47" i="13"/>
  <c r="BC48" i="13"/>
  <c r="B47" i="13"/>
  <c r="BB47" i="7"/>
  <c r="BD47" i="7"/>
  <c r="AH47" i="7" s="1"/>
  <c r="L47" i="7" s="1"/>
  <c r="AF47" i="7" s="1"/>
  <c r="Y47" i="7"/>
  <c r="AM43" i="4"/>
  <c r="AO43" i="4"/>
  <c r="Q48" i="8"/>
  <c r="V49" i="8"/>
  <c r="Q43" i="10" l="1"/>
  <c r="O43" i="10"/>
  <c r="P43" i="10" s="1"/>
  <c r="BK43" i="1" s="1"/>
  <c r="V44" i="10"/>
  <c r="Y50" i="9"/>
  <c r="AB50" i="9" s="1"/>
  <c r="O50" i="9"/>
  <c r="P50" i="9" s="1"/>
  <c r="AR50" i="1" s="1"/>
  <c r="BF49" i="9"/>
  <c r="AN49" i="9"/>
  <c r="AG49" i="9" s="1"/>
  <c r="AA49" i="9"/>
  <c r="AF49" i="9"/>
  <c r="K49" i="9"/>
  <c r="AC49" i="9"/>
  <c r="BA50" i="9"/>
  <c r="BB50" i="9" s="1"/>
  <c r="CF47" i="1"/>
  <c r="U47" i="13"/>
  <c r="T47" i="13" s="1"/>
  <c r="CJ47" i="1" s="1"/>
  <c r="CI47" i="1"/>
  <c r="N47" i="13"/>
  <c r="P47" i="13" s="1"/>
  <c r="CL47" i="1" s="1"/>
  <c r="O47" i="11"/>
  <c r="P47" i="11" s="1"/>
  <c r="BT47" i="1" s="1"/>
  <c r="Q47" i="11"/>
  <c r="V48" i="11"/>
  <c r="E44" i="10"/>
  <c r="AL47" i="7"/>
  <c r="D47" i="7" s="1"/>
  <c r="F47" i="7" s="1"/>
  <c r="W49" i="7" s="1"/>
  <c r="BE47" i="7"/>
  <c r="U42" i="4"/>
  <c r="T42" i="4" s="1"/>
  <c r="E42" i="1"/>
  <c r="N42" i="4"/>
  <c r="AN47" i="7"/>
  <c r="AG47" i="7" s="1"/>
  <c r="BF47" i="7"/>
  <c r="Y49" i="8"/>
  <c r="BB49" i="8"/>
  <c r="AL49" i="8" s="1"/>
  <c r="D49" i="8" s="1"/>
  <c r="BD49" i="8"/>
  <c r="AN49" i="8" s="1"/>
  <c r="AG49" i="8" s="1"/>
  <c r="AM48" i="13"/>
  <c r="E48" i="13" s="1"/>
  <c r="AM48" i="11"/>
  <c r="AO48" i="13"/>
  <c r="AH48" i="13" s="1"/>
  <c r="AO48" i="11"/>
  <c r="Y44" i="10" l="1"/>
  <c r="BB44" i="10"/>
  <c r="BD44" i="10"/>
  <c r="Q50" i="9"/>
  <c r="V51" i="9"/>
  <c r="Y51" i="9" s="1"/>
  <c r="BE50" i="9"/>
  <c r="AL50" i="9"/>
  <c r="D50" i="9" s="1"/>
  <c r="AC49" i="8"/>
  <c r="K49" i="8"/>
  <c r="AE49" i="8" s="1"/>
  <c r="AE49" i="9"/>
  <c r="B49" i="9" s="1"/>
  <c r="AL49" i="1" s="1"/>
  <c r="BC50" i="9"/>
  <c r="BD50" i="9" s="1"/>
  <c r="Z47" i="7"/>
  <c r="F44" i="10"/>
  <c r="M44" i="10"/>
  <c r="X46" i="10" s="1"/>
  <c r="BD48" i="11"/>
  <c r="AH48" i="11" s="1"/>
  <c r="Y48" i="11"/>
  <c r="BB48" i="11"/>
  <c r="E48" i="11" s="1"/>
  <c r="AB47" i="13"/>
  <c r="CK47" i="1"/>
  <c r="G42" i="1"/>
  <c r="AB42" i="4"/>
  <c r="F42" i="1"/>
  <c r="E42" i="15"/>
  <c r="AC47" i="7"/>
  <c r="K47" i="7"/>
  <c r="M47" i="7" s="1"/>
  <c r="BA48" i="7"/>
  <c r="AD44" i="10"/>
  <c r="BF49" i="8"/>
  <c r="AO49" i="8"/>
  <c r="AH49" i="8" s="1"/>
  <c r="BE49" i="8"/>
  <c r="AM49" i="8"/>
  <c r="E49" i="8" s="1"/>
  <c r="AS45" i="10"/>
  <c r="AR45" i="10"/>
  <c r="AO51" i="9"/>
  <c r="AH51" i="9" s="1"/>
  <c r="AS44" i="4"/>
  <c r="AR44" i="4"/>
  <c r="AD48" i="13"/>
  <c r="F48" i="13"/>
  <c r="L48" i="13"/>
  <c r="AM51" i="9"/>
  <c r="E51" i="9" s="1"/>
  <c r="F48" i="11"/>
  <c r="BE44" i="10" l="1"/>
  <c r="D44" i="10"/>
  <c r="AC44" i="10" s="1"/>
  <c r="AH44" i="10"/>
  <c r="L44" i="10" s="1"/>
  <c r="AF44" i="10" s="1"/>
  <c r="AG44" i="10"/>
  <c r="K44" i="10" s="1"/>
  <c r="AE44" i="10" s="1"/>
  <c r="BF44" i="10"/>
  <c r="BF50" i="9"/>
  <c r="AN50" i="9"/>
  <c r="AG50" i="9" s="1"/>
  <c r="K50" i="9" s="1"/>
  <c r="AA50" i="9"/>
  <c r="AC50" i="9"/>
  <c r="BA51" i="9"/>
  <c r="BB51" i="9" s="1"/>
  <c r="AA44" i="10"/>
  <c r="R44" i="10"/>
  <c r="L48" i="11"/>
  <c r="AF48" i="11" s="1"/>
  <c r="AD48" i="11"/>
  <c r="W46" i="10"/>
  <c r="Z44" i="10"/>
  <c r="BA45" i="10"/>
  <c r="BC45" i="10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Q42" i="4"/>
  <c r="V43" i="4"/>
  <c r="AL45" i="10"/>
  <c r="AN45" i="10"/>
  <c r="C45" i="10"/>
  <c r="BF45" i="1" s="1"/>
  <c r="AF48" i="13"/>
  <c r="M48" i="13"/>
  <c r="AN44" i="4"/>
  <c r="AL44" i="4"/>
  <c r="C44" i="4"/>
  <c r="C44" i="1" s="1"/>
  <c r="J44" i="4"/>
  <c r="D44" i="1" s="1"/>
  <c r="M48" i="11"/>
  <c r="W50" i="11"/>
  <c r="Z48" i="11"/>
  <c r="BH44" i="1"/>
  <c r="S44" i="10"/>
  <c r="W50" i="13"/>
  <c r="AD49" i="8"/>
  <c r="F49" i="8"/>
  <c r="BA50" i="8" s="1"/>
  <c r="L49" i="8"/>
  <c r="AD51" i="9"/>
  <c r="L51" i="9"/>
  <c r="F51" i="9"/>
  <c r="J45" i="10"/>
  <c r="BG45" i="1" s="1"/>
  <c r="B44" i="10" l="1"/>
  <c r="BE44" i="1" s="1"/>
  <c r="BE51" i="9"/>
  <c r="AL51" i="9"/>
  <c r="D51" i="9" s="1"/>
  <c r="BA52" i="9" s="1"/>
  <c r="AE50" i="9"/>
  <c r="BC51" i="9"/>
  <c r="BD51" i="9" s="1"/>
  <c r="B50" i="9"/>
  <c r="AL50" i="1" s="1"/>
  <c r="T47" i="1"/>
  <c r="BB48" i="13"/>
  <c r="Y48" i="13"/>
  <c r="BD48" i="13"/>
  <c r="AC48" i="11"/>
  <c r="K48" i="11"/>
  <c r="AE48" i="11" s="1"/>
  <c r="N47" i="7"/>
  <c r="W47" i="1"/>
  <c r="U47" i="7"/>
  <c r="T47" i="7" s="1"/>
  <c r="X47" i="1" s="1"/>
  <c r="Y43" i="4"/>
  <c r="BB43" i="4"/>
  <c r="BD43" i="4"/>
  <c r="AH43" i="4" s="1"/>
  <c r="R48" i="13"/>
  <c r="S48" i="13" s="1"/>
  <c r="AA48" i="13"/>
  <c r="X50" i="13"/>
  <c r="AR49" i="13"/>
  <c r="AS49" i="13"/>
  <c r="Z51" i="9"/>
  <c r="W53" i="9"/>
  <c r="AF51" i="9"/>
  <c r="M51" i="9"/>
  <c r="AF49" i="8"/>
  <c r="B49" i="8" s="1"/>
  <c r="M49" i="8"/>
  <c r="BC50" i="8" s="1"/>
  <c r="R48" i="11"/>
  <c r="S48" i="11" s="1"/>
  <c r="X50" i="11"/>
  <c r="AA48" i="11"/>
  <c r="AS49" i="11"/>
  <c r="AR49" i="11"/>
  <c r="W51" i="8"/>
  <c r="Z49" i="8"/>
  <c r="U44" i="10"/>
  <c r="T44" i="10" s="1"/>
  <c r="N44" i="10"/>
  <c r="BF51" i="9" l="1"/>
  <c r="AN51" i="9"/>
  <c r="AG51" i="9" s="1"/>
  <c r="K51" i="9"/>
  <c r="AE51" i="9" s="1"/>
  <c r="AC51" i="9"/>
  <c r="B48" i="11"/>
  <c r="BN48" i="1" s="1"/>
  <c r="D43" i="4"/>
  <c r="AC43" i="4" s="1"/>
  <c r="AN48" i="13"/>
  <c r="AG48" i="13" s="1"/>
  <c r="BF48" i="13"/>
  <c r="AL48" i="13"/>
  <c r="D48" i="13" s="1"/>
  <c r="BE48" i="13"/>
  <c r="Z48" i="13"/>
  <c r="BC49" i="11"/>
  <c r="AB47" i="7"/>
  <c r="O47" i="7" s="1"/>
  <c r="P47" i="7" s="1"/>
  <c r="Z47" i="1" s="1"/>
  <c r="Y47" i="1"/>
  <c r="AG43" i="4"/>
  <c r="BF43" i="4"/>
  <c r="BE43" i="4"/>
  <c r="E43" i="4"/>
  <c r="F43" i="4" s="1"/>
  <c r="AO48" i="7"/>
  <c r="C49" i="11"/>
  <c r="BO49" i="1" s="1"/>
  <c r="R49" i="8"/>
  <c r="S49" i="8" s="1"/>
  <c r="X51" i="8"/>
  <c r="AA49" i="8"/>
  <c r="AS50" i="8"/>
  <c r="AR50" i="8"/>
  <c r="J49" i="13"/>
  <c r="CH49" i="1" s="1"/>
  <c r="AM48" i="7"/>
  <c r="E48" i="7" s="1"/>
  <c r="AB44" i="10"/>
  <c r="O44" i="10" s="1"/>
  <c r="P44" i="10" s="1"/>
  <c r="BK44" i="1" s="1"/>
  <c r="BJ44" i="1"/>
  <c r="J49" i="11"/>
  <c r="BP49" i="1" s="1"/>
  <c r="C49" i="13"/>
  <c r="CG49" i="1" s="1"/>
  <c r="BI44" i="1"/>
  <c r="AC49" i="1"/>
  <c r="U48" i="13"/>
  <c r="T48" i="13" s="1"/>
  <c r="CI48" i="1"/>
  <c r="N48" i="13"/>
  <c r="R51" i="9"/>
  <c r="S51" i="9" s="1"/>
  <c r="X53" i="9"/>
  <c r="AA51" i="9"/>
  <c r="AS52" i="9"/>
  <c r="AR52" i="9"/>
  <c r="U48" i="11"/>
  <c r="T48" i="11" s="1"/>
  <c r="BQ48" i="1"/>
  <c r="N48" i="11"/>
  <c r="K43" i="4" l="1"/>
  <c r="B51" i="9"/>
  <c r="AL51" i="1" s="1"/>
  <c r="BC52" i="9"/>
  <c r="A43" i="15"/>
  <c r="W45" i="4"/>
  <c r="Z43" i="4"/>
  <c r="C43" i="15" s="1"/>
  <c r="Q47" i="7"/>
  <c r="V48" i="7"/>
  <c r="AC48" i="13"/>
  <c r="K48" i="13"/>
  <c r="BA49" i="13"/>
  <c r="AD43" i="4"/>
  <c r="BA44" i="4"/>
  <c r="L43" i="4"/>
  <c r="AF43" i="4" s="1"/>
  <c r="AE43" i="4"/>
  <c r="CJ48" i="1"/>
  <c r="Q44" i="10"/>
  <c r="V45" i="10"/>
  <c r="C50" i="8"/>
  <c r="AD50" i="1" s="1"/>
  <c r="U49" i="8"/>
  <c r="T49" i="8" s="1"/>
  <c r="AF49" i="1"/>
  <c r="N49" i="8"/>
  <c r="AD48" i="7"/>
  <c r="F48" i="7"/>
  <c r="J50" i="8"/>
  <c r="AE50" i="1" s="1"/>
  <c r="U51" i="9"/>
  <c r="T51" i="9" s="1"/>
  <c r="AO51" i="1"/>
  <c r="N51" i="9"/>
  <c r="AL52" i="9"/>
  <c r="AN52" i="9"/>
  <c r="AG52" i="9" s="1"/>
  <c r="C52" i="9"/>
  <c r="AM52" i="1" s="1"/>
  <c r="BR48" i="1"/>
  <c r="J52" i="9"/>
  <c r="AN52" i="1" s="1"/>
  <c r="AB48" i="11"/>
  <c r="O48" i="11" s="1"/>
  <c r="P48" i="11" s="1"/>
  <c r="BT48" i="1" s="1"/>
  <c r="BS48" i="1"/>
  <c r="AB48" i="13"/>
  <c r="O48" i="13" s="1"/>
  <c r="P48" i="13" s="1"/>
  <c r="CL48" i="1" s="1"/>
  <c r="CK48" i="1"/>
  <c r="M43" i="4" l="1"/>
  <c r="BC44" i="4" s="1"/>
  <c r="AE48" i="13"/>
  <c r="B48" i="13" s="1"/>
  <c r="CF48" i="1" s="1"/>
  <c r="BC49" i="13"/>
  <c r="Y48" i="7"/>
  <c r="BB48" i="7"/>
  <c r="BD48" i="7"/>
  <c r="AH48" i="7" s="1"/>
  <c r="L48" i="7" s="1"/>
  <c r="AF48" i="7" s="1"/>
  <c r="Z48" i="7"/>
  <c r="B43" i="4"/>
  <c r="Q48" i="11"/>
  <c r="V49" i="11"/>
  <c r="AB49" i="8"/>
  <c r="AH49" i="1"/>
  <c r="O49" i="8"/>
  <c r="P49" i="8" s="1"/>
  <c r="AI49" i="1" s="1"/>
  <c r="CY49" i="1" s="1"/>
  <c r="AG49" i="1"/>
  <c r="Q48" i="13"/>
  <c r="V49" i="13"/>
  <c r="AB51" i="9"/>
  <c r="O51" i="9" s="1"/>
  <c r="P51" i="9" s="1"/>
  <c r="AR51" i="1" s="1"/>
  <c r="AQ51" i="1"/>
  <c r="W50" i="7"/>
  <c r="Y45" i="10"/>
  <c r="BB45" i="10"/>
  <c r="D45" i="10" s="1"/>
  <c r="BD45" i="10"/>
  <c r="AG45" i="10" s="1"/>
  <c r="AP51" i="1"/>
  <c r="M48" i="7"/>
  <c r="R43" i="4" l="1"/>
  <c r="AA43" i="4"/>
  <c r="X45" i="4"/>
  <c r="AN48" i="7"/>
  <c r="AG48" i="7" s="1"/>
  <c r="BF48" i="7"/>
  <c r="AL48" i="7"/>
  <c r="D48" i="7" s="1"/>
  <c r="BE48" i="7"/>
  <c r="AA48" i="7"/>
  <c r="B43" i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Y49" i="13"/>
  <c r="BD49" i="13"/>
  <c r="BB49" i="13"/>
  <c r="AL49" i="13" s="1"/>
  <c r="D49" i="13" s="1"/>
  <c r="AC49" i="13" s="1"/>
  <c r="Q49" i="8"/>
  <c r="V50" i="8"/>
  <c r="BE45" i="10"/>
  <c r="AM45" i="10"/>
  <c r="E45" i="10" s="1"/>
  <c r="Y49" i="11"/>
  <c r="BD49" i="11"/>
  <c r="AN49" i="11" s="1"/>
  <c r="AG49" i="11" s="1"/>
  <c r="BB49" i="11"/>
  <c r="AL49" i="11" s="1"/>
  <c r="D49" i="11" s="1"/>
  <c r="AM44" i="4"/>
  <c r="BF45" i="10"/>
  <c r="AO45" i="10"/>
  <c r="AH45" i="10" s="1"/>
  <c r="AO44" i="4"/>
  <c r="AN49" i="13" l="1"/>
  <c r="AG49" i="13" s="1"/>
  <c r="K49" i="13" s="1"/>
  <c r="AE49" i="13" s="1"/>
  <c r="K49" i="11"/>
  <c r="AE49" i="11" s="1"/>
  <c r="AC49" i="11"/>
  <c r="AC48" i="7"/>
  <c r="K48" i="7"/>
  <c r="BA49" i="7"/>
  <c r="N43" i="4"/>
  <c r="U43" i="4"/>
  <c r="T43" i="4" s="1"/>
  <c r="E43" i="1"/>
  <c r="BE49" i="13"/>
  <c r="AM49" i="13"/>
  <c r="E49" i="13" s="1"/>
  <c r="J49" i="7"/>
  <c r="V49" i="1" s="1"/>
  <c r="BF49" i="13"/>
  <c r="AO49" i="13"/>
  <c r="AH49" i="13" s="1"/>
  <c r="Y52" i="9"/>
  <c r="BB52" i="9"/>
  <c r="D52" i="9" s="1"/>
  <c r="BD52" i="9"/>
  <c r="AD45" i="10"/>
  <c r="L45" i="10"/>
  <c r="F45" i="10"/>
  <c r="C49" i="7"/>
  <c r="U49" i="1" s="1"/>
  <c r="BF49" i="11"/>
  <c r="AO49" i="11"/>
  <c r="AH49" i="11" s="1"/>
  <c r="BE49" i="11"/>
  <c r="AM49" i="11"/>
  <c r="E49" i="11" s="1"/>
  <c r="Y50" i="8"/>
  <c r="O50" i="8"/>
  <c r="BD50" i="8"/>
  <c r="AN50" i="8" s="1"/>
  <c r="AG50" i="8" s="1"/>
  <c r="BB50" i="8"/>
  <c r="AL50" i="8" s="1"/>
  <c r="D50" i="8" s="1"/>
  <c r="U48" i="7"/>
  <c r="T48" i="7" s="1"/>
  <c r="W48" i="1"/>
  <c r="N48" i="7"/>
  <c r="AC52" i="9" l="1"/>
  <c r="K52" i="9"/>
  <c r="AE52" i="9" s="1"/>
  <c r="K50" i="8"/>
  <c r="AE50" i="8" s="1"/>
  <c r="AC50" i="8"/>
  <c r="AE48" i="7"/>
  <c r="B48" i="7" s="1"/>
  <c r="T48" i="1" s="1"/>
  <c r="BC49" i="7"/>
  <c r="E43" i="15"/>
  <c r="F43" i="1"/>
  <c r="AB43" i="4"/>
  <c r="G43" i="1"/>
  <c r="BA46" i="10"/>
  <c r="Z45" i="10"/>
  <c r="AF45" i="10"/>
  <c r="B45" i="10" s="1"/>
  <c r="M45" i="10"/>
  <c r="AD49" i="11"/>
  <c r="L49" i="11"/>
  <c r="F49" i="11"/>
  <c r="AB48" i="7"/>
  <c r="O48" i="7" s="1"/>
  <c r="P48" i="7" s="1"/>
  <c r="Z48" i="1" s="1"/>
  <c r="Y48" i="1"/>
  <c r="BF52" i="9"/>
  <c r="AO52" i="9"/>
  <c r="AH52" i="9" s="1"/>
  <c r="BE52" i="9"/>
  <c r="AM52" i="9"/>
  <c r="E52" i="9" s="1"/>
  <c r="X48" i="1"/>
  <c r="BE50" i="8"/>
  <c r="AM50" i="8"/>
  <c r="E50" i="8" s="1"/>
  <c r="AD49" i="13"/>
  <c r="F49" i="13"/>
  <c r="L49" i="13"/>
  <c r="BF50" i="8"/>
  <c r="AO50" i="8"/>
  <c r="AH50" i="8" s="1"/>
  <c r="W47" i="10"/>
  <c r="BA50" i="13" l="1"/>
  <c r="Z49" i="13"/>
  <c r="BA50" i="11"/>
  <c r="Z49" i="11"/>
  <c r="O43" i="4"/>
  <c r="P43" i="4" s="1"/>
  <c r="H43" i="1" s="1"/>
  <c r="Q43" i="4"/>
  <c r="V44" i="4"/>
  <c r="BC46" i="10"/>
  <c r="AA45" i="10"/>
  <c r="Q48" i="7"/>
  <c r="V49" i="7"/>
  <c r="AD50" i="8"/>
  <c r="F50" i="8"/>
  <c r="L50" i="8"/>
  <c r="AS45" i="4"/>
  <c r="AR45" i="4"/>
  <c r="R45" i="10"/>
  <c r="X47" i="10"/>
  <c r="AR46" i="10"/>
  <c r="AS46" i="10"/>
  <c r="BE45" i="1"/>
  <c r="AF49" i="13"/>
  <c r="M49" i="13"/>
  <c r="W51" i="13"/>
  <c r="B49" i="13"/>
  <c r="AD52" i="9"/>
  <c r="L52" i="9"/>
  <c r="F52" i="9"/>
  <c r="W51" i="11"/>
  <c r="AF49" i="11"/>
  <c r="B49" i="11" s="1"/>
  <c r="M49" i="11"/>
  <c r="AA49" i="11" s="1"/>
  <c r="BA53" i="9" l="1"/>
  <c r="Z52" i="9"/>
  <c r="BC50" i="13"/>
  <c r="AA49" i="13"/>
  <c r="BA51" i="8"/>
  <c r="Z50" i="8"/>
  <c r="Y44" i="4"/>
  <c r="BD44" i="4"/>
  <c r="BB44" i="4"/>
  <c r="BN49" i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AF52" i="9"/>
  <c r="B52" i="9" s="1"/>
  <c r="M52" i="9"/>
  <c r="W52" i="8"/>
  <c r="CF49" i="1"/>
  <c r="Y49" i="7"/>
  <c r="BB49" i="7"/>
  <c r="BD49" i="7"/>
  <c r="AN49" i="7" s="1"/>
  <c r="AG49" i="7" s="1"/>
  <c r="BC50" i="11"/>
  <c r="BH45" i="1"/>
  <c r="S45" i="10"/>
  <c r="AN45" i="4"/>
  <c r="AL45" i="4"/>
  <c r="C45" i="4"/>
  <c r="C45" i="1" s="1"/>
  <c r="BC53" i="9" l="1"/>
  <c r="AA52" i="9"/>
  <c r="AL49" i="7"/>
  <c r="D49" i="7" s="1"/>
  <c r="BC51" i="8"/>
  <c r="AA50" i="8"/>
  <c r="AG44" i="4"/>
  <c r="D44" i="4"/>
  <c r="F44" i="4" s="1"/>
  <c r="BE44" i="4"/>
  <c r="E44" i="4"/>
  <c r="BF44" i="4"/>
  <c r="AH44" i="4"/>
  <c r="AL52" i="1"/>
  <c r="AC50" i="1"/>
  <c r="U45" i="10"/>
  <c r="T45" i="10" s="1"/>
  <c r="N45" i="10"/>
  <c r="C50" i="13"/>
  <c r="CG50" i="1" s="1"/>
  <c r="R52" i="9"/>
  <c r="S52" i="9" s="1"/>
  <c r="X54" i="9"/>
  <c r="AR53" i="9"/>
  <c r="AS53" i="9"/>
  <c r="J50" i="13"/>
  <c r="CH50" i="1" s="1"/>
  <c r="U49" i="11"/>
  <c r="T49" i="11" s="1"/>
  <c r="BQ49" i="1"/>
  <c r="N49" i="11"/>
  <c r="BE49" i="7"/>
  <c r="AM49" i="7"/>
  <c r="E49" i="7" s="1"/>
  <c r="R50" i="8"/>
  <c r="S50" i="8" s="1"/>
  <c r="X52" i="8"/>
  <c r="AR51" i="8"/>
  <c r="AS51" i="8"/>
  <c r="C50" i="11"/>
  <c r="BO50" i="1" s="1"/>
  <c r="BF49" i="7"/>
  <c r="AO49" i="7"/>
  <c r="AH49" i="7" s="1"/>
  <c r="U49" i="13"/>
  <c r="T49" i="13" s="1"/>
  <c r="CI49" i="1"/>
  <c r="N49" i="13"/>
  <c r="O49" i="13" s="1"/>
  <c r="J50" i="11"/>
  <c r="BP50" i="1" s="1"/>
  <c r="AC49" i="7" l="1"/>
  <c r="K49" i="7"/>
  <c r="AE49" i="7" s="1"/>
  <c r="A44" i="15"/>
  <c r="W46" i="4"/>
  <c r="Z44" i="4"/>
  <c r="C44" i="15" s="1"/>
  <c r="K44" i="4"/>
  <c r="AC44" i="4"/>
  <c r="L44" i="4"/>
  <c r="AD44" i="4"/>
  <c r="BA45" i="4"/>
  <c r="AN53" i="9"/>
  <c r="AL53" i="9"/>
  <c r="D53" i="9" s="1"/>
  <c r="C53" i="9"/>
  <c r="AM53" i="1" s="1"/>
  <c r="BR49" i="1"/>
  <c r="AB49" i="13"/>
  <c r="CK49" i="1"/>
  <c r="P49" i="13"/>
  <c r="CL49" i="1" s="1"/>
  <c r="AD49" i="7"/>
  <c r="L49" i="7"/>
  <c r="F49" i="7"/>
  <c r="BA50" i="7" s="1"/>
  <c r="AB45" i="10"/>
  <c r="O45" i="10" s="1"/>
  <c r="P45" i="10" s="1"/>
  <c r="BK45" i="1" s="1"/>
  <c r="BJ45" i="1"/>
  <c r="BI45" i="1"/>
  <c r="CJ49" i="1"/>
  <c r="U50" i="8"/>
  <c r="T50" i="8" s="1"/>
  <c r="AF50" i="1"/>
  <c r="N50" i="8"/>
  <c r="J51" i="8"/>
  <c r="AE51" i="1" s="1"/>
  <c r="U52" i="9"/>
  <c r="T52" i="9" s="1"/>
  <c r="AO52" i="1"/>
  <c r="N52" i="9"/>
  <c r="C51" i="8"/>
  <c r="AD51" i="1" s="1"/>
  <c r="AB49" i="11"/>
  <c r="O49" i="11" s="1"/>
  <c r="P49" i="11" s="1"/>
  <c r="BT49" i="1" s="1"/>
  <c r="BS49" i="1"/>
  <c r="AG53" i="9"/>
  <c r="J53" i="9"/>
  <c r="AN53" i="1" s="1"/>
  <c r="AE44" i="4" l="1"/>
  <c r="M44" i="4"/>
  <c r="BC45" i="4" s="1"/>
  <c r="AF44" i="4"/>
  <c r="AC53" i="9"/>
  <c r="K53" i="9"/>
  <c r="AF49" i="7"/>
  <c r="B49" i="7" s="1"/>
  <c r="M49" i="7"/>
  <c r="BC50" i="7" s="1"/>
  <c r="AB52" i="9"/>
  <c r="O52" i="9" s="1"/>
  <c r="AQ52" i="1"/>
  <c r="P52" i="9"/>
  <c r="AR52" i="1" s="1"/>
  <c r="Q49" i="11"/>
  <c r="V50" i="11"/>
  <c r="AP52" i="1"/>
  <c r="AB50" i="8"/>
  <c r="AH50" i="1"/>
  <c r="P50" i="8"/>
  <c r="AI50" i="1" s="1"/>
  <c r="CY50" i="1" s="1"/>
  <c r="Q45" i="10"/>
  <c r="V46" i="10"/>
  <c r="Q49" i="13"/>
  <c r="V50" i="13"/>
  <c r="AG50" i="1"/>
  <c r="W51" i="7"/>
  <c r="Z49" i="7"/>
  <c r="B44" i="4" l="1"/>
  <c r="B44" i="1" s="1"/>
  <c r="X46" i="4"/>
  <c r="AA44" i="4"/>
  <c r="R44" i="4"/>
  <c r="V53" i="9"/>
  <c r="Q52" i="9"/>
  <c r="Y50" i="13"/>
  <c r="BD50" i="13"/>
  <c r="AN50" i="13" s="1"/>
  <c r="AG50" i="13" s="1"/>
  <c r="BB50" i="13"/>
  <c r="AL50" i="13" s="1"/>
  <c r="D50" i="13" s="1"/>
  <c r="R49" i="7"/>
  <c r="S49" i="7" s="1"/>
  <c r="X51" i="7"/>
  <c r="AA49" i="7"/>
  <c r="AR50" i="7"/>
  <c r="AS50" i="7"/>
  <c r="AE53" i="9"/>
  <c r="T49" i="1"/>
  <c r="Y46" i="10"/>
  <c r="BD46" i="10"/>
  <c r="AG46" i="10" s="1"/>
  <c r="BB46" i="10"/>
  <c r="D46" i="10" s="1"/>
  <c r="Y50" i="11"/>
  <c r="BD50" i="11"/>
  <c r="AN50" i="11" s="1"/>
  <c r="AG50" i="11" s="1"/>
  <c r="BB50" i="11"/>
  <c r="AL50" i="11" s="1"/>
  <c r="D50" i="11" s="1"/>
  <c r="Q50" i="8"/>
  <c r="V51" i="8"/>
  <c r="AC50" i="11" l="1"/>
  <c r="K50" i="11"/>
  <c r="AE50" i="11" s="1"/>
  <c r="AC50" i="13"/>
  <c r="K50" i="13"/>
  <c r="AE50" i="13" s="1"/>
  <c r="D44" i="15"/>
  <c r="S44" i="4"/>
  <c r="AC46" i="10"/>
  <c r="K46" i="10"/>
  <c r="AE46" i="10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AN51" i="8" s="1"/>
  <c r="AG51" i="8" s="1"/>
  <c r="BB51" i="8"/>
  <c r="AL51" i="8" s="1"/>
  <c r="D51" i="8" s="1"/>
  <c r="BF50" i="11"/>
  <c r="AO50" i="11"/>
  <c r="AH50" i="11" s="1"/>
  <c r="U49" i="7"/>
  <c r="T49" i="7" s="1"/>
  <c r="W49" i="1"/>
  <c r="N49" i="7"/>
  <c r="BE46" i="10"/>
  <c r="AM46" i="10"/>
  <c r="E46" i="10" s="1"/>
  <c r="AM45" i="4"/>
  <c r="BF46" i="10"/>
  <c r="AO46" i="10"/>
  <c r="AH46" i="10" s="1"/>
  <c r="J50" i="7"/>
  <c r="V50" i="1" s="1"/>
  <c r="AO45" i="4"/>
  <c r="Y53" i="9"/>
  <c r="BB53" i="9"/>
  <c r="BD53" i="9"/>
  <c r="K51" i="8" l="1"/>
  <c r="AE51" i="8" s="1"/>
  <c r="AC51" i="8"/>
  <c r="U44" i="4"/>
  <c r="T44" i="4" s="1"/>
  <c r="E44" i="1"/>
  <c r="N44" i="4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O49" i="7" s="1"/>
  <c r="P49" i="7" s="1"/>
  <c r="Z49" i="1" s="1"/>
  <c r="Y49" i="1"/>
  <c r="BF51" i="8"/>
  <c r="AO51" i="8"/>
  <c r="AH51" i="8" s="1"/>
  <c r="BE53" i="9"/>
  <c r="AM53" i="9"/>
  <c r="E53" i="9" s="1"/>
  <c r="X49" i="1"/>
  <c r="G44" i="1" l="1"/>
  <c r="AB44" i="4"/>
  <c r="F44" i="1"/>
  <c r="E44" i="15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F50" i="11"/>
  <c r="B50" i="11" s="1"/>
  <c r="M50" i="11"/>
  <c r="BC51" i="11" s="1"/>
  <c r="B50" i="13"/>
  <c r="Q44" i="4" l="1"/>
  <c r="V45" i="4"/>
  <c r="O44" i="4"/>
  <c r="P44" i="4" s="1"/>
  <c r="H44" i="1" s="1"/>
  <c r="D45" i="4"/>
  <c r="AH45" i="4"/>
  <c r="BN50" i="1"/>
  <c r="BE46" i="1"/>
  <c r="CF50" i="1"/>
  <c r="AF53" i="9"/>
  <c r="B53" i="9" s="1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AF51" i="8"/>
  <c r="B51" i="8" s="1"/>
  <c r="M51" i="8"/>
  <c r="Y50" i="7"/>
  <c r="O50" i="7"/>
  <c r="BB50" i="7"/>
  <c r="AL50" i="7" s="1"/>
  <c r="D50" i="7" s="1"/>
  <c r="BD50" i="7"/>
  <c r="AN50" i="7" s="1"/>
  <c r="AG50" i="7" s="1"/>
  <c r="W53" i="8"/>
  <c r="Z51" i="8"/>
  <c r="K50" i="7" l="1"/>
  <c r="AE50" i="7" s="1"/>
  <c r="AC50" i="7"/>
  <c r="Y45" i="4"/>
  <c r="BD45" i="4"/>
  <c r="BB45" i="4"/>
  <c r="AC45" i="4"/>
  <c r="F45" i="4"/>
  <c r="AC51" i="1"/>
  <c r="R51" i="8"/>
  <c r="S51" i="8" s="1"/>
  <c r="AA51" i="8"/>
  <c r="X53" i="8"/>
  <c r="AR52" i="8"/>
  <c r="AS52" i="8"/>
  <c r="U50" i="11"/>
  <c r="T50" i="11" s="1"/>
  <c r="BQ50" i="1"/>
  <c r="N50" i="11"/>
  <c r="C51" i="13"/>
  <c r="CG51" i="1" s="1"/>
  <c r="J46" i="4"/>
  <c r="D46" i="1" s="1"/>
  <c r="BH46" i="1"/>
  <c r="S46" i="10"/>
  <c r="J51" i="13"/>
  <c r="CH51" i="1" s="1"/>
  <c r="BE50" i="7"/>
  <c r="AM50" i="7"/>
  <c r="E50" i="7" s="1"/>
  <c r="C51" i="11"/>
  <c r="BO51" i="1" s="1"/>
  <c r="J47" i="10"/>
  <c r="BG47" i="1" s="1"/>
  <c r="BF50" i="7"/>
  <c r="AO50" i="7"/>
  <c r="AH50" i="7" s="1"/>
  <c r="C47" i="10"/>
  <c r="BF47" i="1" s="1"/>
  <c r="J51" i="11"/>
  <c r="BP51" i="1" s="1"/>
  <c r="AN46" i="4"/>
  <c r="AG46" i="4" s="1"/>
  <c r="AL46" i="4"/>
  <c r="C46" i="4"/>
  <c r="C46" i="1" s="1"/>
  <c r="AL53" i="1"/>
  <c r="R53" i="9"/>
  <c r="S53" i="9" s="1"/>
  <c r="X55" i="9"/>
  <c r="AA53" i="9"/>
  <c r="AS54" i="9"/>
  <c r="AR54" i="9"/>
  <c r="BC52" i="8"/>
  <c r="U50" i="13"/>
  <c r="T50" i="13" s="1"/>
  <c r="CI50" i="1"/>
  <c r="N50" i="13"/>
  <c r="E45" i="4" l="1"/>
  <c r="BE45" i="4"/>
  <c r="AG45" i="4"/>
  <c r="K45" i="4" s="1"/>
  <c r="AE45" i="4" s="1"/>
  <c r="BF45" i="4"/>
  <c r="A45" i="15"/>
  <c r="W47" i="4"/>
  <c r="Z45" i="4"/>
  <c r="C45" i="15" s="1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AB50" i="13"/>
  <c r="CK50" i="1"/>
  <c r="O50" i="13"/>
  <c r="P50" i="13" s="1"/>
  <c r="CL50" i="1" s="1"/>
  <c r="AL54" i="9"/>
  <c r="AN54" i="9"/>
  <c r="C54" i="9"/>
  <c r="AM54" i="1" s="1"/>
  <c r="U51" i="8"/>
  <c r="T51" i="8" s="1"/>
  <c r="AF51" i="1"/>
  <c r="N51" i="8"/>
  <c r="AG54" i="9"/>
  <c r="J54" i="9"/>
  <c r="AN54" i="1" s="1"/>
  <c r="U46" i="10"/>
  <c r="T46" i="10" s="1"/>
  <c r="N46" i="10"/>
  <c r="BR50" i="1"/>
  <c r="CJ50" i="1"/>
  <c r="AD50" i="7"/>
  <c r="L50" i="7"/>
  <c r="F50" i="7"/>
  <c r="J52" i="8"/>
  <c r="AE52" i="1" s="1"/>
  <c r="BA51" i="7" l="1"/>
  <c r="Z50" i="7"/>
  <c r="M45" i="4"/>
  <c r="R45" i="4" s="1"/>
  <c r="AD45" i="4"/>
  <c r="L45" i="4"/>
  <c r="BA46" i="4"/>
  <c r="AA45" i="4"/>
  <c r="AC52" i="8"/>
  <c r="K52" i="8"/>
  <c r="AB51" i="8"/>
  <c r="AH51" i="1"/>
  <c r="O51" i="8"/>
  <c r="P51" i="8" s="1"/>
  <c r="AI51" i="1" s="1"/>
  <c r="CY51" i="1" s="1"/>
  <c r="AB53" i="9"/>
  <c r="O53" i="9" s="1"/>
  <c r="P53" i="9" s="1"/>
  <c r="AR53" i="1" s="1"/>
  <c r="AQ53" i="1"/>
  <c r="BI46" i="1"/>
  <c r="Q50" i="11"/>
  <c r="V51" i="11"/>
  <c r="Q50" i="13"/>
  <c r="V51" i="13"/>
  <c r="AP53" i="1"/>
  <c r="AG51" i="1"/>
  <c r="AB46" i="10"/>
  <c r="O46" i="10" s="1"/>
  <c r="P46" i="10" s="1"/>
  <c r="BK46" i="1" s="1"/>
  <c r="BJ46" i="1"/>
  <c r="W52" i="7"/>
  <c r="AF50" i="7"/>
  <c r="B50" i="7" s="1"/>
  <c r="M50" i="7"/>
  <c r="X47" i="4" l="1"/>
  <c r="BC46" i="4"/>
  <c r="BC51" i="7"/>
  <c r="AA50" i="7"/>
  <c r="AF45" i="4"/>
  <c r="B45" i="4"/>
  <c r="B45" i="1" s="1"/>
  <c r="D45" i="15"/>
  <c r="S45" i="4"/>
  <c r="T50" i="1"/>
  <c r="Q51" i="8"/>
  <c r="V52" i="8"/>
  <c r="Y51" i="13"/>
  <c r="O51" i="13"/>
  <c r="BD51" i="13"/>
  <c r="AN51" i="13" s="1"/>
  <c r="AG51" i="13" s="1"/>
  <c r="BB51" i="13"/>
  <c r="AL51" i="13" s="1"/>
  <c r="D51" i="13" s="1"/>
  <c r="R50" i="7"/>
  <c r="S50" i="7" s="1"/>
  <c r="X52" i="7"/>
  <c r="AR51" i="7"/>
  <c r="AS51" i="7"/>
  <c r="Q46" i="10"/>
  <c r="V47" i="10"/>
  <c r="Y51" i="11"/>
  <c r="BD51" i="11"/>
  <c r="AN51" i="11" s="1"/>
  <c r="AG51" i="11" s="1"/>
  <c r="BB51" i="11"/>
  <c r="AL51" i="11" s="1"/>
  <c r="D51" i="11" s="1"/>
  <c r="AE52" i="8"/>
  <c r="V54" i="9"/>
  <c r="Q53" i="9"/>
  <c r="AC51" i="13" l="1"/>
  <c r="K51" i="13"/>
  <c r="AE51" i="13" s="1"/>
  <c r="AC51" i="11"/>
  <c r="K51" i="11"/>
  <c r="AE51" i="11" s="1"/>
  <c r="N45" i="4"/>
  <c r="U45" i="4"/>
  <c r="T45" i="4" s="1"/>
  <c r="E45" i="1"/>
  <c r="J51" i="7"/>
  <c r="V51" i="1" s="1"/>
  <c r="BF51" i="13"/>
  <c r="AO51" i="13"/>
  <c r="AH51" i="13" s="1"/>
  <c r="C51" i="7"/>
  <c r="U51" i="1" s="1"/>
  <c r="BE51" i="11"/>
  <c r="AM51" i="11"/>
  <c r="E51" i="11" s="1"/>
  <c r="BE51" i="13"/>
  <c r="AM51" i="13"/>
  <c r="E51" i="13" s="1"/>
  <c r="O54" i="9"/>
  <c r="Y54" i="9"/>
  <c r="BB54" i="9"/>
  <c r="D54" i="9" s="1"/>
  <c r="BD54" i="9"/>
  <c r="BF51" i="11"/>
  <c r="AO51" i="11"/>
  <c r="AH51" i="11" s="1"/>
  <c r="Y52" i="8"/>
  <c r="BB52" i="8"/>
  <c r="BD52" i="8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K54" i="9" l="1"/>
  <c r="AE54" i="9" s="1"/>
  <c r="AC54" i="9"/>
  <c r="F45" i="1"/>
  <c r="E45" i="15"/>
  <c r="G45" i="1"/>
  <c r="AB45" i="4"/>
  <c r="AC47" i="10"/>
  <c r="K47" i="10"/>
  <c r="AE47" i="10" s="1"/>
  <c r="BE47" i="10"/>
  <c r="AM47" i="10"/>
  <c r="E47" i="10" s="1"/>
  <c r="BF47" i="10"/>
  <c r="AO47" i="10"/>
  <c r="AH47" i="10" s="1"/>
  <c r="BF54" i="9"/>
  <c r="AO54" i="9"/>
  <c r="AH54" i="9" s="1"/>
  <c r="BE54" i="9"/>
  <c r="AM54" i="9"/>
  <c r="E54" i="9" s="1"/>
  <c r="BE52" i="8"/>
  <c r="AM52" i="8"/>
  <c r="E52" i="8" s="1"/>
  <c r="AM46" i="4"/>
  <c r="AD51" i="13"/>
  <c r="F51" i="13"/>
  <c r="BA52" i="13" s="1"/>
  <c r="L51" i="13"/>
  <c r="BF52" i="8"/>
  <c r="AO52" i="8"/>
  <c r="AH52" i="8" s="1"/>
  <c r="AB50" i="7"/>
  <c r="Y50" i="1"/>
  <c r="P50" i="7"/>
  <c r="Z50" i="1" s="1"/>
  <c r="AO46" i="4"/>
  <c r="AD51" i="11"/>
  <c r="F51" i="11"/>
  <c r="L51" i="11"/>
  <c r="X50" i="1"/>
  <c r="O45" i="4" l="1"/>
  <c r="P45" i="4" s="1"/>
  <c r="H45" i="1" s="1"/>
  <c r="V46" i="4"/>
  <c r="Q45" i="4"/>
  <c r="AD52" i="8"/>
  <c r="F52" i="8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F51" i="11"/>
  <c r="B51" i="11" s="1"/>
  <c r="M51" i="11"/>
  <c r="Q50" i="7"/>
  <c r="V51" i="7"/>
  <c r="BA53" i="8" l="1"/>
  <c r="Z52" i="8"/>
  <c r="BD46" i="4"/>
  <c r="BB46" i="4"/>
  <c r="E46" i="4" s="1"/>
  <c r="AD46" i="4" s="1"/>
  <c r="Y46" i="4"/>
  <c r="BA48" i="10"/>
  <c r="Z47" i="10"/>
  <c r="CF51" i="1"/>
  <c r="R51" i="11"/>
  <c r="S51" i="11" s="1"/>
  <c r="X53" i="11"/>
  <c r="AR52" i="11"/>
  <c r="AS52" i="11"/>
  <c r="BN51" i="1"/>
  <c r="R51" i="13"/>
  <c r="S51" i="13" s="1"/>
  <c r="X53" i="13"/>
  <c r="AS52" i="13"/>
  <c r="AR52" i="13"/>
  <c r="W49" i="10"/>
  <c r="AF52" i="8"/>
  <c r="B52" i="8" s="1"/>
  <c r="M52" i="8"/>
  <c r="AF47" i="10"/>
  <c r="B47" i="10" s="1"/>
  <c r="M47" i="10"/>
  <c r="AA47" i="10" s="1"/>
  <c r="Y51" i="7"/>
  <c r="BB51" i="7"/>
  <c r="AL51" i="7" s="1"/>
  <c r="D51" i="7" s="1"/>
  <c r="BD51" i="7"/>
  <c r="AN51" i="7" s="1"/>
  <c r="AG51" i="7" s="1"/>
  <c r="W54" i="8"/>
  <c r="AF54" i="9"/>
  <c r="M54" i="9"/>
  <c r="W56" i="9"/>
  <c r="BC52" i="11"/>
  <c r="B54" i="9"/>
  <c r="BC55" i="9" l="1"/>
  <c r="AA54" i="9"/>
  <c r="BC53" i="8"/>
  <c r="AA52" i="8"/>
  <c r="AC51" i="7"/>
  <c r="K51" i="7"/>
  <c r="AE51" i="7" s="1"/>
  <c r="D46" i="4"/>
  <c r="BE46" i="4"/>
  <c r="BF46" i="4"/>
  <c r="AH46" i="4"/>
  <c r="L46" i="4" s="1"/>
  <c r="BC48" i="10"/>
  <c r="BE47" i="1"/>
  <c r="AC52" i="1"/>
  <c r="AN52" i="11"/>
  <c r="AL52" i="11"/>
  <c r="D52" i="11" s="1"/>
  <c r="C52" i="11"/>
  <c r="BO52" i="1" s="1"/>
  <c r="AL54" i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AF46" i="4" l="1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AL53" i="8"/>
  <c r="AN53" i="8"/>
  <c r="AG53" i="8" s="1"/>
  <c r="C53" i="8"/>
  <c r="AD53" i="1" s="1"/>
  <c r="AG55" i="9"/>
  <c r="J55" i="9"/>
  <c r="AN55" i="1" s="1"/>
  <c r="AC52" i="13"/>
  <c r="BS51" i="1"/>
  <c r="AB51" i="11"/>
  <c r="O51" i="11" s="1"/>
  <c r="P51" i="11" s="1"/>
  <c r="BT51" i="1" s="1"/>
  <c r="C47" i="4"/>
  <c r="C47" i="1" s="1"/>
  <c r="BH47" i="1"/>
  <c r="S47" i="10"/>
  <c r="BR51" i="1"/>
  <c r="AB51" i="13"/>
  <c r="CK51" i="1"/>
  <c r="P51" i="13"/>
  <c r="CL51" i="1" s="1"/>
  <c r="U54" i="9"/>
  <c r="T54" i="9" s="1"/>
  <c r="AO54" i="1"/>
  <c r="N54" i="9"/>
  <c r="U52" i="8"/>
  <c r="T52" i="8" s="1"/>
  <c r="AF52" i="1"/>
  <c r="N52" i="8"/>
  <c r="AD51" i="7"/>
  <c r="F51" i="7"/>
  <c r="BA52" i="7" s="1"/>
  <c r="L51" i="7"/>
  <c r="J48" i="10"/>
  <c r="BG48" i="1" s="1"/>
  <c r="BA47" i="4" l="1"/>
  <c r="A46" i="15"/>
  <c r="W48" i="4"/>
  <c r="Z46" i="4"/>
  <c r="AE46" i="4"/>
  <c r="M46" i="4"/>
  <c r="B46" i="4"/>
  <c r="B46" i="1" s="1"/>
  <c r="AC55" i="9"/>
  <c r="K55" i="9"/>
  <c r="AB52" i="8"/>
  <c r="O52" i="8" s="1"/>
  <c r="P52" i="8" s="1"/>
  <c r="AI52" i="1" s="1"/>
  <c r="CY52" i="1" s="1"/>
  <c r="AH52" i="1"/>
  <c r="AG52" i="1"/>
  <c r="Q51" i="13"/>
  <c r="V52" i="13"/>
  <c r="Q51" i="11"/>
  <c r="V52" i="11"/>
  <c r="AB54" i="9"/>
  <c r="AQ54" i="1"/>
  <c r="P54" i="9"/>
  <c r="AR54" i="1" s="1"/>
  <c r="U47" i="10"/>
  <c r="T47" i="10" s="1"/>
  <c r="N47" i="10"/>
  <c r="AF51" i="7"/>
  <c r="B51" i="7" s="1"/>
  <c r="M51" i="7"/>
  <c r="BC52" i="7" s="1"/>
  <c r="W53" i="7"/>
  <c r="Z51" i="7"/>
  <c r="AE52" i="11"/>
  <c r="AP54" i="1"/>
  <c r="BC47" i="4" l="1"/>
  <c r="R46" i="4"/>
  <c r="AA46" i="4"/>
  <c r="X48" i="4"/>
  <c r="C46" i="15"/>
  <c r="T51" i="1"/>
  <c r="Q52" i="8"/>
  <c r="V53" i="8"/>
  <c r="AB47" i="10"/>
  <c r="O47" i="10" s="1"/>
  <c r="P47" i="10" s="1"/>
  <c r="BK47" i="1" s="1"/>
  <c r="BJ47" i="1"/>
  <c r="R51" i="7"/>
  <c r="S51" i="7" s="1"/>
  <c r="X53" i="7"/>
  <c r="AA51" i="7"/>
  <c r="AS52" i="7"/>
  <c r="AR52" i="7"/>
  <c r="BI47" i="1"/>
  <c r="Y52" i="11"/>
  <c r="BD52" i="11"/>
  <c r="BB52" i="11"/>
  <c r="AE55" i="9"/>
  <c r="V55" i="9"/>
  <c r="Q54" i="9"/>
  <c r="Y52" i="13"/>
  <c r="BD52" i="13"/>
  <c r="AG52" i="13" s="1"/>
  <c r="K52" i="13" s="1"/>
  <c r="AE52" i="13" s="1"/>
  <c r="BB52" i="13"/>
  <c r="S46" i="4" l="1"/>
  <c r="D46" i="15"/>
  <c r="Y55" i="9"/>
  <c r="BB55" i="9"/>
  <c r="BD55" i="9"/>
  <c r="Y53" i="8"/>
  <c r="BB53" i="8"/>
  <c r="D53" i="8" s="1"/>
  <c r="BD53" i="8"/>
  <c r="U51" i="7"/>
  <c r="T51" i="7" s="1"/>
  <c r="W51" i="1"/>
  <c r="N51" i="7"/>
  <c r="BF52" i="13"/>
  <c r="AO52" i="13"/>
  <c r="AH52" i="13" s="1"/>
  <c r="AL52" i="7"/>
  <c r="AN52" i="7"/>
  <c r="C52" i="7"/>
  <c r="U52" i="1" s="1"/>
  <c r="BE52" i="11"/>
  <c r="AM52" i="11"/>
  <c r="E52" i="11" s="1"/>
  <c r="AG52" i="7"/>
  <c r="J52" i="7"/>
  <c r="V52" i="1" s="1"/>
  <c r="Q47" i="10"/>
  <c r="V48" i="10"/>
  <c r="BE52" i="13"/>
  <c r="AM52" i="13"/>
  <c r="E52" i="13" s="1"/>
  <c r="BF52" i="11"/>
  <c r="AO52" i="11"/>
  <c r="AH52" i="11" s="1"/>
  <c r="AC53" i="8" l="1"/>
  <c r="K53" i="8"/>
  <c r="AE53" i="8" s="1"/>
  <c r="U46" i="4"/>
  <c r="T46" i="4" s="1"/>
  <c r="E46" i="1"/>
  <c r="N46" i="4"/>
  <c r="AD52" i="13"/>
  <c r="L52" i="13"/>
  <c r="F52" i="13"/>
  <c r="BA53" i="13" s="1"/>
  <c r="AB51" i="7"/>
  <c r="Y51" i="1"/>
  <c r="O51" i="7"/>
  <c r="P51" i="7" s="1"/>
  <c r="Z51" i="1" s="1"/>
  <c r="BF55" i="9"/>
  <c r="AO55" i="9"/>
  <c r="AH55" i="9" s="1"/>
  <c r="X51" i="1"/>
  <c r="BE55" i="9"/>
  <c r="AM55" i="9"/>
  <c r="E55" i="9" s="1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K48" i="10" l="1"/>
  <c r="AE48" i="10" s="1"/>
  <c r="AC48" i="10"/>
  <c r="G46" i="1"/>
  <c r="AB46" i="4"/>
  <c r="O46" i="4" s="1"/>
  <c r="P46" i="4" s="1"/>
  <c r="H46" i="1" s="1"/>
  <c r="E46" i="15"/>
  <c r="F46" i="1"/>
  <c r="W54" i="11"/>
  <c r="Z52" i="11"/>
  <c r="AM47" i="4"/>
  <c r="E47" i="4" s="1"/>
  <c r="AF52" i="11"/>
  <c r="B52" i="11" s="1"/>
  <c r="M52" i="11"/>
  <c r="BC53" i="11" s="1"/>
  <c r="W54" i="13"/>
  <c r="Z52" i="13"/>
  <c r="AO47" i="4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N52" i="1"/>
  <c r="W55" i="8"/>
  <c r="Z53" i="8"/>
  <c r="AD47" i="4"/>
  <c r="AF53" i="8"/>
  <c r="B53" i="8" s="1"/>
  <c r="M53" i="8"/>
  <c r="Y52" i="7"/>
  <c r="BB52" i="7"/>
  <c r="D52" i="7" s="1"/>
  <c r="BD52" i="7"/>
  <c r="AF55" i="9"/>
  <c r="B55" i="9" s="1"/>
  <c r="M55" i="9"/>
  <c r="BC56" i="9" s="1"/>
  <c r="W57" i="9"/>
  <c r="Z55" i="9"/>
  <c r="Z56" i="9" s="1"/>
  <c r="R52" i="13"/>
  <c r="S52" i="13" s="1"/>
  <c r="AA52" i="13"/>
  <c r="X54" i="13"/>
  <c r="AR53" i="13"/>
  <c r="AS53" i="13"/>
  <c r="AD48" i="10"/>
  <c r="L48" i="10"/>
  <c r="F48" i="10"/>
  <c r="BA49" i="10" s="1"/>
  <c r="R52" i="11"/>
  <c r="S52" i="11" s="1"/>
  <c r="AA52" i="11"/>
  <c r="X54" i="11"/>
  <c r="AS53" i="11"/>
  <c r="AR53" i="11"/>
  <c r="AC52" i="7" l="1"/>
  <c r="K52" i="7"/>
  <c r="AE52" i="7" s="1"/>
  <c r="BB47" i="4"/>
  <c r="Y47" i="4"/>
  <c r="BD47" i="4"/>
  <c r="AH47" i="4" s="1"/>
  <c r="L47" i="4" s="1"/>
  <c r="AF47" i="4" s="1"/>
  <c r="AC53" i="1"/>
  <c r="AL55" i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R54" i="8"/>
  <c r="AS54" i="8"/>
  <c r="AL53" i="13"/>
  <c r="AN53" i="13"/>
  <c r="C53" i="13"/>
  <c r="CG53" i="1" s="1"/>
  <c r="U52" i="11"/>
  <c r="T52" i="11" s="1"/>
  <c r="BQ52" i="1"/>
  <c r="N52" i="11"/>
  <c r="AN53" i="11"/>
  <c r="AL53" i="11"/>
  <c r="C53" i="11"/>
  <c r="BO53" i="1" s="1"/>
  <c r="W50" i="10"/>
  <c r="Z48" i="10"/>
  <c r="AG53" i="11"/>
  <c r="J53" i="11"/>
  <c r="BP53" i="1" s="1"/>
  <c r="AF48" i="10"/>
  <c r="B48" i="10" s="1"/>
  <c r="M48" i="10"/>
  <c r="BC49" i="10" s="1"/>
  <c r="R55" i="9"/>
  <c r="S55" i="9" s="1"/>
  <c r="X57" i="9"/>
  <c r="AA55" i="9"/>
  <c r="AR56" i="9"/>
  <c r="AS56" i="9"/>
  <c r="BC54" i="8"/>
  <c r="AN47" i="4" l="1"/>
  <c r="AG47" i="4" s="1"/>
  <c r="BF47" i="4"/>
  <c r="AL47" i="4"/>
  <c r="D47" i="4" s="1"/>
  <c r="F47" i="4" s="1"/>
  <c r="Z47" i="4" s="1"/>
  <c r="C47" i="15" s="1"/>
  <c r="BE47" i="4"/>
  <c r="BE48" i="1"/>
  <c r="CJ52" i="1"/>
  <c r="U55" i="9"/>
  <c r="T55" i="9" s="1"/>
  <c r="AO55" i="1"/>
  <c r="N55" i="9"/>
  <c r="AD52" i="7"/>
  <c r="F52" i="7"/>
  <c r="Z52" i="7" s="1"/>
  <c r="L52" i="7"/>
  <c r="J56" i="9"/>
  <c r="AN56" i="1" s="1"/>
  <c r="U53" i="8"/>
  <c r="T53" i="8" s="1"/>
  <c r="AF53" i="1"/>
  <c r="N53" i="8"/>
  <c r="C56" i="9"/>
  <c r="AM56" i="1" s="1"/>
  <c r="R48" i="10"/>
  <c r="X50" i="10"/>
  <c r="AA48" i="10"/>
  <c r="AR49" i="10"/>
  <c r="AS49" i="10"/>
  <c r="AB52" i="11"/>
  <c r="BS52" i="1"/>
  <c r="O52" i="11"/>
  <c r="P52" i="11" s="1"/>
  <c r="BT52" i="1" s="1"/>
  <c r="AG54" i="8"/>
  <c r="J54" i="8"/>
  <c r="AE54" i="1" s="1"/>
  <c r="BR52" i="1"/>
  <c r="AL54" i="8"/>
  <c r="D54" i="8" s="1"/>
  <c r="AN54" i="8"/>
  <c r="C54" i="8"/>
  <c r="AD54" i="1" s="1"/>
  <c r="AB52" i="13"/>
  <c r="O52" i="13" s="1"/>
  <c r="P52" i="13" s="1"/>
  <c r="CL52" i="1" s="1"/>
  <c r="CK52" i="1"/>
  <c r="W49" i="4" l="1"/>
  <c r="A47" i="15"/>
  <c r="AC47" i="4"/>
  <c r="K47" i="4"/>
  <c r="M47" i="4" s="1"/>
  <c r="BA48" i="4"/>
  <c r="AC54" i="8"/>
  <c r="K54" i="8"/>
  <c r="AF52" i="7"/>
  <c r="B52" i="7" s="1"/>
  <c r="M52" i="7"/>
  <c r="BH48" i="1"/>
  <c r="S48" i="10"/>
  <c r="W54" i="7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CY53" i="1" s="1"/>
  <c r="AB55" i="9"/>
  <c r="AQ55" i="1"/>
  <c r="O55" i="9"/>
  <c r="P55" i="9" s="1"/>
  <c r="AR55" i="1" s="1"/>
  <c r="AP55" i="1"/>
  <c r="AG53" i="1"/>
  <c r="BA53" i="7"/>
  <c r="BC53" i="7" l="1"/>
  <c r="AA52" i="7"/>
  <c r="X49" i="4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C48" i="4"/>
  <c r="V56" i="9"/>
  <c r="Q55" i="9"/>
  <c r="Y53" i="11"/>
  <c r="BD53" i="11"/>
  <c r="BB53" i="11"/>
  <c r="D53" i="11" s="1"/>
  <c r="U48" i="10"/>
  <c r="T48" i="10" s="1"/>
  <c r="N48" i="10"/>
  <c r="AE54" i="8"/>
  <c r="Q53" i="8"/>
  <c r="V54" i="8"/>
  <c r="Y53" i="13"/>
  <c r="BD53" i="13"/>
  <c r="BB53" i="13"/>
  <c r="D53" i="13" s="1"/>
  <c r="R52" i="7"/>
  <c r="S52" i="7" s="1"/>
  <c r="X54" i="7"/>
  <c r="AR53" i="7"/>
  <c r="AS53" i="7"/>
  <c r="T52" i="1"/>
  <c r="K53" i="13" l="1"/>
  <c r="AE53" i="13" s="1"/>
  <c r="AC53" i="13"/>
  <c r="K53" i="11"/>
  <c r="AE53" i="11" s="1"/>
  <c r="AC53" i="11"/>
  <c r="D47" i="15"/>
  <c r="S47" i="4"/>
  <c r="BE53" i="11"/>
  <c r="AM53" i="11"/>
  <c r="E53" i="11" s="1"/>
  <c r="U52" i="7"/>
  <c r="T52" i="7" s="1"/>
  <c r="W52" i="1"/>
  <c r="N52" i="7"/>
  <c r="BF53" i="11"/>
  <c r="AO53" i="11"/>
  <c r="AH53" i="11" s="1"/>
  <c r="Y56" i="9"/>
  <c r="O56" i="9"/>
  <c r="BB56" i="9"/>
  <c r="AL56" i="9" s="1"/>
  <c r="D56" i="9" s="1"/>
  <c r="BD56" i="9"/>
  <c r="AN56" i="9" s="1"/>
  <c r="AG56" i="9" s="1"/>
  <c r="J53" i="7"/>
  <c r="V53" i="1" s="1"/>
  <c r="BE53" i="13"/>
  <c r="AM53" i="13"/>
  <c r="E53" i="13" s="1"/>
  <c r="AB48" i="10"/>
  <c r="BJ48" i="1"/>
  <c r="O48" i="10"/>
  <c r="P48" i="10" s="1"/>
  <c r="BK48" i="1" s="1"/>
  <c r="Y54" i="8"/>
  <c r="BB54" i="8"/>
  <c r="BD54" i="8"/>
  <c r="AN53" i="7"/>
  <c r="D53" i="7"/>
  <c r="AL53" i="7"/>
  <c r="C53" i="7"/>
  <c r="U53" i="1" s="1"/>
  <c r="BF53" i="13"/>
  <c r="AO53" i="13"/>
  <c r="AH53" i="13" s="1"/>
  <c r="BI48" i="1"/>
  <c r="AC56" i="9" l="1"/>
  <c r="K56" i="9"/>
  <c r="AE56" i="9" s="1"/>
  <c r="E47" i="1"/>
  <c r="U47" i="4"/>
  <c r="T47" i="4" s="1"/>
  <c r="N47" i="4"/>
  <c r="BE56" i="9"/>
  <c r="AM56" i="9"/>
  <c r="E56" i="9" s="1"/>
  <c r="AB52" i="7"/>
  <c r="O52" i="7" s="1"/>
  <c r="Y52" i="1"/>
  <c r="P52" i="7"/>
  <c r="Z52" i="1" s="1"/>
  <c r="AD53" i="13"/>
  <c r="L53" i="13"/>
  <c r="F53" i="13"/>
  <c r="X52" i="1"/>
  <c r="AC53" i="7"/>
  <c r="Q48" i="10"/>
  <c r="V49" i="10"/>
  <c r="BF54" i="8"/>
  <c r="AO54" i="8"/>
  <c r="AH54" i="8" s="1"/>
  <c r="F53" i="11"/>
  <c r="Z53" i="11" s="1"/>
  <c r="AD53" i="11"/>
  <c r="L53" i="11"/>
  <c r="BE54" i="8"/>
  <c r="AM54" i="8"/>
  <c r="E54" i="8" s="1"/>
  <c r="BF56" i="9"/>
  <c r="AO56" i="9"/>
  <c r="AH56" i="9" s="1"/>
  <c r="BA54" i="13" l="1"/>
  <c r="Z53" i="13"/>
  <c r="AB47" i="4"/>
  <c r="G47" i="1"/>
  <c r="F47" i="1"/>
  <c r="E47" i="15"/>
  <c r="AF53" i="11"/>
  <c r="M53" i="11"/>
  <c r="AF53" i="13"/>
  <c r="B53" i="13" s="1"/>
  <c r="M53" i="13"/>
  <c r="W55" i="11"/>
  <c r="AD54" i="8"/>
  <c r="L54" i="8"/>
  <c r="F54" i="8"/>
  <c r="Z54" i="8" s="1"/>
  <c r="Q52" i="7"/>
  <c r="V53" i="7"/>
  <c r="BA54" i="11"/>
  <c r="AD56" i="9"/>
  <c r="F56" i="9"/>
  <c r="BA57" i="9" s="1"/>
  <c r="L56" i="9"/>
  <c r="B53" i="11"/>
  <c r="Y49" i="10"/>
  <c r="BD49" i="10"/>
  <c r="BB49" i="10"/>
  <c r="W55" i="13"/>
  <c r="BC54" i="13" l="1"/>
  <c r="AA53" i="13"/>
  <c r="BC54" i="11"/>
  <c r="AA53" i="11"/>
  <c r="AL49" i="10"/>
  <c r="D49" i="10" s="1"/>
  <c r="AN49" i="10"/>
  <c r="AG49" i="10" s="1"/>
  <c r="O47" i="4"/>
  <c r="P47" i="4" s="1"/>
  <c r="H47" i="1" s="1"/>
  <c r="Q47" i="4"/>
  <c r="V48" i="4"/>
  <c r="AO48" i="4"/>
  <c r="AF54" i="8"/>
  <c r="B54" i="8" s="1"/>
  <c r="M54" i="8"/>
  <c r="BN53" i="1"/>
  <c r="AF56" i="9"/>
  <c r="B56" i="9" s="1"/>
  <c r="M56" i="9"/>
  <c r="R53" i="13"/>
  <c r="S53" i="13" s="1"/>
  <c r="X55" i="13"/>
  <c r="AR54" i="13"/>
  <c r="AS54" i="13"/>
  <c r="W56" i="8"/>
  <c r="Y53" i="7"/>
  <c r="BB53" i="7"/>
  <c r="BD53" i="7"/>
  <c r="AG53" i="7" s="1"/>
  <c r="K53" i="7" s="1"/>
  <c r="AE53" i="7" s="1"/>
  <c r="AM48" i="4"/>
  <c r="E48" i="4" s="1"/>
  <c r="CF53" i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C57" i="9" l="1"/>
  <c r="AA56" i="9"/>
  <c r="BC55" i="8"/>
  <c r="AA54" i="8"/>
  <c r="AC49" i="10"/>
  <c r="K49" i="10"/>
  <c r="AE49" i="10" s="1"/>
  <c r="BD48" i="4"/>
  <c r="AH48" i="4" s="1"/>
  <c r="L48" i="4" s="1"/>
  <c r="BB48" i="4"/>
  <c r="Y48" i="4"/>
  <c r="AL54" i="13"/>
  <c r="D54" i="13" s="1"/>
  <c r="AN54" i="13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U53" i="13"/>
  <c r="T53" i="13" s="1"/>
  <c r="CI53" i="1"/>
  <c r="N53" i="13"/>
  <c r="AC54" i="1"/>
  <c r="AL56" i="1"/>
  <c r="D54" i="11"/>
  <c r="AL54" i="11"/>
  <c r="AN54" i="11"/>
  <c r="AG54" i="11" s="1"/>
  <c r="C54" i="11"/>
  <c r="BO54" i="1" s="1"/>
  <c r="J54" i="13"/>
  <c r="CH54" i="1" s="1"/>
  <c r="AD49" i="10"/>
  <c r="L49" i="10"/>
  <c r="F49" i="10"/>
  <c r="Z49" i="10" s="1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AB53" i="13"/>
  <c r="O53" i="13" s="1"/>
  <c r="P53" i="13" s="1"/>
  <c r="CL53" i="1" s="1"/>
  <c r="CK53" i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C55" i="8"/>
  <c r="AD55" i="1" s="1"/>
  <c r="AB53" i="11"/>
  <c r="O53" i="11" s="1"/>
  <c r="BS53" i="1"/>
  <c r="P53" i="11"/>
  <c r="BT53" i="1" s="1"/>
  <c r="BC50" i="10" l="1"/>
  <c r="AA49" i="10"/>
  <c r="K48" i="4"/>
  <c r="AE48" i="4" s="1"/>
  <c r="B48" i="4" s="1"/>
  <c r="B48" i="1" s="1"/>
  <c r="AC48" i="4"/>
  <c r="BA49" i="4"/>
  <c r="AC57" i="9"/>
  <c r="K57" i="9"/>
  <c r="AB54" i="8"/>
  <c r="O54" i="8" s="1"/>
  <c r="P54" i="8" s="1"/>
  <c r="AI54" i="1" s="1"/>
  <c r="CY54" i="1" s="1"/>
  <c r="AH54" i="1"/>
  <c r="AB56" i="9"/>
  <c r="AQ56" i="1"/>
  <c r="P56" i="9"/>
  <c r="AR56" i="1" s="1"/>
  <c r="R48" i="4"/>
  <c r="X50" i="4"/>
  <c r="AA48" i="4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C48" i="15"/>
  <c r="AG54" i="1"/>
  <c r="AE54" i="11"/>
  <c r="W55" i="7"/>
  <c r="Z53" i="7"/>
  <c r="Z54" i="7" s="1"/>
  <c r="BC49" i="4" l="1"/>
  <c r="Q54" i="8"/>
  <c r="V55" i="8"/>
  <c r="Y54" i="11"/>
  <c r="BD54" i="11"/>
  <c r="BB54" i="11"/>
  <c r="D48" i="15"/>
  <c r="S48" i="4"/>
  <c r="T53" i="1"/>
  <c r="C50" i="10"/>
  <c r="BF50" i="1" s="1"/>
  <c r="Y54" i="13"/>
  <c r="BD54" i="13"/>
  <c r="AG54" i="13" s="1"/>
  <c r="K54" i="13" s="1"/>
  <c r="AE54" i="13" s="1"/>
  <c r="BB54" i="13"/>
  <c r="BH49" i="1"/>
  <c r="S49" i="10"/>
  <c r="C49" i="4"/>
  <c r="C49" i="1" s="1"/>
  <c r="J49" i="4"/>
  <c r="D49" i="1" s="1"/>
  <c r="R53" i="7"/>
  <c r="S53" i="7" s="1"/>
  <c r="X55" i="7"/>
  <c r="AA53" i="7"/>
  <c r="AR54" i="7"/>
  <c r="AS54" i="7"/>
  <c r="V57" i="9"/>
  <c r="Q56" i="9"/>
  <c r="AE57" i="9"/>
  <c r="J50" i="10"/>
  <c r="BG50" i="1" s="1"/>
  <c r="BE54" i="11" l="1"/>
  <c r="AM54" i="11"/>
  <c r="E54" i="11" s="1"/>
  <c r="BF54" i="11"/>
  <c r="AO54" i="11"/>
  <c r="AH54" i="11" s="1"/>
  <c r="AL54" i="7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Y55" i="8"/>
  <c r="BD55" i="8"/>
  <c r="BB55" i="8"/>
  <c r="D55" i="8" s="1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AC55" i="8" l="1"/>
  <c r="K55" i="8"/>
  <c r="AE55" i="8" s="1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BI49" i="1"/>
  <c r="AD54" i="11"/>
  <c r="F54" i="11"/>
  <c r="L54" i="11"/>
  <c r="AB48" i="4"/>
  <c r="G48" i="1"/>
  <c r="O48" i="4"/>
  <c r="P48" i="4" s="1"/>
  <c r="H48" i="1" s="1"/>
  <c r="AB53" i="7"/>
  <c r="Y53" i="1"/>
  <c r="O53" i="7"/>
  <c r="P53" i="7" s="1"/>
  <c r="Z53" i="1" s="1"/>
  <c r="F48" i="1"/>
  <c r="E48" i="15"/>
  <c r="X53" i="1"/>
  <c r="AB49" i="10"/>
  <c r="O49" i="10" s="1"/>
  <c r="P49" i="10" s="1"/>
  <c r="BK49" i="1" s="1"/>
  <c r="BJ49" i="1"/>
  <c r="Q49" i="10" l="1"/>
  <c r="V50" i="10"/>
  <c r="AF54" i="11"/>
  <c r="B54" i="11" s="1"/>
  <c r="M54" i="11"/>
  <c r="BC55" i="11" s="1"/>
  <c r="W56" i="11"/>
  <c r="Z54" i="11"/>
  <c r="AF54" i="13"/>
  <c r="B54" i="13" s="1"/>
  <c r="M54" i="13"/>
  <c r="BC55" i="13" s="1"/>
  <c r="Q53" i="7"/>
  <c r="V54" i="7"/>
  <c r="Z54" i="13"/>
  <c r="W56" i="13"/>
  <c r="AD55" i="8"/>
  <c r="F55" i="8"/>
  <c r="BA56" i="8" s="1"/>
  <c r="L55" i="8"/>
  <c r="V49" i="4"/>
  <c r="Q48" i="4"/>
  <c r="AD57" i="9"/>
  <c r="L57" i="9"/>
  <c r="F57" i="9"/>
  <c r="BA58" i="9" s="1"/>
  <c r="BA55" i="11"/>
  <c r="CF54" i="1" l="1"/>
  <c r="Z57" i="9"/>
  <c r="Z58" i="9" s="1"/>
  <c r="W59" i="9"/>
  <c r="AF55" i="8"/>
  <c r="B55" i="8" s="1"/>
  <c r="M55" i="8"/>
  <c r="Y54" i="7"/>
  <c r="BB54" i="7"/>
  <c r="D54" i="7" s="1"/>
  <c r="BD54" i="7"/>
  <c r="AF57" i="9"/>
  <c r="M57" i="9"/>
  <c r="B57" i="9"/>
  <c r="W57" i="8"/>
  <c r="Z55" i="8"/>
  <c r="R54" i="11"/>
  <c r="S54" i="11" s="1"/>
  <c r="AA54" i="11"/>
  <c r="X56" i="11"/>
  <c r="AR55" i="11"/>
  <c r="AS55" i="11"/>
  <c r="R54" i="13"/>
  <c r="S54" i="13" s="1"/>
  <c r="AA54" i="13"/>
  <c r="X56" i="13"/>
  <c r="AS55" i="13"/>
  <c r="AR55" i="13"/>
  <c r="BN54" i="1"/>
  <c r="Y50" i="10"/>
  <c r="BD50" i="10"/>
  <c r="AN50" i="10" s="1"/>
  <c r="AG50" i="10" s="1"/>
  <c r="BB50" i="10"/>
  <c r="AL50" i="10" s="1"/>
  <c r="D50" i="10" s="1"/>
  <c r="Y49" i="4"/>
  <c r="BD49" i="4"/>
  <c r="AN49" i="4" s="1"/>
  <c r="AG49" i="4" s="1"/>
  <c r="BB49" i="4"/>
  <c r="AC54" i="7" l="1"/>
  <c r="K54" i="7"/>
  <c r="AE54" i="7" s="1"/>
  <c r="AC50" i="10"/>
  <c r="K50" i="10"/>
  <c r="AE50" i="10" s="1"/>
  <c r="AL49" i="4"/>
  <c r="D49" i="4" s="1"/>
  <c r="AC55" i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AN55" i="11"/>
  <c r="C55" i="11"/>
  <c r="BO55" i="1" s="1"/>
  <c r="BE54" i="7"/>
  <c r="AM54" i="7"/>
  <c r="E54" i="7" s="1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F50" i="10"/>
  <c r="AO50" i="10"/>
  <c r="AH50" i="10" s="1"/>
  <c r="BC58" i="9"/>
  <c r="BC56" i="8"/>
  <c r="AC49" i="4" l="1"/>
  <c r="K49" i="4"/>
  <c r="AE49" i="4" s="1"/>
  <c r="AD49" i="4"/>
  <c r="L49" i="4"/>
  <c r="F49" i="4"/>
  <c r="C56" i="8"/>
  <c r="AD56" i="1" s="1"/>
  <c r="AD54" i="7"/>
  <c r="L54" i="7"/>
  <c r="F54" i="7"/>
  <c r="BA55" i="7" s="1"/>
  <c r="AB54" i="13"/>
  <c r="O54" i="13" s="1"/>
  <c r="P54" i="13" s="1"/>
  <c r="CL54" i="1" s="1"/>
  <c r="CK54" i="1"/>
  <c r="CJ54" i="1"/>
  <c r="AD50" i="10"/>
  <c r="L50" i="10"/>
  <c r="F50" i="10"/>
  <c r="BA51" i="10" s="1"/>
  <c r="AL58" i="9"/>
  <c r="D58" i="9" s="1"/>
  <c r="AN58" i="9"/>
  <c r="C58" i="9"/>
  <c r="AM58" i="1" s="1"/>
  <c r="AB54" i="11"/>
  <c r="O54" i="11" s="1"/>
  <c r="P54" i="11" s="1"/>
  <c r="BT54" i="1" s="1"/>
  <c r="BS54" i="1"/>
  <c r="U57" i="9"/>
  <c r="T57" i="9" s="1"/>
  <c r="AO57" i="1"/>
  <c r="N57" i="9"/>
  <c r="J56" i="8"/>
  <c r="AE56" i="1" s="1"/>
  <c r="U55" i="8"/>
  <c r="T55" i="8" s="1"/>
  <c r="AF55" i="1"/>
  <c r="N55" i="8"/>
  <c r="BR54" i="1"/>
  <c r="AG58" i="9"/>
  <c r="J58" i="9"/>
  <c r="AN58" i="1" s="1"/>
  <c r="BA50" i="4" l="1"/>
  <c r="Z49" i="4"/>
  <c r="C49" i="15" s="1"/>
  <c r="AC58" i="9"/>
  <c r="K58" i="9"/>
  <c r="Q54" i="11"/>
  <c r="V55" i="11"/>
  <c r="Q54" i="13"/>
  <c r="V55" i="13"/>
  <c r="AF49" i="4"/>
  <c r="B49" i="4" s="1"/>
  <c r="M49" i="4"/>
  <c r="A49" i="15"/>
  <c r="W51" i="4"/>
  <c r="AB55" i="8"/>
  <c r="O55" i="8" s="1"/>
  <c r="P55" i="8" s="1"/>
  <c r="AI55" i="1" s="1"/>
  <c r="CY55" i="1" s="1"/>
  <c r="AH55" i="1"/>
  <c r="AB57" i="9"/>
  <c r="AQ57" i="1"/>
  <c r="O57" i="9"/>
  <c r="P57" i="9" s="1"/>
  <c r="AR57" i="1" s="1"/>
  <c r="Z50" i="10"/>
  <c r="W52" i="10"/>
  <c r="W56" i="7"/>
  <c r="AG55" i="1"/>
  <c r="AF50" i="10"/>
  <c r="M50" i="10"/>
  <c r="BC51" i="10" s="1"/>
  <c r="AF54" i="7"/>
  <c r="B54" i="7" s="1"/>
  <c r="M54" i="7"/>
  <c r="AP57" i="1"/>
  <c r="B50" i="10"/>
  <c r="BC55" i="7" l="1"/>
  <c r="AA54" i="7"/>
  <c r="BC50" i="4"/>
  <c r="AA49" i="4"/>
  <c r="V58" i="9"/>
  <c r="Q57" i="9"/>
  <c r="B49" i="1"/>
  <c r="R50" i="10"/>
  <c r="AA50" i="10"/>
  <c r="X52" i="10"/>
  <c r="AS51" i="10"/>
  <c r="AR51" i="10"/>
  <c r="R49" i="4"/>
  <c r="X51" i="4"/>
  <c r="AS50" i="4"/>
  <c r="AR50" i="4"/>
  <c r="BE50" i="1"/>
  <c r="Q55" i="8"/>
  <c r="V56" i="8"/>
  <c r="Y55" i="13"/>
  <c r="BD55" i="13"/>
  <c r="BB55" i="13"/>
  <c r="D55" i="13" s="1"/>
  <c r="R54" i="7"/>
  <c r="S54" i="7" s="1"/>
  <c r="X56" i="7"/>
  <c r="AS55" i="7"/>
  <c r="AR55" i="7"/>
  <c r="AE58" i="9"/>
  <c r="T54" i="1"/>
  <c r="Y55" i="11"/>
  <c r="BD55" i="11"/>
  <c r="BB55" i="11"/>
  <c r="D55" i="11" s="1"/>
  <c r="AC55" i="13" l="1"/>
  <c r="K55" i="13"/>
  <c r="AE55" i="13" s="1"/>
  <c r="AC55" i="11"/>
  <c r="K55" i="11"/>
  <c r="AE55" i="11" s="1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C51" i="10"/>
  <c r="BF51" i="1" s="1"/>
  <c r="Y56" i="8"/>
  <c r="BB56" i="8"/>
  <c r="AL56" i="8" s="1"/>
  <c r="D56" i="8" s="1"/>
  <c r="BD56" i="8"/>
  <c r="AN56" i="8" s="1"/>
  <c r="AG56" i="8" s="1"/>
  <c r="BF55" i="11"/>
  <c r="AO55" i="11"/>
  <c r="AH55" i="11" s="1"/>
  <c r="C50" i="4"/>
  <c r="C50" i="1" s="1"/>
  <c r="J51" i="10"/>
  <c r="BG51" i="1" s="1"/>
  <c r="J55" i="7"/>
  <c r="V55" i="1" s="1"/>
  <c r="J50" i="4"/>
  <c r="D50" i="1" s="1"/>
  <c r="O58" i="9"/>
  <c r="Y58" i="9"/>
  <c r="BB58" i="9"/>
  <c r="BD58" i="9"/>
  <c r="AC56" i="8" l="1"/>
  <c r="K56" i="8"/>
  <c r="AE56" i="8" s="1"/>
  <c r="AB54" i="7"/>
  <c r="O54" i="7" s="1"/>
  <c r="P54" i="7" s="1"/>
  <c r="Z54" i="1" s="1"/>
  <c r="Y54" i="1"/>
  <c r="AC55" i="7"/>
  <c r="X54" i="1"/>
  <c r="BE58" i="9"/>
  <c r="AM58" i="9"/>
  <c r="E58" i="9" s="1"/>
  <c r="U50" i="10"/>
  <c r="T50" i="10" s="1"/>
  <c r="N50" i="10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AD55" i="11"/>
  <c r="F55" i="11"/>
  <c r="L55" i="11"/>
  <c r="BF58" i="9"/>
  <c r="AO58" i="9"/>
  <c r="AH58" i="9" s="1"/>
  <c r="BA56" i="13" l="1"/>
  <c r="Z55" i="13"/>
  <c r="BA56" i="11"/>
  <c r="Z55" i="11"/>
  <c r="W57" i="11"/>
  <c r="W57" i="13"/>
  <c r="AD56" i="8"/>
  <c r="L56" i="8"/>
  <c r="F56" i="8"/>
  <c r="AB49" i="4"/>
  <c r="O49" i="4" s="1"/>
  <c r="P49" i="4" s="1"/>
  <c r="H49" i="1" s="1"/>
  <c r="G49" i="1"/>
  <c r="AB50" i="10"/>
  <c r="BJ50" i="1"/>
  <c r="O50" i="10"/>
  <c r="P50" i="10" s="1"/>
  <c r="BK50" i="1" s="1"/>
  <c r="Q54" i="7"/>
  <c r="V55" i="7"/>
  <c r="BI50" i="1"/>
  <c r="F49" i="1"/>
  <c r="E49" i="15"/>
  <c r="AD58" i="9"/>
  <c r="F58" i="9"/>
  <c r="BA59" i="9" s="1"/>
  <c r="L58" i="9"/>
  <c r="AF55" i="13"/>
  <c r="B55" i="13" s="1"/>
  <c r="M55" i="13"/>
  <c r="AF55" i="11"/>
  <c r="B55" i="11" s="1"/>
  <c r="M55" i="11"/>
  <c r="BA57" i="8" l="1"/>
  <c r="Z56" i="8"/>
  <c r="BC56" i="11"/>
  <c r="AA55" i="11"/>
  <c r="BC56" i="13"/>
  <c r="AA55" i="13"/>
  <c r="Q50" i="10"/>
  <c r="V51" i="10"/>
  <c r="W58" i="8"/>
  <c r="CF55" i="1"/>
  <c r="R55" i="11"/>
  <c r="S55" i="11" s="1"/>
  <c r="X57" i="11"/>
  <c r="AR56" i="11"/>
  <c r="AS56" i="11"/>
  <c r="AF56" i="8"/>
  <c r="B56" i="8" s="1"/>
  <c r="M56" i="8"/>
  <c r="BC57" i="8" s="1"/>
  <c r="BN55" i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AG55" i="7" s="1"/>
  <c r="K55" i="7" s="1"/>
  <c r="AE55" i="7" s="1"/>
  <c r="W60" i="9"/>
  <c r="AL58" i="1" l="1"/>
  <c r="AC56" i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J56" i="11"/>
  <c r="BP56" i="1" s="1"/>
  <c r="R58" i="9"/>
  <c r="S58" i="9" s="1"/>
  <c r="X60" i="9"/>
  <c r="AR59" i="9"/>
  <c r="AS59" i="9"/>
  <c r="C56" i="13"/>
  <c r="CG56" i="1" s="1"/>
  <c r="Y50" i="4"/>
  <c r="BD50" i="4"/>
  <c r="AN50" i="4" s="1"/>
  <c r="AG50" i="4" s="1"/>
  <c r="BB50" i="4"/>
  <c r="AL50" i="4" s="1"/>
  <c r="D50" i="4" s="1"/>
  <c r="C56" i="11"/>
  <c r="BO56" i="1" s="1"/>
  <c r="Y51" i="10"/>
  <c r="BD51" i="10"/>
  <c r="AN51" i="10" s="1"/>
  <c r="AG51" i="10" s="1"/>
  <c r="BB51" i="10"/>
  <c r="AL51" i="10" s="1"/>
  <c r="D51" i="10" s="1"/>
  <c r="BF55" i="7"/>
  <c r="AO55" i="7"/>
  <c r="AH55" i="7" s="1"/>
  <c r="J56" i="13"/>
  <c r="CH56" i="1" s="1"/>
  <c r="BE55" i="7"/>
  <c r="AM55" i="7"/>
  <c r="E55" i="7" s="1"/>
  <c r="AC51" i="10" l="1"/>
  <c r="K51" i="10"/>
  <c r="AE51" i="10" s="1"/>
  <c r="AC50" i="4"/>
  <c r="K50" i="4"/>
  <c r="AE50" i="4" s="1"/>
  <c r="CJ55" i="1"/>
  <c r="BF51" i="10"/>
  <c r="AO51" i="10"/>
  <c r="AH51" i="10" s="1"/>
  <c r="J59" i="9"/>
  <c r="AN59" i="1" s="1"/>
  <c r="AB55" i="11"/>
  <c r="O55" i="11" s="1"/>
  <c r="P55" i="11" s="1"/>
  <c r="BT55" i="1" s="1"/>
  <c r="BS55" i="1"/>
  <c r="BE51" i="10"/>
  <c r="AM51" i="10"/>
  <c r="E51" i="10" s="1"/>
  <c r="U58" i="9"/>
  <c r="T58" i="9" s="1"/>
  <c r="AO58" i="1"/>
  <c r="N58" i="9"/>
  <c r="U56" i="8"/>
  <c r="T56" i="8" s="1"/>
  <c r="AF56" i="1"/>
  <c r="N56" i="8"/>
  <c r="O56" i="8" s="1"/>
  <c r="BR55" i="1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O55" i="13" s="1"/>
  <c r="P55" i="13" s="1"/>
  <c r="CL55" i="1" s="1"/>
  <c r="CK55" i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CY56" i="1" s="1"/>
  <c r="AG56" i="1"/>
  <c r="Q55" i="11"/>
  <c r="V56" i="11"/>
  <c r="AB58" i="9"/>
  <c r="AQ58" i="1"/>
  <c r="P58" i="9"/>
  <c r="AR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P58" i="1"/>
  <c r="AD51" i="10"/>
  <c r="F51" i="10"/>
  <c r="Z51" i="10" s="1"/>
  <c r="L51" i="10"/>
  <c r="T55" i="1" l="1"/>
  <c r="Y56" i="11"/>
  <c r="BD56" i="11"/>
  <c r="AN56" i="11" s="1"/>
  <c r="AG56" i="11" s="1"/>
  <c r="BB56" i="11"/>
  <c r="AL56" i="11" s="1"/>
  <c r="D56" i="11" s="1"/>
  <c r="R55" i="7"/>
  <c r="S55" i="7" s="1"/>
  <c r="AA55" i="7"/>
  <c r="X57" i="7"/>
  <c r="AR56" i="7"/>
  <c r="AS56" i="7"/>
  <c r="A50" i="15"/>
  <c r="W52" i="4"/>
  <c r="Z50" i="4"/>
  <c r="AE59" i="9"/>
  <c r="W53" i="10"/>
  <c r="AF50" i="4"/>
  <c r="B50" i="4" s="1"/>
  <c r="B50" i="1" s="1"/>
  <c r="M50" i="4"/>
  <c r="BC51" i="4" s="1"/>
  <c r="Q56" i="8"/>
  <c r="V57" i="8"/>
  <c r="AE57" i="8"/>
  <c r="BA52" i="10"/>
  <c r="AF51" i="10"/>
  <c r="B51" i="10" s="1"/>
  <c r="M51" i="10"/>
  <c r="V59" i="9"/>
  <c r="Q58" i="9"/>
  <c r="Y56" i="13"/>
  <c r="BD56" i="13"/>
  <c r="AN56" i="13" s="1"/>
  <c r="AG56" i="13" s="1"/>
  <c r="BB56" i="13"/>
  <c r="AL56" i="13" s="1"/>
  <c r="D56" i="13" s="1"/>
  <c r="K56" i="11" l="1"/>
  <c r="AE56" i="11" s="1"/>
  <c r="AC56" i="11"/>
  <c r="AC56" i="13"/>
  <c r="K56" i="13"/>
  <c r="AE56" i="13" s="1"/>
  <c r="BC52" i="10"/>
  <c r="AA51" i="10"/>
  <c r="BE51" i="1"/>
  <c r="Y57" i="8"/>
  <c r="BD57" i="8"/>
  <c r="BB57" i="8"/>
  <c r="BE56" i="11"/>
  <c r="AM56" i="11"/>
  <c r="E56" i="11" s="1"/>
  <c r="J56" i="7"/>
  <c r="V56" i="1" s="1"/>
  <c r="BF56" i="11"/>
  <c r="AO56" i="11"/>
  <c r="AH56" i="11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Y59" i="9"/>
  <c r="BB59" i="9"/>
  <c r="BD59" i="9"/>
  <c r="C50" i="15"/>
  <c r="Z51" i="4"/>
  <c r="U55" i="7"/>
  <c r="T55" i="7" s="1"/>
  <c r="W55" i="1"/>
  <c r="N55" i="7"/>
  <c r="J52" i="10" l="1"/>
  <c r="BG52" i="1" s="1"/>
  <c r="BF57" i="8"/>
  <c r="AO57" i="8"/>
  <c r="AH57" i="8" s="1"/>
  <c r="X55" i="1"/>
  <c r="C51" i="15"/>
  <c r="D50" i="15"/>
  <c r="S50" i="4"/>
  <c r="C51" i="4"/>
  <c r="C51" i="1" s="1"/>
  <c r="BF59" i="9"/>
  <c r="AO59" i="9"/>
  <c r="AH59" i="9" s="1"/>
  <c r="AD56" i="13"/>
  <c r="F56" i="13"/>
  <c r="BA57" i="13" s="1"/>
  <c r="L56" i="13"/>
  <c r="BH51" i="1"/>
  <c r="S51" i="10"/>
  <c r="BE59" i="9"/>
  <c r="AM59" i="9"/>
  <c r="E59" i="9" s="1"/>
  <c r="J51" i="4"/>
  <c r="D51" i="1" s="1"/>
  <c r="AD56" i="11"/>
  <c r="F56" i="11"/>
  <c r="BA57" i="11" s="1"/>
  <c r="L56" i="11"/>
  <c r="AL52" i="10"/>
  <c r="AN52" i="10"/>
  <c r="C52" i="10"/>
  <c r="BF52" i="1" s="1"/>
  <c r="AB55" i="7"/>
  <c r="O55" i="7" s="1"/>
  <c r="P55" i="7" s="1"/>
  <c r="Z55" i="1" s="1"/>
  <c r="Y55" i="1"/>
  <c r="BE57" i="8"/>
  <c r="AM57" i="8"/>
  <c r="E57" i="8" s="1"/>
  <c r="U50" i="4" l="1"/>
  <c r="T50" i="4" s="1"/>
  <c r="E50" i="1"/>
  <c r="N50" i="4"/>
  <c r="U51" i="10"/>
  <c r="T51" i="10" s="1"/>
  <c r="N51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Q55" i="7"/>
  <c r="V56" i="7"/>
  <c r="AD57" i="8"/>
  <c r="L57" i="8"/>
  <c r="F57" i="8"/>
  <c r="BA58" i="8" s="1"/>
  <c r="B56" i="11"/>
  <c r="Z56" i="13"/>
  <c r="Z57" i="13" s="1"/>
  <c r="W58" i="13"/>
  <c r="CF56" i="1" l="1"/>
  <c r="AF59" i="9"/>
  <c r="M59" i="9"/>
  <c r="BC60" i="9" s="1"/>
  <c r="R56" i="11"/>
  <c r="S56" i="11" s="1"/>
  <c r="X58" i="11"/>
  <c r="AA56" i="11"/>
  <c r="AA57" i="11" s="1"/>
  <c r="AR57" i="11"/>
  <c r="AS57" i="11"/>
  <c r="AB50" i="4"/>
  <c r="O50" i="4" s="1"/>
  <c r="P50" i="4" s="1"/>
  <c r="H50" i="1" s="1"/>
  <c r="G50" i="1"/>
  <c r="W61" i="9"/>
  <c r="Z59" i="9"/>
  <c r="Z60" i="9" s="1"/>
  <c r="F50" i="1"/>
  <c r="E50" i="15"/>
  <c r="W59" i="8"/>
  <c r="Z57" i="8"/>
  <c r="Z58" i="8" s="1"/>
  <c r="R56" i="13"/>
  <c r="S56" i="13" s="1"/>
  <c r="AA56" i="13"/>
  <c r="AA57" i="13" s="1"/>
  <c r="X58" i="13"/>
  <c r="AR57" i="13"/>
  <c r="AS57" i="13"/>
  <c r="BN56" i="1"/>
  <c r="AF57" i="8"/>
  <c r="B57" i="8" s="1"/>
  <c r="M57" i="8"/>
  <c r="BC58" i="8" s="1"/>
  <c r="AB51" i="10"/>
  <c r="O51" i="10" s="1"/>
  <c r="P51" i="10" s="1"/>
  <c r="BK51" i="1" s="1"/>
  <c r="BJ51" i="1"/>
  <c r="BI51" i="1"/>
  <c r="Y56" i="7"/>
  <c r="BB56" i="7"/>
  <c r="AL56" i="7" s="1"/>
  <c r="D56" i="7" s="1"/>
  <c r="BD56" i="7"/>
  <c r="AN56" i="7" s="1"/>
  <c r="AG56" i="7" s="1"/>
  <c r="B59" i="9"/>
  <c r="BC57" i="11"/>
  <c r="AC56" i="7" l="1"/>
  <c r="K56" i="7"/>
  <c r="AE56" i="7" s="1"/>
  <c r="AC57" i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AC57" i="11"/>
  <c r="K57" i="11"/>
  <c r="AB56" i="13"/>
  <c r="CK56" i="1"/>
  <c r="O56" i="13"/>
  <c r="P56" i="13" s="1"/>
  <c r="CL56" i="1" s="1"/>
  <c r="Y52" i="10"/>
  <c r="BB52" i="10"/>
  <c r="D52" i="10" s="1"/>
  <c r="BD52" i="10"/>
  <c r="AG52" i="10" s="1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AN51" i="4" s="1"/>
  <c r="AG51" i="4" s="1"/>
  <c r="BB51" i="4"/>
  <c r="AL51" i="4" s="1"/>
  <c r="D51" i="4" s="1"/>
  <c r="U57" i="8"/>
  <c r="T57" i="8" s="1"/>
  <c r="AF57" i="1"/>
  <c r="N57" i="8"/>
  <c r="AG60" i="9"/>
  <c r="J60" i="9"/>
  <c r="AN60" i="1" s="1"/>
  <c r="AC52" i="10" l="1"/>
  <c r="K52" i="10"/>
  <c r="AE52" i="10" s="1"/>
  <c r="AC51" i="4"/>
  <c r="K51" i="4"/>
  <c r="AE51" i="4" s="1"/>
  <c r="AC60" i="9"/>
  <c r="K60" i="9"/>
  <c r="W58" i="7"/>
  <c r="AG57" i="1"/>
  <c r="BF51" i="4"/>
  <c r="AO51" i="4"/>
  <c r="AH51" i="4" s="1"/>
  <c r="AF56" i="7"/>
  <c r="B56" i="7" s="1"/>
  <c r="M56" i="7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CY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BC57" i="7" l="1"/>
  <c r="AA56" i="7"/>
  <c r="T56" i="1"/>
  <c r="AD51" i="4"/>
  <c r="L51" i="4"/>
  <c r="F51" i="4"/>
  <c r="BA52" i="4" s="1"/>
  <c r="R56" i="7"/>
  <c r="S56" i="7" s="1"/>
  <c r="X58" i="7"/>
  <c r="AS57" i="7"/>
  <c r="AR57" i="7"/>
  <c r="AR59" i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AF52" i="10" l="1"/>
  <c r="B52" i="10" s="1"/>
  <c r="M52" i="10"/>
  <c r="BC53" i="10" s="1"/>
  <c r="Z52" i="10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O56" i="7" s="1"/>
  <c r="BE57" i="13"/>
  <c r="AM57" i="13"/>
  <c r="E57" i="13" s="1"/>
  <c r="BA53" i="10"/>
  <c r="B51" i="1" l="1"/>
  <c r="AC57" i="7"/>
  <c r="K57" i="7"/>
  <c r="BF58" i="8"/>
  <c r="AO58" i="8"/>
  <c r="AH58" i="8" s="1"/>
  <c r="AB56" i="7"/>
  <c r="Y56" i="1"/>
  <c r="P56" i="7"/>
  <c r="Z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X56" i="1"/>
  <c r="AF57" i="11" l="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J53" i="10"/>
  <c r="BG53" i="1" s="1"/>
  <c r="AN52" i="4"/>
  <c r="AG52" i="4" s="1"/>
  <c r="AL52" i="4"/>
  <c r="C52" i="4"/>
  <c r="C52" i="1" s="1"/>
  <c r="AF57" i="13"/>
  <c r="B57" i="13" s="1"/>
  <c r="M57" i="13"/>
  <c r="AE57" i="7"/>
  <c r="AL53" i="10"/>
  <c r="AN53" i="10"/>
  <c r="AG53" i="10" s="1"/>
  <c r="C53" i="10"/>
  <c r="BF53" i="1" s="1"/>
  <c r="AD60" i="9"/>
  <c r="F60" i="9"/>
  <c r="BA61" i="9" s="1"/>
  <c r="L60" i="9"/>
  <c r="BH52" i="1"/>
  <c r="S52" i="10"/>
  <c r="BA58" i="11"/>
  <c r="Q56" i="7"/>
  <c r="V57" i="7"/>
  <c r="CF57" i="1" l="1"/>
  <c r="U51" i="4"/>
  <c r="T51" i="4" s="1"/>
  <c r="E51" i="1"/>
  <c r="N51" i="4"/>
  <c r="R57" i="13"/>
  <c r="S57" i="13" s="1"/>
  <c r="X59" i="13"/>
  <c r="AS58" i="13"/>
  <c r="AR58" i="13"/>
  <c r="W60" i="8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AC58" i="1" l="1"/>
  <c r="AB52" i="10"/>
  <c r="O52" i="10" s="1"/>
  <c r="P52" i="10" s="1"/>
  <c r="BK52" i="1" s="1"/>
  <c r="BJ52" i="1"/>
  <c r="U57" i="11"/>
  <c r="T57" i="11" s="1"/>
  <c r="BQ57" i="1"/>
  <c r="N57" i="11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AL60" i="1"/>
  <c r="AN58" i="13"/>
  <c r="AG58" i="13" s="1"/>
  <c r="D58" i="13"/>
  <c r="AL58" i="13"/>
  <c r="C58" i="13"/>
  <c r="CG58" i="1" s="1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BR57" i="1" l="1"/>
  <c r="U60" i="9"/>
  <c r="T60" i="9" s="1"/>
  <c r="AO60" i="1"/>
  <c r="N60" i="9"/>
  <c r="CJ57" i="1"/>
  <c r="AB57" i="11"/>
  <c r="BS57" i="1"/>
  <c r="P57" i="11"/>
  <c r="BT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AC61" i="9"/>
  <c r="K61" i="9"/>
  <c r="Y53" i="10"/>
  <c r="O53" i="10"/>
  <c r="BD53" i="10"/>
  <c r="BB53" i="10"/>
  <c r="D53" i="10" s="1"/>
  <c r="Y52" i="4"/>
  <c r="BD52" i="4"/>
  <c r="BB52" i="4"/>
  <c r="D52" i="4" s="1"/>
  <c r="AP60" i="1"/>
  <c r="AB58" i="8"/>
  <c r="AH58" i="1"/>
  <c r="P58" i="8"/>
  <c r="AI58" i="1" s="1"/>
  <c r="CY58" i="1" s="1"/>
  <c r="AE58" i="13"/>
  <c r="Q57" i="11"/>
  <c r="V58" i="11"/>
  <c r="Q57" i="13"/>
  <c r="V58" i="13"/>
  <c r="BA58" i="7"/>
  <c r="AC53" i="10" l="1"/>
  <c r="K53" i="10"/>
  <c r="AE53" i="10" s="1"/>
  <c r="AC52" i="4"/>
  <c r="K52" i="4"/>
  <c r="AE52" i="4" s="1"/>
  <c r="BE53" i="10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Z53" i="10" s="1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52" i="1" l="1"/>
  <c r="AD61" i="9"/>
  <c r="L61" i="9"/>
  <c r="F61" i="9"/>
  <c r="R53" i="10"/>
  <c r="X55" i="10"/>
  <c r="AR54" i="10"/>
  <c r="AS54" i="10"/>
  <c r="C52" i="15"/>
  <c r="AD59" i="8"/>
  <c r="L59" i="8"/>
  <c r="F59" i="8"/>
  <c r="BA60" i="8" s="1"/>
  <c r="AF58" i="13"/>
  <c r="B58" i="13" s="1"/>
  <c r="M58" i="13"/>
  <c r="BC59" i="13" s="1"/>
  <c r="R52" i="4"/>
  <c r="X54" i="4"/>
  <c r="AA52" i="4"/>
  <c r="AR53" i="4"/>
  <c r="AS53" i="4"/>
  <c r="AF58" i="11"/>
  <c r="B58" i="11" s="1"/>
  <c r="M58" i="11"/>
  <c r="BC59" i="11" s="1"/>
  <c r="AE58" i="7"/>
  <c r="BE53" i="1"/>
  <c r="W60" i="11"/>
  <c r="Z58" i="11"/>
  <c r="Z59" i="11" s="1"/>
  <c r="Q57" i="7"/>
  <c r="V58" i="7"/>
  <c r="W60" i="13"/>
  <c r="Z58" i="13"/>
  <c r="Z59" i="13" s="1"/>
  <c r="BC53" i="4"/>
  <c r="BC54" i="10"/>
  <c r="CF58" i="1" l="1"/>
  <c r="BN58" i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AL54" i="10"/>
  <c r="AN54" i="10"/>
  <c r="C54" i="10"/>
  <c r="BF54" i="1" s="1"/>
  <c r="R58" i="11"/>
  <c r="S58" i="11" s="1"/>
  <c r="X60" i="11"/>
  <c r="AA58" i="11"/>
  <c r="AA59" i="11" s="1"/>
  <c r="AR59" i="11"/>
  <c r="AS59" i="11"/>
  <c r="J53" i="4"/>
  <c r="D53" i="1" s="1"/>
  <c r="R58" i="13"/>
  <c r="S58" i="13" s="1"/>
  <c r="AA58" i="13"/>
  <c r="AA59" i="13" s="1"/>
  <c r="X60" i="13"/>
  <c r="AS59" i="13"/>
  <c r="AR59" i="13"/>
  <c r="BH53" i="1"/>
  <c r="S53" i="10"/>
  <c r="AN53" i="4"/>
  <c r="AL53" i="4"/>
  <c r="C53" i="4"/>
  <c r="C53" i="1" s="1"/>
  <c r="BA62" i="9"/>
  <c r="R61" i="9" l="1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AC59" i="1"/>
  <c r="U53" i="10"/>
  <c r="T53" i="10" s="1"/>
  <c r="N53" i="10"/>
  <c r="AL59" i="11"/>
  <c r="D59" i="11"/>
  <c r="AN59" i="11"/>
  <c r="AG59" i="11" s="1"/>
  <c r="C59" i="11"/>
  <c r="BO59" i="1" s="1"/>
  <c r="U58" i="11"/>
  <c r="T58" i="11" s="1"/>
  <c r="BQ58" i="1"/>
  <c r="N58" i="11"/>
  <c r="BC62" i="9"/>
  <c r="AC59" i="13" l="1"/>
  <c r="K59" i="13"/>
  <c r="F52" i="1"/>
  <c r="E52" i="15"/>
  <c r="AB58" i="11"/>
  <c r="BS58" i="1"/>
  <c r="O58" i="11"/>
  <c r="P58" i="11" s="1"/>
  <c r="BT58" i="1" s="1"/>
  <c r="AB53" i="10"/>
  <c r="BJ53" i="1"/>
  <c r="P53" i="10"/>
  <c r="BK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AB52" i="4"/>
  <c r="G52" i="1"/>
  <c r="O52" i="4"/>
  <c r="P52" i="4" s="1"/>
  <c r="H52" i="1" s="1"/>
  <c r="J62" i="9"/>
  <c r="AN62" i="1" s="1"/>
  <c r="BR58" i="1"/>
  <c r="AC59" i="11"/>
  <c r="K59" i="11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Q58" i="13"/>
  <c r="V59" i="13"/>
  <c r="AP61" i="1"/>
  <c r="Q53" i="10"/>
  <c r="V54" i="10"/>
  <c r="AE59" i="13"/>
  <c r="AC62" i="9"/>
  <c r="K62" i="9"/>
  <c r="T58" i="1" l="1"/>
  <c r="V62" i="9"/>
  <c r="Q61" i="9"/>
  <c r="Q59" i="8"/>
  <c r="V60" i="8"/>
  <c r="Y53" i="4"/>
  <c r="BD53" i="4"/>
  <c r="AG53" i="4" s="1"/>
  <c r="BB53" i="4"/>
  <c r="D53" i="4" s="1"/>
  <c r="Y54" i="10"/>
  <c r="BD54" i="10"/>
  <c r="AG54" i="10" s="1"/>
  <c r="BB54" i="10"/>
  <c r="D54" i="10" s="1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CY59" i="1" s="1"/>
  <c r="AC54" i="10" l="1"/>
  <c r="K54" i="10"/>
  <c r="AE54" i="10" s="1"/>
  <c r="AC53" i="4"/>
  <c r="K53" i="4"/>
  <c r="AE53" i="4" s="1"/>
  <c r="BF59" i="1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AD59" i="11"/>
  <c r="L59" i="11"/>
  <c r="F59" i="11"/>
  <c r="BA60" i="11" s="1"/>
  <c r="AB58" i="7"/>
  <c r="Y58" i="1"/>
  <c r="P58" i="7"/>
  <c r="Z58" i="1" s="1"/>
  <c r="F53" i="4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BA54" i="4" l="1"/>
  <c r="Z53" i="4"/>
  <c r="C53" i="15" s="1"/>
  <c r="AF59" i="13"/>
  <c r="B59" i="13" s="1"/>
  <c r="M59" i="13"/>
  <c r="BC60" i="13" s="1"/>
  <c r="W61" i="13"/>
  <c r="Q58" i="7"/>
  <c r="V59" i="7"/>
  <c r="W56" i="10"/>
  <c r="Z54" i="10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W61" i="11"/>
  <c r="A53" i="15"/>
  <c r="W55" i="4"/>
  <c r="AE59" i="7"/>
  <c r="BC54" i="4" l="1"/>
  <c r="AA53" i="4"/>
  <c r="B53" i="1"/>
  <c r="BE54" i="1"/>
  <c r="BN59" i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AL62" i="1" l="1"/>
  <c r="J54" i="4"/>
  <c r="D54" i="1" s="1"/>
  <c r="U59" i="13"/>
  <c r="T59" i="13" s="1"/>
  <c r="CI59" i="1"/>
  <c r="N59" i="13"/>
  <c r="AL54" i="4"/>
  <c r="AN54" i="4"/>
  <c r="AG54" i="4" s="1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C55" i="10"/>
  <c r="BF55" i="1" s="1"/>
  <c r="J60" i="13"/>
  <c r="CH60" i="1" s="1"/>
  <c r="AC60" i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AC60" i="13" l="1"/>
  <c r="K60" i="13"/>
  <c r="AC60" i="11"/>
  <c r="K60" i="11"/>
  <c r="U62" i="9"/>
  <c r="T62" i="9" s="1"/>
  <c r="AO62" i="1"/>
  <c r="N62" i="9"/>
  <c r="BR59" i="1"/>
  <c r="U54" i="10"/>
  <c r="T54" i="10" s="1"/>
  <c r="N54" i="10"/>
  <c r="AB59" i="11"/>
  <c r="BS59" i="1"/>
  <c r="P59" i="11"/>
  <c r="U60" i="8"/>
  <c r="T60" i="8" s="1"/>
  <c r="AF60" i="1"/>
  <c r="N60" i="8"/>
  <c r="U53" i="4"/>
  <c r="T53" i="4" s="1"/>
  <c r="E53" i="1"/>
  <c r="N53" i="4"/>
  <c r="J63" i="9"/>
  <c r="AN63" i="1" s="1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AC61" i="8" l="1"/>
  <c r="K61" i="8"/>
  <c r="AF59" i="7"/>
  <c r="M59" i="7"/>
  <c r="BC60" i="7" s="1"/>
  <c r="AB54" i="10"/>
  <c r="BJ54" i="1"/>
  <c r="O54" i="10"/>
  <c r="P54" i="10" s="1"/>
  <c r="BK54" i="1" s="1"/>
  <c r="BI54" i="1"/>
  <c r="AB53" i="4"/>
  <c r="O53" i="4" s="1"/>
  <c r="P53" i="4" s="1"/>
  <c r="H53" i="1" s="1"/>
  <c r="G53" i="1"/>
  <c r="BT59" i="1"/>
  <c r="AG60" i="1"/>
  <c r="AE60" i="11"/>
  <c r="Q59" i="13"/>
  <c r="V60" i="13"/>
  <c r="B59" i="7"/>
  <c r="AC63" i="9"/>
  <c r="K63" i="9"/>
  <c r="AB62" i="9"/>
  <c r="AQ62" i="1"/>
  <c r="P62" i="9"/>
  <c r="AR62" i="1" s="1"/>
  <c r="E53" i="15"/>
  <c r="F53" i="1"/>
  <c r="Q59" i="11"/>
  <c r="V60" i="11"/>
  <c r="AP62" i="1"/>
  <c r="AE60" i="13"/>
  <c r="AB60" i="8"/>
  <c r="AH60" i="1"/>
  <c r="P60" i="8"/>
  <c r="AI60" i="1" s="1"/>
  <c r="CY60" i="1" s="1"/>
  <c r="CL59" i="1"/>
  <c r="W61" i="7"/>
  <c r="Z59" i="7"/>
  <c r="Z60" i="7" s="1"/>
  <c r="Y60" i="11" l="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D55" i="10" s="1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Y61" i="8"/>
  <c r="BB61" i="8"/>
  <c r="BD61" i="8"/>
  <c r="AG60" i="7"/>
  <c r="J60" i="7"/>
  <c r="V60" i="1" s="1"/>
  <c r="Y54" i="4"/>
  <c r="BD54" i="4"/>
  <c r="BB54" i="4"/>
  <c r="D54" i="4" s="1"/>
  <c r="K55" i="10" l="1"/>
  <c r="AE55" i="10" s="1"/>
  <c r="AC55" i="10"/>
  <c r="AC54" i="4"/>
  <c r="K54" i="4"/>
  <c r="AE54" i="4" s="1"/>
  <c r="AC60" i="7"/>
  <c r="K60" i="7"/>
  <c r="BF63" i="9"/>
  <c r="AO63" i="9"/>
  <c r="AH63" i="9" s="1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AD54" i="4" l="1"/>
  <c r="F54" i="4"/>
  <c r="BA55" i="4" s="1"/>
  <c r="L54" i="4"/>
  <c r="Z59" i="1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L55" i="10"/>
  <c r="AD63" i="9"/>
  <c r="F63" i="9"/>
  <c r="L63" i="9"/>
  <c r="BA56" i="10" l="1"/>
  <c r="Z55" i="10"/>
  <c r="BN60" i="1"/>
  <c r="Z63" i="9"/>
  <c r="Z64" i="9" s="1"/>
  <c r="W65" i="9"/>
  <c r="CF60" i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54" i="1"/>
  <c r="AC61" i="1"/>
  <c r="BE55" i="1"/>
  <c r="BF60" i="7"/>
  <c r="AO60" i="7"/>
  <c r="AH60" i="7" s="1"/>
  <c r="BE60" i="7"/>
  <c r="AM60" i="7"/>
  <c r="E60" i="7" s="1"/>
  <c r="R54" i="4"/>
  <c r="X56" i="4"/>
  <c r="AA54" i="4"/>
  <c r="AR55" i="4"/>
  <c r="AS55" i="4"/>
  <c r="C54" i="15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AC61" i="11" l="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J56" i="10"/>
  <c r="BG56" i="1" s="1"/>
  <c r="J64" i="9"/>
  <c r="AN64" i="1" s="1"/>
  <c r="C56" i="10"/>
  <c r="BF56" i="1" s="1"/>
  <c r="BR60" i="1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J55" i="4"/>
  <c r="D55" i="1" s="1"/>
  <c r="U63" i="9"/>
  <c r="T63" i="9" s="1"/>
  <c r="AO63" i="1"/>
  <c r="N63" i="9"/>
  <c r="AG62" i="8"/>
  <c r="J62" i="8"/>
  <c r="AE62" i="1" s="1"/>
  <c r="AL55" i="4"/>
  <c r="AN55" i="4"/>
  <c r="C55" i="4"/>
  <c r="C55" i="1" s="1"/>
  <c r="CJ60" i="1"/>
  <c r="AC64" i="9" l="1"/>
  <c r="K64" i="9"/>
  <c r="AC62" i="8"/>
  <c r="K62" i="8"/>
  <c r="AG61" i="1"/>
  <c r="Q60" i="11"/>
  <c r="V61" i="11"/>
  <c r="AB63" i="9"/>
  <c r="AQ63" i="1"/>
  <c r="O63" i="9"/>
  <c r="P63" i="9" s="1"/>
  <c r="AR63" i="1" s="1"/>
  <c r="U54" i="4"/>
  <c r="T54" i="4" s="1"/>
  <c r="E54" i="1"/>
  <c r="N54" i="4"/>
  <c r="AE61" i="13"/>
  <c r="AP63" i="1"/>
  <c r="AF60" i="7"/>
  <c r="B60" i="7" s="1"/>
  <c r="M60" i="7"/>
  <c r="BC61" i="7" s="1"/>
  <c r="Q60" i="13"/>
  <c r="V61" i="13"/>
  <c r="U55" i="10"/>
  <c r="T55" i="10" s="1"/>
  <c r="N55" i="10"/>
  <c r="AE61" i="11"/>
  <c r="W62" i="7"/>
  <c r="AB61" i="8"/>
  <c r="AH61" i="1"/>
  <c r="O61" i="8"/>
  <c r="P61" i="8" s="1"/>
  <c r="AI61" i="1" s="1"/>
  <c r="CY61" i="1" s="1"/>
  <c r="T60" i="1" l="1"/>
  <c r="AB55" i="10"/>
  <c r="BJ55" i="1"/>
  <c r="P55" i="10"/>
  <c r="BK55" i="1" s="1"/>
  <c r="R60" i="7"/>
  <c r="S60" i="7" s="1"/>
  <c r="X62" i="7"/>
  <c r="AS61" i="7"/>
  <c r="AR61" i="7"/>
  <c r="V64" i="9"/>
  <c r="Q63" i="9"/>
  <c r="BI55" i="1"/>
  <c r="Y61" i="11"/>
  <c r="O61" i="11"/>
  <c r="BD61" i="11"/>
  <c r="BB61" i="11"/>
  <c r="AE62" i="8"/>
  <c r="O61" i="13"/>
  <c r="Y61" i="13"/>
  <c r="BD61" i="13"/>
  <c r="BB61" i="13"/>
  <c r="Q61" i="8"/>
  <c r="V62" i="8"/>
  <c r="AB54" i="4"/>
  <c r="O54" i="4" s="1"/>
  <c r="P54" i="4" s="1"/>
  <c r="H54" i="1" s="1"/>
  <c r="G54" i="1"/>
  <c r="F54" i="1"/>
  <c r="E54" i="15"/>
  <c r="AE64" i="9"/>
  <c r="V55" i="4" l="1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X60" i="1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AN56" i="10" s="1"/>
  <c r="AG56" i="10" s="1"/>
  <c r="BB56" i="10"/>
  <c r="AL56" i="10" s="1"/>
  <c r="D56" i="10" s="1"/>
  <c r="Y55" i="4"/>
  <c r="BD55" i="4"/>
  <c r="AG55" i="4" s="1"/>
  <c r="BB55" i="4"/>
  <c r="D55" i="4" s="1"/>
  <c r="K56" i="10" l="1"/>
  <c r="AE56" i="10" s="1"/>
  <c r="AC56" i="10"/>
  <c r="AC55" i="4"/>
  <c r="K55" i="4"/>
  <c r="AE55" i="4" s="1"/>
  <c r="AF61" i="13"/>
  <c r="M61" i="13"/>
  <c r="BC62" i="13" s="1"/>
  <c r="W63" i="1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AD56" i="10"/>
  <c r="L56" i="10"/>
  <c r="F56" i="10"/>
  <c r="BA57" i="10" s="1"/>
  <c r="Y61" i="7"/>
  <c r="BB61" i="7"/>
  <c r="BD61" i="7"/>
  <c r="AD55" i="4"/>
  <c r="L55" i="4"/>
  <c r="F55" i="4"/>
  <c r="W64" i="8"/>
  <c r="AF64" i="9"/>
  <c r="B64" i="9" s="1"/>
  <c r="M64" i="9"/>
  <c r="BC65" i="9" s="1"/>
  <c r="R61" i="13"/>
  <c r="S61" i="13" s="1"/>
  <c r="X63" i="13"/>
  <c r="AR62" i="13"/>
  <c r="AS62" i="13"/>
  <c r="BN61" i="1"/>
  <c r="AF62" i="8"/>
  <c r="B62" i="8" s="1"/>
  <c r="M62" i="8"/>
  <c r="BC63" i="8" s="1"/>
  <c r="W66" i="9"/>
  <c r="BA56" i="4" l="1"/>
  <c r="Z55" i="4"/>
  <c r="C55" i="15" s="1"/>
  <c r="AL64" i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C56" i="4" l="1"/>
  <c r="AA55" i="4"/>
  <c r="B55" i="1"/>
  <c r="AC62" i="11"/>
  <c r="K62" i="11"/>
  <c r="BE56" i="1"/>
  <c r="AB61" i="11"/>
  <c r="BS61" i="1"/>
  <c r="P61" i="11"/>
  <c r="BT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AC65" i="9" l="1"/>
  <c r="K65" i="9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D55" i="15"/>
  <c r="S55" i="4"/>
  <c r="AP64" i="1"/>
  <c r="AB62" i="8"/>
  <c r="AH62" i="1"/>
  <c r="P62" i="8"/>
  <c r="AI62" i="1" s="1"/>
  <c r="CY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J56" i="4"/>
  <c r="D56" i="1" s="1"/>
  <c r="AB64" i="9"/>
  <c r="AQ64" i="1"/>
  <c r="P64" i="9"/>
  <c r="AR64" i="1" s="1"/>
  <c r="AG57" i="10"/>
  <c r="J57" i="10"/>
  <c r="BG57" i="1" s="1"/>
  <c r="T61" i="1" l="1"/>
  <c r="AC57" i="10"/>
  <c r="K57" i="10"/>
  <c r="Y62" i="13"/>
  <c r="BD62" i="13"/>
  <c r="BB62" i="13"/>
  <c r="Q62" i="8"/>
  <c r="V63" i="8"/>
  <c r="AE63" i="8"/>
  <c r="V65" i="9"/>
  <c r="Q64" i="9"/>
  <c r="U56" i="10"/>
  <c r="T56" i="10" s="1"/>
  <c r="N56" i="10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F55" i="1" l="1"/>
  <c r="E55" i="15"/>
  <c r="BF62" i="11"/>
  <c r="AO62" i="11"/>
  <c r="AH62" i="11" s="1"/>
  <c r="BE62" i="11"/>
  <c r="AM62" i="11"/>
  <c r="E62" i="11" s="1"/>
  <c r="U61" i="7"/>
  <c r="T61" i="7" s="1"/>
  <c r="W61" i="1"/>
  <c r="N61" i="7"/>
  <c r="AB56" i="10"/>
  <c r="BJ56" i="1"/>
  <c r="O56" i="10"/>
  <c r="P56" i="10" s="1"/>
  <c r="BK56" i="1" s="1"/>
  <c r="Y63" i="8"/>
  <c r="BB63" i="8"/>
  <c r="BD63" i="8"/>
  <c r="AE57" i="10"/>
  <c r="BI56" i="1"/>
  <c r="J62" i="7"/>
  <c r="V62" i="1" s="1"/>
  <c r="BE62" i="13"/>
  <c r="AM62" i="13"/>
  <c r="E62" i="13" s="1"/>
  <c r="D62" i="7"/>
  <c r="AL62" i="7"/>
  <c r="AN62" i="7"/>
  <c r="AG62" i="7" s="1"/>
  <c r="C62" i="7"/>
  <c r="U62" i="1" s="1"/>
  <c r="AB55" i="4"/>
  <c r="O55" i="4" s="1"/>
  <c r="P55" i="4" s="1"/>
  <c r="H55" i="1" s="1"/>
  <c r="G55" i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AD62" i="11"/>
  <c r="L62" i="11"/>
  <c r="F62" i="11"/>
  <c r="BA63" i="11" s="1"/>
  <c r="W64" i="11" l="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AN56" i="4" s="1"/>
  <c r="AG56" i="4" s="1"/>
  <c r="BB56" i="4"/>
  <c r="AL56" i="4" s="1"/>
  <c r="D56" i="4" s="1"/>
  <c r="AF62" i="13"/>
  <c r="B62" i="13" s="1"/>
  <c r="M62" i="13"/>
  <c r="BC63" i="13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K56" i="4" l="1"/>
  <c r="AE56" i="4" s="1"/>
  <c r="AC56" i="4"/>
  <c r="BN62" i="1"/>
  <c r="CF62" i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AG63" i="1"/>
  <c r="W64" i="7"/>
  <c r="R57" i="10"/>
  <c r="X59" i="10"/>
  <c r="AS58" i="10"/>
  <c r="AR58" i="10"/>
  <c r="AP65" i="1"/>
  <c r="AE63" i="13"/>
  <c r="B56" i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CY63" i="1" s="1"/>
  <c r="AC66" i="9"/>
  <c r="K66" i="9"/>
  <c r="AE63" i="11"/>
  <c r="T62" i="1" l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AE66" i="9"/>
  <c r="AL57" i="4"/>
  <c r="AN57" i="4"/>
  <c r="AG57" i="4" s="1"/>
  <c r="D57" i="4"/>
  <c r="C57" i="4"/>
  <c r="C57" i="1" s="1"/>
  <c r="AC58" i="10" l="1"/>
  <c r="K58" i="10"/>
  <c r="BF63" i="11"/>
  <c r="AO63" i="11"/>
  <c r="AH63" i="11" s="1"/>
  <c r="J63" i="7"/>
  <c r="V63" i="1" s="1"/>
  <c r="BE63" i="13"/>
  <c r="AM63" i="13"/>
  <c r="E63" i="13" s="1"/>
  <c r="AC57" i="4"/>
  <c r="K57" i="4"/>
  <c r="AL63" i="7"/>
  <c r="D63" i="7" s="1"/>
  <c r="AN63" i="7"/>
  <c r="AG63" i="7" s="1"/>
  <c r="C63" i="7"/>
  <c r="U63" i="1" s="1"/>
  <c r="BF63" i="13"/>
  <c r="AO63" i="13"/>
  <c r="AH63" i="13" s="1"/>
  <c r="U62" i="7"/>
  <c r="T62" i="7" s="1"/>
  <c r="W62" i="1"/>
  <c r="N62" i="7"/>
  <c r="O64" i="8"/>
  <c r="Y64" i="8"/>
  <c r="BB64" i="8"/>
  <c r="BD64" i="8"/>
  <c r="Y66" i="9"/>
  <c r="O66" i="9"/>
  <c r="BB66" i="9"/>
  <c r="BD66" i="9"/>
  <c r="BE63" i="11"/>
  <c r="AM63" i="11"/>
  <c r="E63" i="11" s="1"/>
  <c r="U56" i="4"/>
  <c r="T56" i="4" s="1"/>
  <c r="E56" i="1"/>
  <c r="N56" i="4"/>
  <c r="U57" i="10"/>
  <c r="T57" i="10" s="1"/>
  <c r="N57" i="10"/>
  <c r="AC63" i="7" l="1"/>
  <c r="K63" i="7"/>
  <c r="X62" i="1"/>
  <c r="AE57" i="4"/>
  <c r="F56" i="1"/>
  <c r="E56" i="15"/>
  <c r="BF64" i="8"/>
  <c r="AO64" i="8"/>
  <c r="AH64" i="8" s="1"/>
  <c r="AB56" i="4"/>
  <c r="G56" i="1"/>
  <c r="O56" i="4"/>
  <c r="P56" i="4" s="1"/>
  <c r="H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AB57" i="10"/>
  <c r="BJ57" i="1"/>
  <c r="P57" i="10"/>
  <c r="BK57" i="1" s="1"/>
  <c r="AE58" i="10"/>
  <c r="BI57" i="1"/>
  <c r="BF66" i="9"/>
  <c r="AO66" i="9"/>
  <c r="AH66" i="9" s="1"/>
  <c r="AB62" i="7"/>
  <c r="Y62" i="1"/>
  <c r="P62" i="7"/>
  <c r="Z62" i="1" s="1"/>
  <c r="AD64" i="8" l="1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W68" i="9"/>
  <c r="Y57" i="4"/>
  <c r="O57" i="4"/>
  <c r="BD57" i="4"/>
  <c r="BB57" i="4"/>
  <c r="AL66" i="1" l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Q63" i="11"/>
  <c r="V64" i="11"/>
  <c r="AP66" i="1"/>
  <c r="AC67" i="9"/>
  <c r="K67" i="9"/>
  <c r="AE64" i="13"/>
  <c r="AB64" i="8"/>
  <c r="AH64" i="1"/>
  <c r="P64" i="8"/>
  <c r="AI64" i="1" s="1"/>
  <c r="CY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B57" i="1" l="1"/>
  <c r="BE58" i="1"/>
  <c r="T63" i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BE64" i="11" l="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J59" i="10"/>
  <c r="BG59" i="1" s="1"/>
  <c r="U63" i="7"/>
  <c r="T63" i="7" s="1"/>
  <c r="W63" i="1"/>
  <c r="N63" i="7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AC58" i="4" l="1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BE67" i="9"/>
  <c r="AM67" i="9"/>
  <c r="E67" i="9" s="1"/>
  <c r="W66" i="13" l="1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AD65" i="8"/>
  <c r="L65" i="8"/>
  <c r="F65" i="8"/>
  <c r="BA66" i="8" s="1"/>
  <c r="AB58" i="10"/>
  <c r="BJ58" i="1"/>
  <c r="O58" i="10"/>
  <c r="P58" i="10" s="1"/>
  <c r="BK58" i="1" s="1"/>
  <c r="AE59" i="10"/>
  <c r="BI58" i="1"/>
  <c r="AB57" i="4"/>
  <c r="G57" i="1"/>
  <c r="P57" i="4"/>
  <c r="H57" i="1" s="1"/>
  <c r="AD67" i="9"/>
  <c r="F67" i="9"/>
  <c r="BA68" i="9" s="1"/>
  <c r="L67" i="9"/>
  <c r="W66" i="11"/>
  <c r="Z64" i="11"/>
  <c r="Z65" i="11" s="1"/>
  <c r="AE58" i="4"/>
  <c r="F57" i="1"/>
  <c r="E57" i="15"/>
  <c r="CF64" i="1" l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AC65" i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AC66" i="8" l="1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CY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AD59" i="10"/>
  <c r="F59" i="10"/>
  <c r="BA60" i="10" s="1"/>
  <c r="L59" i="10"/>
  <c r="AE65" i="13"/>
  <c r="AP67" i="1"/>
  <c r="AE68" i="9" l="1"/>
  <c r="T64" i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58" i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R58" i="4"/>
  <c r="AA58" i="4"/>
  <c r="AA59" i="4" s="1"/>
  <c r="X60" i="4"/>
  <c r="AS59" i="4"/>
  <c r="AR59" i="4"/>
  <c r="BF65" i="13"/>
  <c r="AO65" i="13"/>
  <c r="AH65" i="13" s="1"/>
  <c r="AC65" i="7" l="1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AG59" i="4"/>
  <c r="J59" i="4"/>
  <c r="D59" i="1" s="1"/>
  <c r="BH59" i="1"/>
  <c r="S59" i="10"/>
  <c r="X64" i="1"/>
  <c r="BE68" i="9"/>
  <c r="AM68" i="9"/>
  <c r="E68" i="9" s="1"/>
  <c r="D60" i="10"/>
  <c r="AL60" i="10"/>
  <c r="AN60" i="10"/>
  <c r="AG60" i="10" s="1"/>
  <c r="C60" i="10"/>
  <c r="BF60" i="1" s="1"/>
  <c r="C59" i="15"/>
  <c r="AC59" i="4" l="1"/>
  <c r="K59" i="4"/>
  <c r="U59" i="10"/>
  <c r="T59" i="10" s="1"/>
  <c r="N59" i="10"/>
  <c r="U58" i="4"/>
  <c r="T58" i="4" s="1"/>
  <c r="E58" i="1"/>
  <c r="N58" i="4"/>
  <c r="Q64" i="7"/>
  <c r="V65" i="7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B65" i="13"/>
  <c r="B65" i="11"/>
  <c r="AE65" i="7"/>
  <c r="AD68" i="9"/>
  <c r="L68" i="9"/>
  <c r="F68" i="9"/>
  <c r="BA69" i="9" s="1"/>
  <c r="BN65" i="1" l="1"/>
  <c r="AF66" i="8"/>
  <c r="M66" i="8"/>
  <c r="BC67" i="8" s="1"/>
  <c r="AB58" i="4"/>
  <c r="G58" i="1"/>
  <c r="O58" i="4"/>
  <c r="P58" i="4" s="1"/>
  <c r="H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AC66" i="1"/>
  <c r="BC69" i="9"/>
  <c r="AC66" i="11" l="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CY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AD66" i="13"/>
  <c r="F66" i="13"/>
  <c r="L66" i="13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X65" i="1"/>
  <c r="AF66" i="13" l="1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Q65" i="7"/>
  <c r="V66" i="7"/>
  <c r="W68" i="11"/>
  <c r="Z66" i="11"/>
  <c r="Z67" i="11" s="1"/>
  <c r="AL60" i="4"/>
  <c r="D60" i="4" s="1"/>
  <c r="AN60" i="4"/>
  <c r="AG60" i="4" s="1"/>
  <c r="C60" i="4"/>
  <c r="C60" i="1" s="1"/>
  <c r="J60" i="4"/>
  <c r="D60" i="1" s="1"/>
  <c r="AF66" i="11"/>
  <c r="B66" i="11" s="1"/>
  <c r="M66" i="11"/>
  <c r="BC67" i="11" s="1"/>
  <c r="AE66" i="7"/>
  <c r="AG61" i="10"/>
  <c r="J61" i="10"/>
  <c r="BG61" i="1" s="1"/>
  <c r="BA67" i="13"/>
  <c r="BN66" i="1" l="1"/>
  <c r="AC61" i="10"/>
  <c r="K61" i="10"/>
  <c r="AC60" i="4"/>
  <c r="K60" i="4"/>
  <c r="CF66" i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U60" i="10"/>
  <c r="T60" i="10" s="1"/>
  <c r="N60" i="10"/>
  <c r="BA68" i="8"/>
  <c r="AF67" i="8"/>
  <c r="B67" i="8" s="1"/>
  <c r="M67" i="8"/>
  <c r="BC68" i="8" s="1"/>
  <c r="AC67" i="1" l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AE61" i="10"/>
  <c r="BJ60" i="1"/>
  <c r="AB60" i="10"/>
  <c r="O60" i="10"/>
  <c r="P60" i="10" s="1"/>
  <c r="BK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AL67" i="13"/>
  <c r="D67" i="13" s="1"/>
  <c r="AN67" i="13"/>
  <c r="AG67" i="13" s="1"/>
  <c r="C67" i="13"/>
  <c r="CG67" i="1" s="1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AC67" i="13" l="1"/>
  <c r="K67" i="13"/>
  <c r="J68" i="8"/>
  <c r="AE68" i="1" s="1"/>
  <c r="AB66" i="13"/>
  <c r="CK66" i="1"/>
  <c r="O66" i="13"/>
  <c r="P66" i="13" s="1"/>
  <c r="CL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AP69" i="1"/>
  <c r="AB67" i="8"/>
  <c r="AH67" i="1"/>
  <c r="O67" i="8"/>
  <c r="P67" i="8" s="1"/>
  <c r="AI67" i="1" s="1"/>
  <c r="CY67" i="1" s="1"/>
  <c r="Y60" i="4"/>
  <c r="BD60" i="4"/>
  <c r="BB60" i="4"/>
  <c r="BA67" i="7"/>
  <c r="AE67" i="13"/>
  <c r="AG67" i="1"/>
  <c r="Q66" i="13"/>
  <c r="V67" i="13"/>
  <c r="Q69" i="9" l="1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AE67" i="7" l="1"/>
  <c r="AD70" i="9"/>
  <c r="F70" i="9"/>
  <c r="BA71" i="9" s="1"/>
  <c r="L70" i="9"/>
  <c r="B60" i="1"/>
  <c r="AD68" i="8"/>
  <c r="L68" i="8"/>
  <c r="F68" i="8"/>
  <c r="BA69" i="8" s="1"/>
  <c r="C60" i="15"/>
  <c r="Z61" i="4"/>
  <c r="BE61" i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BN67" i="1" l="1"/>
  <c r="AL61" i="4"/>
  <c r="D61" i="4" s="1"/>
  <c r="AN61" i="4"/>
  <c r="AG61" i="4" s="1"/>
  <c r="C61" i="4"/>
  <c r="C61" i="1" s="1"/>
  <c r="CF67" i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AL70" i="1" l="1"/>
  <c r="AC61" i="4"/>
  <c r="K61" i="4"/>
  <c r="AC68" i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AC68" i="11" l="1"/>
  <c r="K68" i="11"/>
  <c r="U68" i="8"/>
  <c r="T68" i="8" s="1"/>
  <c r="AF68" i="1"/>
  <c r="N68" i="8"/>
  <c r="AB67" i="11"/>
  <c r="BS67" i="1"/>
  <c r="P67" i="11"/>
  <c r="BT67" i="1" s="1"/>
  <c r="J69" i="8"/>
  <c r="AE69" i="1" s="1"/>
  <c r="AB61" i="10"/>
  <c r="BJ61" i="1"/>
  <c r="P61" i="10"/>
  <c r="BK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CY68" i="1" s="1"/>
  <c r="AG68" i="1"/>
  <c r="AB70" i="9"/>
  <c r="AQ70" i="1"/>
  <c r="P70" i="9"/>
  <c r="AR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L68" i="11"/>
  <c r="AD68" i="11"/>
  <c r="F68" i="11"/>
  <c r="BA69" i="11" s="1"/>
  <c r="AB67" i="7"/>
  <c r="Y67" i="1"/>
  <c r="O67" i="7"/>
  <c r="P67" i="7" s="1"/>
  <c r="Z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AF61" i="4" l="1"/>
  <c r="B61" i="4" s="1"/>
  <c r="M61" i="4"/>
  <c r="BC62" i="4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N68" i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R68" i="13"/>
  <c r="S68" i="13" s="1"/>
  <c r="X70" i="13"/>
  <c r="AA68" i="13"/>
  <c r="AA69" i="13" s="1"/>
  <c r="AS69" i="13"/>
  <c r="AR69" i="13"/>
  <c r="B61" i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BH62" i="1" l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D61" i="15"/>
  <c r="S61" i="4"/>
  <c r="AL71" i="1"/>
  <c r="AL69" i="13"/>
  <c r="D69" i="13" s="1"/>
  <c r="AN69" i="13"/>
  <c r="AG69" i="13" s="1"/>
  <c r="C69" i="13"/>
  <c r="CG69" i="1" s="1"/>
  <c r="J69" i="11"/>
  <c r="BP69" i="1" s="1"/>
  <c r="AC69" i="1"/>
  <c r="J69" i="13"/>
  <c r="CH69" i="1" s="1"/>
  <c r="AN69" i="11"/>
  <c r="AG69" i="11" s="1"/>
  <c r="AL69" i="11"/>
  <c r="D69" i="11" s="1"/>
  <c r="C69" i="11"/>
  <c r="BO69" i="1" s="1"/>
  <c r="J62" i="4"/>
  <c r="D62" i="1" s="1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AC69" i="13" l="1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U71" i="9"/>
  <c r="T71" i="9" s="1"/>
  <c r="AO71" i="1"/>
  <c r="N71" i="9"/>
  <c r="AC63" i="10"/>
  <c r="K63" i="10"/>
  <c r="J72" i="9"/>
  <c r="AN72" i="1" s="1"/>
  <c r="AB68" i="11"/>
  <c r="BS68" i="1"/>
  <c r="O68" i="11"/>
  <c r="P68" i="11" s="1"/>
  <c r="BT68" i="1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AG70" i="8"/>
  <c r="J70" i="8"/>
  <c r="AE70" i="1" s="1"/>
  <c r="Q68" i="13" l="1"/>
  <c r="V69" i="13"/>
  <c r="Q68" i="11"/>
  <c r="V69" i="11"/>
  <c r="AB62" i="10"/>
  <c r="BJ62" i="1"/>
  <c r="O62" i="10"/>
  <c r="P62" i="10" s="1"/>
  <c r="BK62" i="1" s="1"/>
  <c r="AE63" i="10"/>
  <c r="AC70" i="8"/>
  <c r="K70" i="8"/>
  <c r="AE62" i="4"/>
  <c r="AB69" i="8"/>
  <c r="AH69" i="1"/>
  <c r="O69" i="8"/>
  <c r="P69" i="8" s="1"/>
  <c r="AI69" i="1" s="1"/>
  <c r="CY69" i="1" s="1"/>
  <c r="AB61" i="4"/>
  <c r="G61" i="1"/>
  <c r="P61" i="4"/>
  <c r="H61" i="1" s="1"/>
  <c r="AE69" i="11"/>
  <c r="AG69" i="1"/>
  <c r="AC72" i="9"/>
  <c r="K72" i="9"/>
  <c r="AB71" i="9"/>
  <c r="AQ71" i="1"/>
  <c r="O71" i="9"/>
  <c r="P71" i="9" s="1"/>
  <c r="AR71" i="1" s="1"/>
  <c r="W70" i="7"/>
  <c r="F61" i="1"/>
  <c r="E61" i="15"/>
  <c r="AP71" i="1"/>
  <c r="AF68" i="7"/>
  <c r="B68" i="7" s="1"/>
  <c r="M68" i="7"/>
  <c r="BC69" i="7" s="1"/>
  <c r="AE69" i="13"/>
  <c r="BI62" i="1"/>
  <c r="T68" i="1" l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F62" i="4"/>
  <c r="AO62" i="4"/>
  <c r="AH62" i="4" s="1"/>
  <c r="BF72" i="9"/>
  <c r="AO72" i="9"/>
  <c r="AH72" i="9" s="1"/>
  <c r="W71" i="13" l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CF69" i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AC70" i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AC70" i="11" l="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C63" i="15"/>
  <c r="J71" i="8"/>
  <c r="AE71" i="1" s="1"/>
  <c r="AB69" i="13"/>
  <c r="CK69" i="1"/>
  <c r="P69" i="13"/>
  <c r="CL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AC73" i="9" l="1"/>
  <c r="K73" i="9"/>
  <c r="AC63" i="4"/>
  <c r="K63" i="4"/>
  <c r="AC71" i="8"/>
  <c r="K71" i="8"/>
  <c r="AC64" i="10"/>
  <c r="K64" i="10"/>
  <c r="AE70" i="13"/>
  <c r="AG70" i="1"/>
  <c r="AB72" i="9"/>
  <c r="AQ72" i="1"/>
  <c r="P72" i="9"/>
  <c r="AR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CY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BI63" i="1" l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Q70" i="8"/>
  <c r="V71" i="8"/>
  <c r="AE71" i="8"/>
  <c r="T69" i="1"/>
  <c r="Y70" i="13"/>
  <c r="BD70" i="13"/>
  <c r="BB70" i="13"/>
  <c r="AB62" i="4"/>
  <c r="G62" i="1"/>
  <c r="O62" i="4"/>
  <c r="P62" i="4" s="1"/>
  <c r="H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V63" i="4"/>
  <c r="Q62" i="4"/>
  <c r="U69" i="7"/>
  <c r="T69" i="7" s="1"/>
  <c r="W69" i="1"/>
  <c r="N69" i="7"/>
  <c r="AC70" i="7" l="1"/>
  <c r="K70" i="7"/>
  <c r="AB69" i="7"/>
  <c r="Y69" i="1"/>
  <c r="O69" i="7"/>
  <c r="P69" i="7" s="1"/>
  <c r="Z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BF63" i="4" l="1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CF70" i="1" l="1"/>
  <c r="BN70" i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AL73" i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63" i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AB70" i="13"/>
  <c r="CK70" i="1"/>
  <c r="O70" i="13"/>
  <c r="P70" i="13" s="1"/>
  <c r="CL70" i="1" s="1"/>
  <c r="AD70" i="7"/>
  <c r="F70" i="7"/>
  <c r="BA71" i="7" s="1"/>
  <c r="L70" i="7"/>
  <c r="AC72" i="8" l="1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CY71" i="1" s="1"/>
  <c r="BH64" i="1"/>
  <c r="S64" i="10"/>
  <c r="AG71" i="1"/>
  <c r="AB73" i="9"/>
  <c r="AQ73" i="1"/>
  <c r="O73" i="9"/>
  <c r="P73" i="9" s="1"/>
  <c r="AR73" i="1" s="1"/>
  <c r="AN64" i="4"/>
  <c r="AG64" i="4" s="1"/>
  <c r="AL64" i="4"/>
  <c r="D64" i="4" s="1"/>
  <c r="C64" i="4"/>
  <c r="C64" i="1" s="1"/>
  <c r="J65" i="10"/>
  <c r="BG65" i="1" s="1"/>
  <c r="AP73" i="1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AC65" i="10" l="1"/>
  <c r="K65" i="10"/>
  <c r="AC64" i="4"/>
  <c r="K64" i="4"/>
  <c r="U63" i="4"/>
  <c r="T63" i="4" s="1"/>
  <c r="E63" i="1"/>
  <c r="N63" i="4"/>
  <c r="U64" i="10"/>
  <c r="T64" i="10" s="1"/>
  <c r="N64" i="10"/>
  <c r="T70" i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BF71" i="11" l="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AE64" i="4"/>
  <c r="J71" i="7"/>
  <c r="V71" i="1" s="1"/>
  <c r="BE71" i="13"/>
  <c r="AM71" i="13"/>
  <c r="E71" i="13" s="1"/>
  <c r="BF71" i="13"/>
  <c r="AO71" i="13"/>
  <c r="AH71" i="13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AB63" i="4"/>
  <c r="G63" i="1"/>
  <c r="P63" i="4"/>
  <c r="H63" i="1" s="1"/>
  <c r="BE72" i="8" l="1"/>
  <c r="AM72" i="8"/>
  <c r="E72" i="8" s="1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AC71" i="7"/>
  <c r="K71" i="7"/>
  <c r="X70" i="1"/>
  <c r="AD71" i="11"/>
  <c r="L71" i="11"/>
  <c r="F71" i="11"/>
  <c r="Q64" i="10"/>
  <c r="V65" i="10"/>
  <c r="V64" i="4"/>
  <c r="Q63" i="4"/>
  <c r="W73" i="13" l="1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N71" i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U71" i="11"/>
  <c r="T71" i="11" s="1"/>
  <c r="BQ71" i="1"/>
  <c r="N71" i="11"/>
  <c r="AC72" i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AC73" i="8" l="1"/>
  <c r="K73" i="8"/>
  <c r="AC75" i="9"/>
  <c r="K75" i="9"/>
  <c r="B64" i="1"/>
  <c r="AG72" i="1"/>
  <c r="AF71" i="7"/>
  <c r="B71" i="7" s="1"/>
  <c r="M71" i="7"/>
  <c r="BC72" i="7" s="1"/>
  <c r="AP74" i="1"/>
  <c r="AB74" i="9"/>
  <c r="AQ74" i="1"/>
  <c r="P74" i="9"/>
  <c r="AR74" i="1" s="1"/>
  <c r="BE65" i="1"/>
  <c r="W73" i="7"/>
  <c r="Z71" i="7"/>
  <c r="Z72" i="7" s="1"/>
  <c r="C64" i="15"/>
  <c r="Z65" i="4"/>
  <c r="AB72" i="8"/>
  <c r="AH72" i="1"/>
  <c r="P72" i="8"/>
  <c r="AI72" i="1" s="1"/>
  <c r="CY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T71" i="1" l="1"/>
  <c r="V75" i="9"/>
  <c r="Q74" i="9"/>
  <c r="D64" i="15"/>
  <c r="S64" i="4"/>
  <c r="Y72" i="13"/>
  <c r="BD72" i="13"/>
  <c r="BB72" i="13"/>
  <c r="BH65" i="1"/>
  <c r="S65" i="10"/>
  <c r="AE75" i="9"/>
  <c r="Y72" i="11"/>
  <c r="BD72" i="11"/>
  <c r="BB72" i="11"/>
  <c r="J66" i="10"/>
  <c r="BG66" i="1" s="1"/>
  <c r="Q72" i="8"/>
  <c r="V73" i="8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AC65" i="4" l="1"/>
  <c r="K65" i="4"/>
  <c r="AC66" i="10"/>
  <c r="K66" i="10"/>
  <c r="AG72" i="7"/>
  <c r="J72" i="7"/>
  <c r="V72" i="1" s="1"/>
  <c r="BE72" i="11"/>
  <c r="AM72" i="11"/>
  <c r="E72" i="11" s="1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U64" i="4"/>
  <c r="T64" i="4" s="1"/>
  <c r="E64" i="1"/>
  <c r="N64" i="4"/>
  <c r="BE72" i="13"/>
  <c r="AM72" i="13"/>
  <c r="E72" i="13" s="1"/>
  <c r="BF72" i="13"/>
  <c r="AO72" i="13"/>
  <c r="AH72" i="13" s="1"/>
  <c r="U71" i="7"/>
  <c r="T71" i="7" s="1"/>
  <c r="W71" i="1"/>
  <c r="N71" i="7"/>
  <c r="AC72" i="7" l="1"/>
  <c r="K72" i="7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AB64" i="4"/>
  <c r="G64" i="1"/>
  <c r="O64" i="4"/>
  <c r="P64" i="4" s="1"/>
  <c r="H64" i="1" s="1"/>
  <c r="X71" i="1"/>
  <c r="AE65" i="4"/>
  <c r="F64" i="1"/>
  <c r="E64" i="15"/>
  <c r="AB65" i="10"/>
  <c r="BJ65" i="1"/>
  <c r="P65" i="10"/>
  <c r="BK65" i="1" s="1"/>
  <c r="AD73" i="8" l="1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AL75" i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CY73" i="1" s="1"/>
  <c r="B65" i="1" l="1"/>
  <c r="R72" i="7"/>
  <c r="S72" i="7" s="1"/>
  <c r="X74" i="7"/>
  <c r="AS73" i="7"/>
  <c r="AR73" i="7"/>
  <c r="Q73" i="8"/>
  <c r="V74" i="8"/>
  <c r="AE76" i="9"/>
  <c r="T72" i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C73" i="7"/>
  <c r="J73" i="7" l="1"/>
  <c r="V73" i="1" s="1"/>
  <c r="BH66" i="1"/>
  <c r="S66" i="10"/>
  <c r="Y76" i="9"/>
  <c r="O76" i="9"/>
  <c r="BB76" i="9"/>
  <c r="BD76" i="9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AC73" i="7" l="1"/>
  <c r="K73" i="7"/>
  <c r="AC67" i="10"/>
  <c r="K67" i="10"/>
  <c r="AD73" i="13"/>
  <c r="F73" i="13"/>
  <c r="L73" i="13"/>
  <c r="BF74" i="8"/>
  <c r="AO74" i="8"/>
  <c r="AH74" i="8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AD73" i="11"/>
  <c r="F73" i="11"/>
  <c r="BA74" i="11" s="1"/>
  <c r="L73" i="11"/>
  <c r="AB72" i="7"/>
  <c r="Y72" i="1"/>
  <c r="P72" i="7"/>
  <c r="Z72" i="1" s="1"/>
  <c r="U65" i="4"/>
  <c r="T65" i="4" s="1"/>
  <c r="E65" i="1"/>
  <c r="N65" i="4"/>
  <c r="U66" i="10"/>
  <c r="T66" i="10" s="1"/>
  <c r="N66" i="10"/>
  <c r="AD76" i="9" l="1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AD74" i="8"/>
  <c r="F74" i="8"/>
  <c r="BA75" i="8" s="1"/>
  <c r="L74" i="8"/>
  <c r="BA74" i="13"/>
  <c r="AE73" i="7"/>
  <c r="AB65" i="4"/>
  <c r="G65" i="1"/>
  <c r="P65" i="4"/>
  <c r="H65" i="1" s="1"/>
  <c r="AF73" i="13"/>
  <c r="B73" i="13" s="1"/>
  <c r="M73" i="13"/>
  <c r="CF73" i="1" l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W78" i="9"/>
  <c r="V66" i="4"/>
  <c r="Q65" i="4"/>
  <c r="W76" i="8"/>
  <c r="B74" i="8"/>
  <c r="AL76" i="1" l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CY74" i="1" s="1"/>
  <c r="AB76" i="9"/>
  <c r="AQ76" i="1"/>
  <c r="P76" i="9"/>
  <c r="AR76" i="1" s="1"/>
  <c r="AG74" i="1"/>
  <c r="T73" i="1" l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E67" i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AC74" i="7" l="1"/>
  <c r="K74" i="7"/>
  <c r="BF77" i="9"/>
  <c r="AO77" i="9"/>
  <c r="AH77" i="9" s="1"/>
  <c r="AB73" i="7"/>
  <c r="Y73" i="1"/>
  <c r="O73" i="7"/>
  <c r="P73" i="7" s="1"/>
  <c r="Z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AL67" i="4"/>
  <c r="D67" i="4" s="1"/>
  <c r="AN67" i="4"/>
  <c r="AG67" i="4" s="1"/>
  <c r="C67" i="4"/>
  <c r="C67" i="1" s="1"/>
  <c r="AG68" i="10"/>
  <c r="J68" i="10"/>
  <c r="BG68" i="1" s="1"/>
  <c r="AC67" i="4" l="1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U66" i="4"/>
  <c r="T66" i="4" s="1"/>
  <c r="E66" i="1"/>
  <c r="N66" i="4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BN74" i="1" l="1"/>
  <c r="CF74" i="1"/>
  <c r="BI67" i="1"/>
  <c r="AF75" i="8"/>
  <c r="B75" i="8" s="1"/>
  <c r="M75" i="8"/>
  <c r="F66" i="1"/>
  <c r="E66" i="15"/>
  <c r="AF77" i="9"/>
  <c r="B77" i="9" s="1"/>
  <c r="M77" i="9"/>
  <c r="BC78" i="9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AB67" i="10"/>
  <c r="BJ67" i="1"/>
  <c r="P67" i="10"/>
  <c r="BK67" i="1" s="1"/>
  <c r="BA76" i="8"/>
  <c r="AC75" i="1" l="1"/>
  <c r="AL77" i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AP77" i="1" l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Q74" i="11"/>
  <c r="V75" i="11"/>
  <c r="AE75" i="13"/>
  <c r="Q74" i="13"/>
  <c r="V75" i="13"/>
  <c r="AB75" i="8"/>
  <c r="AH75" i="1"/>
  <c r="O75" i="8"/>
  <c r="P75" i="8" s="1"/>
  <c r="AI75" i="1" s="1"/>
  <c r="CY75" i="1" s="1"/>
  <c r="BE67" i="4"/>
  <c r="AM67" i="4"/>
  <c r="E67" i="4" s="1"/>
  <c r="BA75" i="7"/>
  <c r="T74" i="1" l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BE68" i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E78" i="9"/>
  <c r="AM78" i="9"/>
  <c r="E78" i="9" s="1"/>
  <c r="AF75" i="13" l="1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W77" i="11"/>
  <c r="AL68" i="4"/>
  <c r="AN68" i="4"/>
  <c r="AG68" i="4" s="1"/>
  <c r="D68" i="4"/>
  <c r="C68" i="4"/>
  <c r="C68" i="1" s="1"/>
  <c r="AG69" i="10"/>
  <c r="J69" i="10"/>
  <c r="BG69" i="1" s="1"/>
  <c r="AC69" i="10" l="1"/>
  <c r="K69" i="10"/>
  <c r="AF78" i="9"/>
  <c r="M78" i="9"/>
  <c r="BC79" i="9" s="1"/>
  <c r="CF75" i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BN75" i="1"/>
  <c r="U68" i="10"/>
  <c r="T68" i="10" s="1"/>
  <c r="N68" i="10"/>
  <c r="Y75" i="7"/>
  <c r="BB75" i="7"/>
  <c r="BD75" i="7"/>
  <c r="BA79" i="9"/>
  <c r="B78" i="9"/>
  <c r="AC76" i="1" l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AB68" i="10"/>
  <c r="BJ68" i="1"/>
  <c r="O68" i="10"/>
  <c r="P68" i="10" s="1"/>
  <c r="BK68" i="1" s="1"/>
  <c r="AB67" i="4"/>
  <c r="G67" i="1"/>
  <c r="P67" i="4"/>
  <c r="H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AL79" i="9"/>
  <c r="D79" i="9" s="1"/>
  <c r="AN79" i="9"/>
  <c r="AG79" i="9" s="1"/>
  <c r="C79" i="9"/>
  <c r="AM79" i="1" s="1"/>
  <c r="AB75" i="11"/>
  <c r="BS75" i="1"/>
  <c r="P75" i="11"/>
  <c r="BT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CY76" i="1" s="1"/>
  <c r="Q76" i="8" l="1"/>
  <c r="V77" i="8"/>
  <c r="Y76" i="11"/>
  <c r="BD76" i="11"/>
  <c r="BB76" i="11"/>
  <c r="T75" i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69" i="10"/>
  <c r="BE77" i="8"/>
  <c r="AM77" i="8"/>
  <c r="E77" i="8" s="1"/>
  <c r="BA69" i="4"/>
  <c r="AB75" i="7"/>
  <c r="Y75" i="1"/>
  <c r="O75" i="7"/>
  <c r="P75" i="7" s="1"/>
  <c r="Z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68" i="1" l="1"/>
  <c r="AF76" i="11"/>
  <c r="M76" i="11"/>
  <c r="BC77" i="11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AD79" i="9"/>
  <c r="F79" i="9"/>
  <c r="BA80" i="9" s="1"/>
  <c r="L79" i="9"/>
  <c r="CF76" i="1" l="1"/>
  <c r="D68" i="15"/>
  <c r="S68" i="4"/>
  <c r="BN76" i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Z77" i="8"/>
  <c r="Z78" i="8" s="1"/>
  <c r="W79" i="8"/>
  <c r="W81" i="9"/>
  <c r="Z79" i="9"/>
  <c r="Z80" i="9" s="1"/>
  <c r="AC77" i="1" l="1"/>
  <c r="AC70" i="10"/>
  <c r="K70" i="10"/>
  <c r="AC69" i="4"/>
  <c r="K69" i="4"/>
  <c r="U76" i="11"/>
  <c r="T76" i="11" s="1"/>
  <c r="BQ76" i="1"/>
  <c r="N76" i="11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AC77" i="13" l="1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AB76" i="13"/>
  <c r="CK76" i="1"/>
  <c r="O76" i="13"/>
  <c r="P76" i="13" s="1"/>
  <c r="CL76" i="1" s="1"/>
  <c r="AC77" i="11"/>
  <c r="K77" i="11"/>
  <c r="BR76" i="1"/>
  <c r="Q68" i="4" l="1"/>
  <c r="V69" i="4"/>
  <c r="W78" i="7"/>
  <c r="AB79" i="9"/>
  <c r="AQ79" i="1"/>
  <c r="O79" i="9"/>
  <c r="P79" i="9" s="1"/>
  <c r="AR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CY77" i="1" s="1"/>
  <c r="BA77" i="7"/>
  <c r="AE77" i="13"/>
  <c r="AG77" i="1"/>
  <c r="V80" i="9" l="1"/>
  <c r="Q79" i="9"/>
  <c r="AE80" i="9"/>
  <c r="Q77" i="8"/>
  <c r="V78" i="8"/>
  <c r="R76" i="7"/>
  <c r="S76" i="7" s="1"/>
  <c r="X78" i="7"/>
  <c r="AR77" i="7"/>
  <c r="AS77" i="7"/>
  <c r="T76" i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W79" i="13" l="1"/>
  <c r="AF69" i="4"/>
  <c r="B69" i="4" s="1"/>
  <c r="M69" i="4"/>
  <c r="BC70" i="4" s="1"/>
  <c r="AD80" i="9"/>
  <c r="F80" i="9"/>
  <c r="BA81" i="9" s="1"/>
  <c r="L80" i="9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N77" i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R77" i="11"/>
  <c r="S77" i="11" s="1"/>
  <c r="X79" i="11"/>
  <c r="AR78" i="11"/>
  <c r="AS78" i="11"/>
  <c r="BC78" i="13"/>
  <c r="BA79" i="8"/>
  <c r="BC71" i="10"/>
  <c r="B80" i="9"/>
  <c r="BF77" i="7" l="1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J78" i="13"/>
  <c r="CH78" i="1" s="1"/>
  <c r="D69" i="15"/>
  <c r="S69" i="4"/>
  <c r="BH70" i="1"/>
  <c r="S70" i="10"/>
  <c r="AC78" i="1"/>
  <c r="D78" i="13"/>
  <c r="AL78" i="13"/>
  <c r="AN78" i="13"/>
  <c r="AG78" i="13" s="1"/>
  <c r="C78" i="13"/>
  <c r="CG78" i="1" s="1"/>
  <c r="R80" i="9"/>
  <c r="S80" i="9" s="1"/>
  <c r="X82" i="9"/>
  <c r="AS81" i="9"/>
  <c r="AR81" i="9"/>
  <c r="U77" i="11"/>
  <c r="T77" i="11" s="1"/>
  <c r="BQ77" i="1"/>
  <c r="N77" i="11"/>
  <c r="AG70" i="4"/>
  <c r="J70" i="4"/>
  <c r="D70" i="1" s="1"/>
  <c r="AG71" i="10"/>
  <c r="J71" i="10"/>
  <c r="BG71" i="1" s="1"/>
  <c r="AC78" i="11" l="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AC79" i="8" l="1"/>
  <c r="K79" i="8"/>
  <c r="AC81" i="9"/>
  <c r="K81" i="9"/>
  <c r="BI70" i="1"/>
  <c r="Q77" i="13"/>
  <c r="V78" i="13"/>
  <c r="AE78" i="13"/>
  <c r="AB69" i="4"/>
  <c r="G69" i="1"/>
  <c r="P69" i="4"/>
  <c r="H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AB70" i="10"/>
  <c r="BJ70" i="1"/>
  <c r="O70" i="10"/>
  <c r="P70" i="10" s="1"/>
  <c r="BK70" i="1" s="1"/>
  <c r="AE70" i="4"/>
  <c r="AP80" i="1"/>
  <c r="AE78" i="11"/>
  <c r="AH78" i="1"/>
  <c r="AB78" i="8"/>
  <c r="P78" i="8"/>
  <c r="AI78" i="1" s="1"/>
  <c r="CY78" i="1" s="1"/>
  <c r="T77" i="1" l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AF78" i="13" l="1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AF70" i="4"/>
  <c r="B70" i="4" s="1"/>
  <c r="M70" i="4"/>
  <c r="BC71" i="4" s="1"/>
  <c r="BA82" i="9"/>
  <c r="AC79" i="1" l="1"/>
  <c r="AL81" i="1"/>
  <c r="B70" i="1"/>
  <c r="BE71" i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AC79" i="11" l="1"/>
  <c r="K79" i="11"/>
  <c r="J80" i="8"/>
  <c r="AE80" i="1" s="1"/>
  <c r="AB78" i="11"/>
  <c r="BS78" i="1"/>
  <c r="O78" i="11"/>
  <c r="P78" i="11" s="1"/>
  <c r="BT78" i="1" s="1"/>
  <c r="AN82" i="9"/>
  <c r="AL82" i="9"/>
  <c r="D82" i="9" s="1"/>
  <c r="C82" i="9"/>
  <c r="AM82" i="1" s="1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D72" i="10"/>
  <c r="AN72" i="10"/>
  <c r="AG72" i="10" s="1"/>
  <c r="AL72" i="10"/>
  <c r="C72" i="10"/>
  <c r="BF72" i="1" s="1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AC82" i="9" l="1"/>
  <c r="K82" i="9"/>
  <c r="AP81" i="1"/>
  <c r="W80" i="7"/>
  <c r="AE79" i="13"/>
  <c r="AG79" i="1"/>
  <c r="AB79" i="8"/>
  <c r="AH79" i="1"/>
  <c r="O79" i="8"/>
  <c r="P79" i="8" s="1"/>
  <c r="AI79" i="1" s="1"/>
  <c r="CY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AF78" i="7"/>
  <c r="B78" i="7" s="1"/>
  <c r="M78" i="7"/>
  <c r="BC79" i="7" s="1"/>
  <c r="Q78" i="11"/>
  <c r="V79" i="11"/>
  <c r="AB70" i="4" l="1"/>
  <c r="G70" i="1"/>
  <c r="O70" i="4"/>
  <c r="P70" i="4" s="1"/>
  <c r="H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AE80" i="8"/>
  <c r="AE71" i="4"/>
  <c r="AE82" i="9"/>
  <c r="T78" i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AF79" i="11" l="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R79" i="13"/>
  <c r="S79" i="13" s="1"/>
  <c r="X81" i="13"/>
  <c r="AR80" i="13"/>
  <c r="AS80" i="13"/>
  <c r="W82" i="8"/>
  <c r="BA81" i="8"/>
  <c r="CF79" i="1"/>
  <c r="AF80" i="8"/>
  <c r="M80" i="8"/>
  <c r="BC81" i="8" s="1"/>
  <c r="R79" i="11"/>
  <c r="S79" i="11" s="1"/>
  <c r="X81" i="11"/>
  <c r="AR80" i="11"/>
  <c r="AS80" i="11"/>
  <c r="B80" i="8"/>
  <c r="B13" i="6"/>
  <c r="M13" i="6"/>
  <c r="AS14" i="6" l="1"/>
  <c r="J14" i="6" s="1"/>
  <c r="M14" i="1" s="1"/>
  <c r="AR14" i="6"/>
  <c r="C14" i="6" s="1"/>
  <c r="L14" i="1" s="1"/>
  <c r="AC80" i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AB79" i="13"/>
  <c r="CK79" i="1"/>
  <c r="P79" i="13"/>
  <c r="CL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U82" i="9"/>
  <c r="T82" i="9" s="1"/>
  <c r="AO82" i="1"/>
  <c r="N82" i="9"/>
  <c r="BC72" i="4"/>
  <c r="AG83" i="9"/>
  <c r="J83" i="9"/>
  <c r="AN83" i="1" s="1"/>
  <c r="S13" i="6"/>
  <c r="U13" i="6" s="1"/>
  <c r="AC83" i="9" l="1"/>
  <c r="K83" i="9"/>
  <c r="AC81" i="8"/>
  <c r="K81" i="8"/>
  <c r="AB80" i="8"/>
  <c r="AH80" i="1"/>
  <c r="P80" i="8"/>
  <c r="AI80" i="1" s="1"/>
  <c r="CY80" i="1" s="1"/>
  <c r="AN72" i="4"/>
  <c r="AL72" i="4"/>
  <c r="D72" i="4"/>
  <c r="C72" i="4"/>
  <c r="C72" i="1" s="1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AE80" i="13"/>
  <c r="AP82" i="1"/>
  <c r="D71" i="15"/>
  <c r="S71" i="4"/>
  <c r="N13" i="1"/>
  <c r="N13" i="6"/>
  <c r="T13" i="6"/>
  <c r="O13" i="1" s="1"/>
  <c r="T79" i="1" l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Y80" i="11"/>
  <c r="BD80" i="11"/>
  <c r="BB80" i="11"/>
  <c r="AE81" i="8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BI72" i="1" l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AE72" i="4"/>
  <c r="Y83" i="9"/>
  <c r="BB83" i="9"/>
  <c r="BD83" i="9"/>
  <c r="AB72" i="10"/>
  <c r="BJ72" i="1"/>
  <c r="O72" i="10"/>
  <c r="P72" i="10" s="1"/>
  <c r="BK72" i="1" s="1"/>
  <c r="AB71" i="4"/>
  <c r="G71" i="1"/>
  <c r="P71" i="4"/>
  <c r="H71" i="1" s="1"/>
  <c r="O13" i="6"/>
  <c r="P13" i="6" s="1"/>
  <c r="Q13" i="1" s="1"/>
  <c r="V14" i="6"/>
  <c r="Q13" i="6"/>
  <c r="BE81" i="8" l="1"/>
  <c r="AM81" i="8"/>
  <c r="E81" i="8" s="1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D14" i="6"/>
  <c r="AN14" i="6" s="1"/>
  <c r="Y14" i="6"/>
  <c r="AM14" i="6" l="1"/>
  <c r="E14" i="6" s="1"/>
  <c r="AD14" i="6" s="1"/>
  <c r="AL14" i="6"/>
  <c r="D14" i="6" s="1"/>
  <c r="AG14" i="6"/>
  <c r="AO14" i="6"/>
  <c r="AH14" i="6" s="1"/>
  <c r="L14" i="6" s="1"/>
  <c r="AF14" i="6" s="1"/>
  <c r="BE14" i="6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BF14" i="6"/>
  <c r="CF80" i="1" l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AL83" i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Z14" i="6"/>
  <c r="W16" i="6"/>
  <c r="BA15" i="6"/>
  <c r="AE14" i="6"/>
  <c r="B14" i="6" s="1"/>
  <c r="K14" i="1" s="1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AB80" i="13"/>
  <c r="CK80" i="1"/>
  <c r="O80" i="13"/>
  <c r="P80" i="13" s="1"/>
  <c r="CL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J15" i="6" l="1"/>
  <c r="M15" i="1" s="1"/>
  <c r="AM15" i="6"/>
  <c r="C15" i="6"/>
  <c r="L15" i="1" s="1"/>
  <c r="AO15" i="6"/>
  <c r="AC82" i="8"/>
  <c r="K82" i="8"/>
  <c r="B72" i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AB81" i="8"/>
  <c r="AH81" i="1"/>
  <c r="O81" i="8"/>
  <c r="P81" i="8" s="1"/>
  <c r="AI81" i="1" s="1"/>
  <c r="CY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W82" i="7"/>
  <c r="U14" i="6"/>
  <c r="T14" i="6" s="1"/>
  <c r="O14" i="1" s="1"/>
  <c r="N14" i="1"/>
  <c r="N14" i="6"/>
  <c r="BH73" i="1" l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AE82" i="8"/>
  <c r="Y81" i="11"/>
  <c r="O81" i="11"/>
  <c r="BB81" i="11"/>
  <c r="BD81" i="11"/>
  <c r="O81" i="13"/>
  <c r="Y81" i="13"/>
  <c r="BD81" i="13"/>
  <c r="BB81" i="13"/>
  <c r="AB14" i="6"/>
  <c r="P14" i="1"/>
  <c r="AC74" i="10" l="1"/>
  <c r="K74" i="10"/>
  <c r="AC73" i="4"/>
  <c r="K73" i="4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AG81" i="7"/>
  <c r="J81" i="7"/>
  <c r="V81" i="1" s="1"/>
  <c r="BE81" i="13"/>
  <c r="AM81" i="13"/>
  <c r="E81" i="13" s="1"/>
  <c r="D81" i="7"/>
  <c r="AL81" i="7"/>
  <c r="AN81" i="7"/>
  <c r="C81" i="7"/>
  <c r="U81" i="1" s="1"/>
  <c r="O14" i="6"/>
  <c r="P14" i="6" s="1"/>
  <c r="Q14" i="1" s="1"/>
  <c r="Q14" i="6"/>
  <c r="V15" i="6"/>
  <c r="AB80" i="7" l="1"/>
  <c r="Y80" i="1"/>
  <c r="P80" i="7"/>
  <c r="Z80" i="1" s="1"/>
  <c r="X80" i="1"/>
  <c r="AB73" i="10"/>
  <c r="BJ73" i="1"/>
  <c r="P73" i="10"/>
  <c r="BK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AB72" i="4"/>
  <c r="G72" i="1"/>
  <c r="O72" i="4"/>
  <c r="P72" i="4" s="1"/>
  <c r="H72" i="1" s="1"/>
  <c r="BE84" i="9"/>
  <c r="AM84" i="9"/>
  <c r="E84" i="9" s="1"/>
  <c r="AC81" i="7"/>
  <c r="K81" i="7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E15" i="6" l="1"/>
  <c r="AD15" i="6" s="1"/>
  <c r="AL15" i="6"/>
  <c r="AN15" i="6"/>
  <c r="AG15" i="6" s="1"/>
  <c r="AF81" i="13"/>
  <c r="M81" i="13"/>
  <c r="BC82" i="13" s="1"/>
  <c r="W83" i="11"/>
  <c r="Q73" i="10"/>
  <c r="V74" i="10"/>
  <c r="W83" i="13"/>
  <c r="V73" i="4"/>
  <c r="Q72" i="4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D15" i="6"/>
  <c r="BE15" i="6"/>
  <c r="F15" i="6" l="1"/>
  <c r="W17" i="6" s="1"/>
  <c r="L15" i="6"/>
  <c r="BN81" i="1"/>
  <c r="CF81" i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Z15" i="6" l="1"/>
  <c r="AS16" i="6"/>
  <c r="AR16" i="6"/>
  <c r="AL84" i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C16" i="6"/>
  <c r="C16" i="6" l="1"/>
  <c r="L16" i="1" s="1"/>
  <c r="AM16" i="6"/>
  <c r="AO16" i="6"/>
  <c r="J16" i="6"/>
  <c r="M16" i="1" s="1"/>
  <c r="AC82" i="1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BR81" i="1"/>
  <c r="AD74" i="10"/>
  <c r="L74" i="10"/>
  <c r="F74" i="10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CY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AB15" i="6"/>
  <c r="O15" i="6" s="1"/>
  <c r="P15" i="6" s="1"/>
  <c r="Q15" i="1" s="1"/>
  <c r="P15" i="1"/>
  <c r="BE74" i="1" l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T81" i="1"/>
  <c r="AE83" i="8"/>
  <c r="Y82" i="13"/>
  <c r="BD82" i="13"/>
  <c r="BB82" i="13"/>
  <c r="AR84" i="1"/>
  <c r="Q15" i="6"/>
  <c r="V16" i="6"/>
  <c r="AN82" i="7" l="1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BB16" i="6"/>
  <c r="E16" i="6" s="1"/>
  <c r="BD16" i="6"/>
  <c r="AH16" i="6" s="1"/>
  <c r="Y16" i="6"/>
  <c r="AC82" i="7" l="1"/>
  <c r="K82" i="7"/>
  <c r="AC75" i="10"/>
  <c r="K75" i="10"/>
  <c r="BF83" i="8"/>
  <c r="AO83" i="8"/>
  <c r="AH83" i="8" s="1"/>
  <c r="U74" i="10"/>
  <c r="T74" i="10" s="1"/>
  <c r="N74" i="10"/>
  <c r="AC74" i="4"/>
  <c r="K74" i="4"/>
  <c r="AD82" i="13"/>
  <c r="F82" i="13"/>
  <c r="BA83" i="13" s="1"/>
  <c r="L82" i="13"/>
  <c r="AB81" i="7"/>
  <c r="Y81" i="1"/>
  <c r="O81" i="7"/>
  <c r="P81" i="7" s="1"/>
  <c r="Z81" i="1" s="1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AD16" i="6"/>
  <c r="L16" i="6"/>
  <c r="AF16" i="6" s="1"/>
  <c r="AL16" i="6"/>
  <c r="D16" i="6" s="1"/>
  <c r="BE16" i="6"/>
  <c r="BF16" i="6"/>
  <c r="AN16" i="6"/>
  <c r="AG16" i="6" s="1"/>
  <c r="AD83" i="8" l="1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W84" i="13"/>
  <c r="Z82" i="13"/>
  <c r="Z83" i="13" s="1"/>
  <c r="AB74" i="10"/>
  <c r="BJ74" i="1"/>
  <c r="O74" i="10"/>
  <c r="P74" i="10" s="1"/>
  <c r="BK74" i="1" s="1"/>
  <c r="AE82" i="7"/>
  <c r="BI74" i="1"/>
  <c r="AC16" i="6"/>
  <c r="F16" i="6"/>
  <c r="BA17" i="6" s="1"/>
  <c r="K16" i="6"/>
  <c r="BN82" i="1" l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M16" i="6"/>
  <c r="W18" i="6"/>
  <c r="Z16" i="6"/>
  <c r="BC17" i="6" l="1"/>
  <c r="AR17" i="6"/>
  <c r="AS17" i="6"/>
  <c r="J17" i="6" s="1"/>
  <c r="M17" i="1" s="1"/>
  <c r="AL85" i="1"/>
  <c r="AC83" i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AA16" i="6"/>
  <c r="R16" i="6"/>
  <c r="S16" i="6" s="1"/>
  <c r="U16" i="6" s="1"/>
  <c r="X18" i="6"/>
  <c r="C17" i="6" l="1"/>
  <c r="L17" i="1" s="1"/>
  <c r="AN17" i="6"/>
  <c r="AL17" i="6"/>
  <c r="K83" i="1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BF74" i="4"/>
  <c r="AO74" i="4"/>
  <c r="AH74" i="4" s="1"/>
  <c r="AB82" i="11"/>
  <c r="BS82" i="1"/>
  <c r="O82" i="11"/>
  <c r="P82" i="11" s="1"/>
  <c r="BT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N16" i="1"/>
  <c r="N16" i="6"/>
  <c r="T16" i="6"/>
  <c r="O16" i="1" s="1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CY83" i="1" s="1"/>
  <c r="AE83" i="11"/>
  <c r="AB16" i="6"/>
  <c r="O16" i="6" s="1"/>
  <c r="P16" i="6" s="1"/>
  <c r="Q16" i="1" s="1"/>
  <c r="P16" i="1"/>
  <c r="T82" i="1" l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B74" i="1" l="1"/>
  <c r="BE75" i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Y17" i="6"/>
  <c r="K17" i="6" l="1"/>
  <c r="AE17" i="6" s="1"/>
  <c r="AC83" i="7"/>
  <c r="K83" i="7"/>
  <c r="AB82" i="7"/>
  <c r="Y82" i="1"/>
  <c r="P82" i="7"/>
  <c r="Z82" i="1" s="1"/>
  <c r="J75" i="4"/>
  <c r="D75" i="1" s="1"/>
  <c r="X82" i="1"/>
  <c r="BH75" i="1"/>
  <c r="S75" i="10"/>
  <c r="BF84" i="8"/>
  <c r="AO84" i="8"/>
  <c r="AH84" i="8" s="1"/>
  <c r="C75" i="15"/>
  <c r="BE84" i="8"/>
  <c r="AM84" i="8"/>
  <c r="E84" i="8" s="1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BE17" i="6"/>
  <c r="AM17" i="6"/>
  <c r="E17" i="6" s="1"/>
  <c r="F17" i="6" s="1"/>
  <c r="W19" i="6" s="1"/>
  <c r="BF17" i="6"/>
  <c r="AO17" i="6"/>
  <c r="AH17" i="6" s="1"/>
  <c r="Z17" i="6" l="1"/>
  <c r="AC76" i="10"/>
  <c r="K76" i="10"/>
  <c r="W85" i="13"/>
  <c r="W85" i="11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AD17" i="6"/>
  <c r="L17" i="6"/>
  <c r="M17" i="6" s="1"/>
  <c r="BA18" i="6"/>
  <c r="AS18" i="6" l="1"/>
  <c r="AR18" i="6"/>
  <c r="X19" i="6"/>
  <c r="AA17" i="6"/>
  <c r="R17" i="6"/>
  <c r="S17" i="6" s="1"/>
  <c r="CF83" i="1"/>
  <c r="Y83" i="7"/>
  <c r="BB83" i="7"/>
  <c r="BD83" i="7"/>
  <c r="R83" i="13"/>
  <c r="S83" i="13" s="1"/>
  <c r="X85" i="13"/>
  <c r="AS84" i="13"/>
  <c r="AR84" i="13"/>
  <c r="W88" i="9"/>
  <c r="AB74" i="4"/>
  <c r="G74" i="1"/>
  <c r="O74" i="4"/>
  <c r="P74" i="4" s="1"/>
  <c r="H74" i="1" s="1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BN83" i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18" i="6" l="1"/>
  <c r="L18" i="1" s="1"/>
  <c r="AL18" i="6"/>
  <c r="AN18" i="6"/>
  <c r="J18" i="6"/>
  <c r="M18" i="1" s="1"/>
  <c r="U17" i="6"/>
  <c r="T17" i="6" s="1"/>
  <c r="O17" i="1" s="1"/>
  <c r="N17" i="1"/>
  <c r="AL86" i="1"/>
  <c r="AC84" i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AB83" i="11"/>
  <c r="BS83" i="1"/>
  <c r="P83" i="11"/>
  <c r="BT83" i="1" s="1"/>
  <c r="U84" i="8"/>
  <c r="T84" i="8" s="1"/>
  <c r="AF84" i="1"/>
  <c r="N84" i="8"/>
  <c r="P17" i="1"/>
  <c r="AB17" i="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O17" i="6"/>
  <c r="P17" i="6" s="1"/>
  <c r="Q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AE85" i="8"/>
  <c r="AD75" i="4"/>
  <c r="L75" i="4"/>
  <c r="F75" i="4"/>
  <c r="BA76" i="4" s="1"/>
  <c r="AI84" i="1"/>
  <c r="CY84" i="1" s="1"/>
  <c r="BB18" i="6"/>
  <c r="BD18" i="6"/>
  <c r="Y18" i="6"/>
  <c r="AG18" i="6" l="1"/>
  <c r="AO18" i="6"/>
  <c r="AM18" i="6"/>
  <c r="E18" i="6" s="1"/>
  <c r="AD18" i="6" s="1"/>
  <c r="J84" i="7"/>
  <c r="V84" i="1" s="1"/>
  <c r="Y85" i="8"/>
  <c r="BB85" i="8"/>
  <c r="BD85" i="8"/>
  <c r="AL84" i="7"/>
  <c r="D84" i="7" s="1"/>
  <c r="AN84" i="7"/>
  <c r="AG84" i="7" s="1"/>
  <c r="C84" i="7"/>
  <c r="U84" i="1" s="1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BE18" i="6"/>
  <c r="D18" i="6"/>
  <c r="L18" i="6" l="1"/>
  <c r="AF18" i="6" s="1"/>
  <c r="B75" i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X83" i="1"/>
  <c r="AD84" i="11"/>
  <c r="L84" i="11"/>
  <c r="F84" i="11"/>
  <c r="R76" i="10"/>
  <c r="X78" i="10"/>
  <c r="AA76" i="10"/>
  <c r="AA77" i="10" s="1"/>
  <c r="AS77" i="10"/>
  <c r="AR77" i="10"/>
  <c r="BE76" i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84" i="11" l="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AN76" i="4"/>
  <c r="AG76" i="4" s="1"/>
  <c r="AL76" i="4"/>
  <c r="D76" i="4"/>
  <c r="C76" i="4"/>
  <c r="C76" i="1" s="1"/>
  <c r="BH76" i="1"/>
  <c r="S76" i="10"/>
  <c r="J76" i="4"/>
  <c r="D76" i="1" s="1"/>
  <c r="BA85" i="11"/>
  <c r="Z84" i="13"/>
  <c r="Z85" i="13" s="1"/>
  <c r="W86" i="13"/>
  <c r="Z18" i="6"/>
  <c r="W20" i="6"/>
  <c r="BA19" i="6"/>
  <c r="M18" i="6"/>
  <c r="AE18" i="6"/>
  <c r="B18" i="6" s="1"/>
  <c r="K18" i="1" s="1"/>
  <c r="BC19" i="6" l="1"/>
  <c r="AR19" i="6"/>
  <c r="AS19" i="6"/>
  <c r="J19" i="6" s="1"/>
  <c r="M19" i="1" s="1"/>
  <c r="CF84" i="1"/>
  <c r="AC77" i="10"/>
  <c r="K77" i="10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AF87" i="9"/>
  <c r="B87" i="9" s="1"/>
  <c r="M87" i="9"/>
  <c r="BC88" i="9" s="1"/>
  <c r="AC76" i="4"/>
  <c r="K76" i="4"/>
  <c r="BN84" i="1"/>
  <c r="R84" i="11"/>
  <c r="S84" i="11" s="1"/>
  <c r="AA84" i="11"/>
  <c r="AA85" i="11" s="1"/>
  <c r="X86" i="11"/>
  <c r="AR85" i="11"/>
  <c r="AS85" i="11"/>
  <c r="O84" i="7"/>
  <c r="Y84" i="7"/>
  <c r="BB84" i="7"/>
  <c r="BD84" i="7"/>
  <c r="W87" i="8"/>
  <c r="Z85" i="8"/>
  <c r="Z86" i="8" s="1"/>
  <c r="X20" i="6"/>
  <c r="R18" i="6"/>
  <c r="S18" i="6" s="1"/>
  <c r="U18" i="6" s="1"/>
  <c r="AA18" i="6"/>
  <c r="AO19" i="6" l="1"/>
  <c r="C19" i="6"/>
  <c r="L19" i="1" s="1"/>
  <c r="AM19" i="6"/>
  <c r="AC85" i="1"/>
  <c r="AL87" i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AC86" i="8" l="1"/>
  <c r="K86" i="8"/>
  <c r="AC88" i="9"/>
  <c r="K88" i="9"/>
  <c r="AF84" i="7"/>
  <c r="M84" i="7"/>
  <c r="Q84" i="11"/>
  <c r="V85" i="11"/>
  <c r="CL84" i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W86" i="7"/>
  <c r="AB85" i="8"/>
  <c r="AH85" i="1"/>
  <c r="O85" i="8"/>
  <c r="P85" i="8" s="1"/>
  <c r="AI85" i="1" s="1"/>
  <c r="CY85" i="1" s="1"/>
  <c r="BT84" i="1"/>
  <c r="AE85" i="13"/>
  <c r="AP87" i="1"/>
  <c r="BD76" i="4"/>
  <c r="Y76" i="4"/>
  <c r="BB76" i="4"/>
  <c r="B84" i="7"/>
  <c r="V19" i="6"/>
  <c r="Q18" i="6"/>
  <c r="O85" i="13" l="1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E76" i="4"/>
  <c r="AM76" i="4"/>
  <c r="E76" i="4" s="1"/>
  <c r="BE77" i="10"/>
  <c r="AM77" i="10"/>
  <c r="E77" i="10" s="1"/>
  <c r="AE86" i="8"/>
  <c r="BC85" i="7"/>
  <c r="BB19" i="6"/>
  <c r="BD19" i="6"/>
  <c r="Y19" i="6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BF19" i="6"/>
  <c r="L19" i="6" l="1"/>
  <c r="AF19" i="6" s="1"/>
  <c r="AC85" i="7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F19" i="6"/>
  <c r="BA20" i="6" s="1"/>
  <c r="AC19" i="6"/>
  <c r="K19" i="6"/>
  <c r="BE77" i="1" l="1"/>
  <c r="B76" i="1"/>
  <c r="Z84" i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AD86" i="8"/>
  <c r="F86" i="8"/>
  <c r="BA87" i="8" s="1"/>
  <c r="L86" i="8"/>
  <c r="BC78" i="10"/>
  <c r="BC77" i="4"/>
  <c r="BA86" i="13"/>
  <c r="M19" i="6"/>
  <c r="AE19" i="6"/>
  <c r="B19" i="6" s="1"/>
  <c r="K19" i="1" s="1"/>
  <c r="W21" i="6"/>
  <c r="Z19" i="6"/>
  <c r="BC20" i="6" l="1"/>
  <c r="AS20" i="6"/>
  <c r="AS21" i="6" s="1"/>
  <c r="AS22" i="6" s="1"/>
  <c r="AR20" i="6"/>
  <c r="BN85" i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C77" i="15"/>
  <c r="BH77" i="1"/>
  <c r="S77" i="10"/>
  <c r="J77" i="4"/>
  <c r="D77" i="1" s="1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AA19" i="6"/>
  <c r="R19" i="6"/>
  <c r="S19" i="6" s="1"/>
  <c r="U19" i="6" s="1"/>
  <c r="X21" i="6"/>
  <c r="AR21" i="6" l="1"/>
  <c r="AG21" i="6"/>
  <c r="J22" i="6"/>
  <c r="M22" i="1" s="1"/>
  <c r="AN20" i="6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AN86" i="11"/>
  <c r="AL86" i="11"/>
  <c r="D86" i="11" s="1"/>
  <c r="C86" i="11"/>
  <c r="BO86" i="1" s="1"/>
  <c r="AC86" i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J86" i="13"/>
  <c r="CH86" i="1" s="1"/>
  <c r="AG86" i="11"/>
  <c r="J86" i="11"/>
  <c r="BP86" i="1" s="1"/>
  <c r="AN86" i="13"/>
  <c r="AG86" i="13" s="1"/>
  <c r="AL86" i="13"/>
  <c r="D86" i="13" s="1"/>
  <c r="C86" i="13"/>
  <c r="CG86" i="1" s="1"/>
  <c r="N19" i="1"/>
  <c r="N19" i="6"/>
  <c r="T19" i="6"/>
  <c r="O19" i="1" s="1"/>
  <c r="C21" i="6" l="1"/>
  <c r="L21" i="1" s="1"/>
  <c r="AR22" i="6"/>
  <c r="C22" i="6" s="1"/>
  <c r="L22" i="1" s="1"/>
  <c r="AN21" i="6"/>
  <c r="AM21" i="6"/>
  <c r="AL21" i="6"/>
  <c r="AO21" i="6"/>
  <c r="E21" i="6"/>
  <c r="AD21" i="6" s="1"/>
  <c r="AC86" i="11"/>
  <c r="K86" i="11"/>
  <c r="AC86" i="13"/>
  <c r="K86" i="13"/>
  <c r="J87" i="8"/>
  <c r="AE87" i="1" s="1"/>
  <c r="E76" i="15"/>
  <c r="F76" i="1"/>
  <c r="AB85" i="11"/>
  <c r="BS85" i="1"/>
  <c r="P85" i="11"/>
  <c r="BT85" i="1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U88" i="9"/>
  <c r="T88" i="9" s="1"/>
  <c r="AO88" i="1"/>
  <c r="N88" i="9"/>
  <c r="U86" i="8"/>
  <c r="T86" i="8" s="1"/>
  <c r="AF86" i="1"/>
  <c r="N86" i="8"/>
  <c r="AB76" i="4"/>
  <c r="G76" i="1"/>
  <c r="O76" i="4"/>
  <c r="P76" i="4" s="1"/>
  <c r="H76" i="1" s="1"/>
  <c r="J89" i="9"/>
  <c r="AN89" i="1" s="1"/>
  <c r="AE77" i="4"/>
  <c r="AB85" i="13"/>
  <c r="CK85" i="1"/>
  <c r="P85" i="13"/>
  <c r="CL85" i="1" s="1"/>
  <c r="AE78" i="10"/>
  <c r="D89" i="9"/>
  <c r="AL89" i="9"/>
  <c r="AN89" i="9"/>
  <c r="AG89" i="9" s="1"/>
  <c r="C89" i="9"/>
  <c r="AM89" i="1" s="1"/>
  <c r="P19" i="1"/>
  <c r="AB19" i="6"/>
  <c r="AN22" i="6" l="1"/>
  <c r="AL22" i="6"/>
  <c r="AC87" i="8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CY86" i="1" s="1"/>
  <c r="AC89" i="9"/>
  <c r="K89" i="9"/>
  <c r="V77" i="4"/>
  <c r="Q76" i="4"/>
  <c r="O19" i="6"/>
  <c r="P19" i="6" s="1"/>
  <c r="Q19" i="1" s="1"/>
  <c r="V20" i="6"/>
  <c r="Q19" i="6"/>
  <c r="AS23" i="6"/>
  <c r="AR23" i="6"/>
  <c r="T85" i="1" l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C21" i="6"/>
  <c r="AM22" i="6"/>
  <c r="AO22" i="6"/>
  <c r="CF86" i="1" l="1"/>
  <c r="BN86" i="1"/>
  <c r="B77" i="1"/>
  <c r="AF89" i="9"/>
  <c r="M89" i="9"/>
  <c r="BE78" i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N20" i="1"/>
  <c r="N20" i="6"/>
  <c r="T20" i="6"/>
  <c r="O20" i="1" s="1"/>
  <c r="AN87" i="13" l="1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AG87" i="13"/>
  <c r="J87" i="13"/>
  <c r="CH87" i="1" s="1"/>
  <c r="BF86" i="7"/>
  <c r="AO86" i="7"/>
  <c r="AH86" i="7" s="1"/>
  <c r="AL89" i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AG78" i="4"/>
  <c r="J78" i="4"/>
  <c r="D78" i="1" s="1"/>
  <c r="U86" i="13"/>
  <c r="T86" i="13" s="1"/>
  <c r="CI86" i="1"/>
  <c r="N86" i="13"/>
  <c r="AC87" i="1"/>
  <c r="D87" i="11"/>
  <c r="AN87" i="11"/>
  <c r="AL87" i="11"/>
  <c r="C87" i="11"/>
  <c r="BO87" i="1" s="1"/>
  <c r="D77" i="15"/>
  <c r="S77" i="4"/>
  <c r="BH78" i="1"/>
  <c r="S78" i="10"/>
  <c r="BC90" i="9"/>
  <c r="AB20" i="6"/>
  <c r="P20" i="1"/>
  <c r="AC79" i="10" l="1"/>
  <c r="K79" i="10"/>
  <c r="AC87" i="13"/>
  <c r="K87" i="13"/>
  <c r="AD86" i="7"/>
  <c r="F86" i="7"/>
  <c r="BA87" i="7" s="1"/>
  <c r="L86" i="7"/>
  <c r="AC78" i="4"/>
  <c r="K78" i="4"/>
  <c r="AC87" i="11"/>
  <c r="K87" i="11"/>
  <c r="J90" i="9"/>
  <c r="AN90" i="1" s="1"/>
  <c r="AB86" i="11"/>
  <c r="BS86" i="1"/>
  <c r="O86" i="11"/>
  <c r="P86" i="11" s="1"/>
  <c r="BT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U78" i="10"/>
  <c r="T78" i="10" s="1"/>
  <c r="N78" i="10"/>
  <c r="AB86" i="13"/>
  <c r="CK86" i="1"/>
  <c r="O86" i="13"/>
  <c r="P86" i="13" s="1"/>
  <c r="CL86" i="1" s="1"/>
  <c r="U77" i="4"/>
  <c r="T77" i="4" s="1"/>
  <c r="E77" i="1"/>
  <c r="N77" i="4"/>
  <c r="J88" i="8"/>
  <c r="AE88" i="1" s="1"/>
  <c r="O20" i="6"/>
  <c r="P20" i="6" s="1"/>
  <c r="Q20" i="1" s="1"/>
  <c r="Q20" i="6"/>
  <c r="V21" i="6"/>
  <c r="AC88" i="8" l="1"/>
  <c r="K88" i="8"/>
  <c r="AG87" i="1"/>
  <c r="AP89" i="1"/>
  <c r="Q86" i="13"/>
  <c r="V87" i="13"/>
  <c r="AB78" i="10"/>
  <c r="BJ78" i="1"/>
  <c r="O78" i="10"/>
  <c r="P78" i="10" s="1"/>
  <c r="BK78" i="1" s="1"/>
  <c r="AC90" i="9"/>
  <c r="K90" i="9"/>
  <c r="AE78" i="4"/>
  <c r="AE87" i="13"/>
  <c r="BI78" i="1"/>
  <c r="AB89" i="9"/>
  <c r="AQ89" i="1"/>
  <c r="O89" i="9"/>
  <c r="P89" i="9" s="1"/>
  <c r="AR89" i="1" s="1"/>
  <c r="AE87" i="11"/>
  <c r="AB77" i="4"/>
  <c r="G77" i="1"/>
  <c r="P77" i="4"/>
  <c r="H77" i="1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CY87" i="1" s="1"/>
  <c r="W88" i="7"/>
  <c r="BB21" i="6"/>
  <c r="BD21" i="6"/>
  <c r="Y21" i="6"/>
  <c r="V90" i="9" l="1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W89" i="13" l="1"/>
  <c r="AD88" i="8"/>
  <c r="L88" i="8"/>
  <c r="F88" i="8"/>
  <c r="AD79" i="10"/>
  <c r="F79" i="10"/>
  <c r="BA80" i="10" s="1"/>
  <c r="L79" i="10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R21" i="6"/>
  <c r="S21" i="6" s="1"/>
  <c r="U21" i="6" s="1"/>
  <c r="X23" i="6"/>
  <c r="AA21" i="6"/>
  <c r="CF87" i="1" l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B78" i="1" l="1"/>
  <c r="R79" i="10"/>
  <c r="X81" i="10"/>
  <c r="AS80" i="10"/>
  <c r="AR80" i="10"/>
  <c r="AL90" i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P21" i="1"/>
  <c r="AB21" i="6"/>
  <c r="O21" i="6" s="1"/>
  <c r="P21" i="6" s="1"/>
  <c r="Q21" i="1" s="1"/>
  <c r="AC88" i="11" l="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BH79" i="1"/>
  <c r="S79" i="10"/>
  <c r="AL91" i="9"/>
  <c r="D91" i="9"/>
  <c r="AN91" i="9"/>
  <c r="C91" i="9"/>
  <c r="AM91" i="1" s="1"/>
  <c r="CJ87" i="1"/>
  <c r="AB87" i="11"/>
  <c r="BS87" i="1"/>
  <c r="P87" i="11"/>
  <c r="BT87" i="1" s="1"/>
  <c r="AN80" i="10"/>
  <c r="AG80" i="10" s="1"/>
  <c r="D80" i="10"/>
  <c r="AL80" i="10"/>
  <c r="C80" i="10"/>
  <c r="BF80" i="1" s="1"/>
  <c r="Q21" i="6"/>
  <c r="V22" i="6"/>
  <c r="W89" i="7" l="1"/>
  <c r="Z87" i="7"/>
  <c r="Z88" i="7" s="1"/>
  <c r="Q87" i="13"/>
  <c r="V88" i="13"/>
  <c r="AC79" i="4"/>
  <c r="K79" i="4"/>
  <c r="AB88" i="8"/>
  <c r="AH88" i="1"/>
  <c r="P88" i="8"/>
  <c r="AI88" i="1" s="1"/>
  <c r="CY88" i="1" s="1"/>
  <c r="AC89" i="8"/>
  <c r="K89" i="8"/>
  <c r="AP90" i="1"/>
  <c r="AG88" i="1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BB22" i="6"/>
  <c r="E22" i="6" s="1"/>
  <c r="AD22" i="6" s="1"/>
  <c r="BD22" i="6"/>
  <c r="AG22" i="6" s="1"/>
  <c r="Y22" i="6"/>
  <c r="T87" i="1" l="1"/>
  <c r="Y88" i="11"/>
  <c r="BD88" i="11"/>
  <c r="BB88" i="11"/>
  <c r="V91" i="9"/>
  <c r="Q90" i="9"/>
  <c r="Q88" i="8"/>
  <c r="V89" i="8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AE79" i="4"/>
  <c r="AE80" i="10"/>
  <c r="AB79" i="10"/>
  <c r="BJ79" i="1"/>
  <c r="P79" i="10"/>
  <c r="BK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Z22" i="6" l="1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D79" i="4"/>
  <c r="Y79" i="4"/>
  <c r="BB79" i="4"/>
  <c r="O79" i="4"/>
  <c r="Y80" i="10"/>
  <c r="BB80" i="10"/>
  <c r="BD80" i="10"/>
  <c r="BF89" i="8"/>
  <c r="AO89" i="8"/>
  <c r="AH89" i="8" s="1"/>
  <c r="AE22" i="6"/>
  <c r="B22" i="6" s="1"/>
  <c r="K22" i="1" s="1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AD91" i="9"/>
  <c r="F91" i="9"/>
  <c r="BA92" i="9" s="1"/>
  <c r="L91" i="9"/>
  <c r="Q87" i="7"/>
  <c r="V88" i="7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CF88" i="1"/>
  <c r="B89" i="8"/>
  <c r="AD79" i="4"/>
  <c r="F79" i="4"/>
  <c r="BA80" i="4" s="1"/>
  <c r="L79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AB22" i="6"/>
  <c r="P22" i="1"/>
  <c r="AL91" i="1" l="1"/>
  <c r="BE88" i="7"/>
  <c r="AM88" i="7"/>
  <c r="E88" i="7" s="1"/>
  <c r="U88" i="11"/>
  <c r="T88" i="11" s="1"/>
  <c r="BQ88" i="1"/>
  <c r="N88" i="11"/>
  <c r="AC89" i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Q22" i="6"/>
  <c r="V23" i="6"/>
  <c r="AC89" i="13" l="1"/>
  <c r="K89" i="13"/>
  <c r="B79" i="1"/>
  <c r="AC89" i="11"/>
  <c r="K89" i="11"/>
  <c r="BE80" i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BB23" i="6"/>
  <c r="BD23" i="6"/>
  <c r="AN23" i="6" s="1"/>
  <c r="AG23" i="6" s="1"/>
  <c r="Y23" i="6"/>
  <c r="AL23" i="6" l="1"/>
  <c r="D23" i="6" s="1"/>
  <c r="E23" i="6"/>
  <c r="AD23" i="6" s="1"/>
  <c r="AC92" i="9"/>
  <c r="K92" i="9"/>
  <c r="AB91" i="9"/>
  <c r="AQ91" i="1"/>
  <c r="O91" i="9"/>
  <c r="P91" i="9" s="1"/>
  <c r="AR91" i="1" s="1"/>
  <c r="AE89" i="11"/>
  <c r="AG89" i="1"/>
  <c r="AN80" i="4"/>
  <c r="AL80" i="4"/>
  <c r="D80" i="4" s="1"/>
  <c r="C80" i="4"/>
  <c r="C80" i="1" s="1"/>
  <c r="AP91" i="1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AE89" i="13"/>
  <c r="BH80" i="1"/>
  <c r="S80" i="10"/>
  <c r="B88" i="7"/>
  <c r="AB89" i="8"/>
  <c r="AH89" i="1"/>
  <c r="O89" i="8"/>
  <c r="P89" i="8" s="1"/>
  <c r="AI89" i="1" s="1"/>
  <c r="CY89" i="1" s="1"/>
  <c r="D79" i="15"/>
  <c r="S79" i="4"/>
  <c r="BF23" i="6"/>
  <c r="AH23" i="6"/>
  <c r="BE23" i="6"/>
  <c r="L23" i="6" l="1"/>
  <c r="AC81" i="10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AE92" i="9"/>
  <c r="T88" i="1"/>
  <c r="U80" i="10"/>
  <c r="T80" i="10" s="1"/>
  <c r="N80" i="10"/>
  <c r="AC23" i="6"/>
  <c r="K23" i="6"/>
  <c r="F23" i="6"/>
  <c r="BA24" i="6" s="1"/>
  <c r="AF23" i="6"/>
  <c r="AB80" i="10" l="1"/>
  <c r="BJ80" i="1"/>
  <c r="O80" i="10"/>
  <c r="P80" i="10" s="1"/>
  <c r="BK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AB79" i="4"/>
  <c r="G79" i="1"/>
  <c r="P79" i="4"/>
  <c r="H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M23" i="6"/>
  <c r="AR24" i="6" l="1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AC89" i="7"/>
  <c r="K89" i="7"/>
  <c r="BC24" i="6"/>
  <c r="AA23" i="6"/>
  <c r="R23" i="6"/>
  <c r="S23" i="6" s="1"/>
  <c r="U23" i="6" s="1"/>
  <c r="X25" i="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W91" i="11"/>
  <c r="F90" i="8"/>
  <c r="AD90" i="8"/>
  <c r="L90" i="8"/>
  <c r="AE89" i="7"/>
  <c r="B89" i="11"/>
  <c r="BA90" i="13"/>
  <c r="N23" i="1"/>
  <c r="N23" i="6"/>
  <c r="T23" i="6"/>
  <c r="O23" i="1" s="1"/>
  <c r="CF89" i="1" l="1"/>
  <c r="BF80" i="4"/>
  <c r="AO80" i="4"/>
  <c r="AH80" i="4" s="1"/>
  <c r="Y89" i="7"/>
  <c r="BB89" i="7"/>
  <c r="BD89" i="7"/>
  <c r="BN89" i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AB23" i="6"/>
  <c r="O23" i="6" s="1"/>
  <c r="P23" i="6" s="1"/>
  <c r="Q23" i="1" s="1"/>
  <c r="P23" i="1"/>
  <c r="AL92" i="1" l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BD24" i="6"/>
  <c r="AN24" i="6" s="1"/>
  <c r="AG24" i="6" s="1"/>
  <c r="Y24" i="6"/>
  <c r="AD24" i="6" l="1"/>
  <c r="AL24" i="6"/>
  <c r="D24" i="6" s="1"/>
  <c r="F24" i="6" s="1"/>
  <c r="W26" i="6" s="1"/>
  <c r="AC91" i="8"/>
  <c r="K91" i="8"/>
  <c r="AC93" i="9"/>
  <c r="K93" i="9"/>
  <c r="AG90" i="1"/>
  <c r="BE81" i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AP92" i="1"/>
  <c r="AB90" i="8"/>
  <c r="AH90" i="1"/>
  <c r="P90" i="8"/>
  <c r="AI90" i="1" s="1"/>
  <c r="CY90" i="1" s="1"/>
  <c r="AE90" i="13"/>
  <c r="Z81" i="4"/>
  <c r="C80" i="15"/>
  <c r="AE90" i="11"/>
  <c r="BF24" i="6"/>
  <c r="AH24" i="6"/>
  <c r="L24" i="6" s="1"/>
  <c r="BE24" i="6"/>
  <c r="Z24" i="6" l="1"/>
  <c r="T89" i="1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AE91" i="8"/>
  <c r="C81" i="15"/>
  <c r="AG81" i="4"/>
  <c r="J81" i="4"/>
  <c r="D81" i="1" s="1"/>
  <c r="AG82" i="10"/>
  <c r="J82" i="10"/>
  <c r="BG82" i="1" s="1"/>
  <c r="AC24" i="6"/>
  <c r="K24" i="6"/>
  <c r="M24" i="6" s="1"/>
  <c r="BA25" i="6"/>
  <c r="AF24" i="6"/>
  <c r="AS25" i="6" l="1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AN90" i="7"/>
  <c r="AG90" i="7" s="1"/>
  <c r="AL90" i="7"/>
  <c r="D90" i="7" s="1"/>
  <c r="C90" i="7"/>
  <c r="U90" i="1" s="1"/>
  <c r="J90" i="7"/>
  <c r="V90" i="1" s="1"/>
  <c r="BE90" i="11"/>
  <c r="AM90" i="11"/>
  <c r="E90" i="11" s="1"/>
  <c r="BE90" i="13"/>
  <c r="AM90" i="13"/>
  <c r="E90" i="13" s="1"/>
  <c r="Y91" i="8"/>
  <c r="BD91" i="8"/>
  <c r="BB91" i="8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C25" i="6"/>
  <c r="AO25" i="6" l="1"/>
  <c r="AM25" i="6"/>
  <c r="C25" i="6"/>
  <c r="L25" i="1" s="1"/>
  <c r="J25" i="6"/>
  <c r="M25" i="1" s="1"/>
  <c r="AC90" i="7"/>
  <c r="K90" i="7"/>
  <c r="BE91" i="8"/>
  <c r="AM91" i="8"/>
  <c r="E91" i="8" s="1"/>
  <c r="AB89" i="7"/>
  <c r="Y89" i="1"/>
  <c r="O89" i="7"/>
  <c r="P89" i="7" s="1"/>
  <c r="Z89" i="1" s="1"/>
  <c r="BF93" i="9"/>
  <c r="AO93" i="9"/>
  <c r="AH93" i="9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AB81" i="10"/>
  <c r="BJ81" i="1"/>
  <c r="P81" i="10"/>
  <c r="BK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N24" i="1"/>
  <c r="N24" i="6"/>
  <c r="T24" i="6"/>
  <c r="O24" i="1" s="1"/>
  <c r="AF90" i="11" l="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B24" i="6"/>
  <c r="O24" i="6" s="1"/>
  <c r="P24" i="6" s="1"/>
  <c r="Q24" i="1" s="1"/>
  <c r="P24" i="1"/>
  <c r="CF90" i="1" l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Q24" i="6"/>
  <c r="V25" i="6"/>
  <c r="AC91" i="1" l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CY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B81" i="4"/>
  <c r="AF90" i="7"/>
  <c r="B90" i="7" s="1"/>
  <c r="M90" i="7"/>
  <c r="BC91" i="7" s="1"/>
  <c r="AE91" i="11"/>
  <c r="K25" i="6"/>
  <c r="AC25" i="6"/>
  <c r="F25" i="6"/>
  <c r="BE82" i="1" l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AE92" i="8"/>
  <c r="Q91" i="8"/>
  <c r="V92" i="8"/>
  <c r="AE94" i="9"/>
  <c r="B81" i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AS26" i="6" l="1"/>
  <c r="AR26" i="6"/>
  <c r="J91" i="7"/>
  <c r="V91" i="1" s="1"/>
  <c r="Y94" i="9"/>
  <c r="O94" i="9"/>
  <c r="BB94" i="9"/>
  <c r="BD94" i="9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C26" i="6"/>
  <c r="R25" i="6"/>
  <c r="S25" i="6" s="1"/>
  <c r="U25" i="6" s="1"/>
  <c r="X27" i="6"/>
  <c r="AA25" i="6"/>
  <c r="C26" i="6" l="1"/>
  <c r="L26" i="1" s="1"/>
  <c r="AN26" i="6"/>
  <c r="AL26" i="6"/>
  <c r="J26" i="6"/>
  <c r="M26" i="1" s="1"/>
  <c r="AC83" i="10"/>
  <c r="K83" i="10"/>
  <c r="AC91" i="7"/>
  <c r="K91" i="7"/>
  <c r="U81" i="4"/>
  <c r="T81" i="4" s="1"/>
  <c r="E81" i="1"/>
  <c r="N81" i="4"/>
  <c r="U82" i="10"/>
  <c r="T82" i="10" s="1"/>
  <c r="N82" i="10"/>
  <c r="AC82" i="4"/>
  <c r="K82" i="4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F81" i="1" l="1"/>
  <c r="E81" i="15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BI82" i="1"/>
  <c r="AE83" i="10"/>
  <c r="B91" i="13"/>
  <c r="AB81" i="4"/>
  <c r="G81" i="1"/>
  <c r="P81" i="4"/>
  <c r="H81" i="1" s="1"/>
  <c r="AB25" i="6"/>
  <c r="O25" i="6" s="1"/>
  <c r="P25" i="6" s="1"/>
  <c r="Q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W94" i="8"/>
  <c r="Q81" i="4"/>
  <c r="V82" i="4"/>
  <c r="BA95" i="9"/>
  <c r="Q25" i="6"/>
  <c r="V26" i="6"/>
  <c r="AL94" i="1" l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AC95" i="9" l="1"/>
  <c r="K95" i="9"/>
  <c r="AC93" i="8"/>
  <c r="K93" i="8"/>
  <c r="AF91" i="7"/>
  <c r="M91" i="7"/>
  <c r="AB94" i="9"/>
  <c r="AQ94" i="1"/>
  <c r="P94" i="9"/>
  <c r="AR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CY92" i="1" s="1"/>
  <c r="B91" i="7"/>
  <c r="AE92" i="11"/>
  <c r="AG92" i="1"/>
  <c r="AD26" i="6"/>
  <c r="L26" i="6"/>
  <c r="F26" i="6"/>
  <c r="BA27" i="6" s="1"/>
  <c r="R91" i="7" l="1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M26" i="6"/>
  <c r="BC27" i="6" l="1"/>
  <c r="AS27" i="6"/>
  <c r="AR27" i="6"/>
  <c r="BE83" i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Y95" i="9"/>
  <c r="BB95" i="9"/>
  <c r="BD95" i="9"/>
  <c r="R82" i="4"/>
  <c r="X84" i="4"/>
  <c r="AA82" i="4"/>
  <c r="AA83" i="4" s="1"/>
  <c r="AR83" i="4"/>
  <c r="AS83" i="4"/>
  <c r="B82" i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J27" i="6" l="1"/>
  <c r="M27" i="1" s="1"/>
  <c r="C27" i="6"/>
  <c r="L27" i="1" s="1"/>
  <c r="AC92" i="7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AB91" i="7"/>
  <c r="Y91" i="1"/>
  <c r="O91" i="7"/>
  <c r="P91" i="7" s="1"/>
  <c r="Z91" i="1" s="1"/>
  <c r="BE93" i="8"/>
  <c r="AM93" i="8"/>
  <c r="E93" i="8" s="1"/>
  <c r="N26" i="6"/>
  <c r="T26" i="6"/>
  <c r="O26" i="1" s="1"/>
  <c r="N26" i="1"/>
  <c r="AC83" i="4" l="1"/>
  <c r="K83" i="4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W94" i="11"/>
  <c r="Z92" i="11"/>
  <c r="Z93" i="11" s="1"/>
  <c r="AB26" i="6"/>
  <c r="O26" i="6" s="1"/>
  <c r="P26" i="6" s="1"/>
  <c r="Q26" i="1" s="1"/>
  <c r="P26" i="1"/>
  <c r="BN92" i="1" l="1"/>
  <c r="CF92" i="1"/>
  <c r="BI83" i="1"/>
  <c r="AF93" i="8"/>
  <c r="M93" i="8"/>
  <c r="AB82" i="4"/>
  <c r="G82" i="1"/>
  <c r="O82" i="4"/>
  <c r="P82" i="4" s="1"/>
  <c r="H82" i="1" s="1"/>
  <c r="AB83" i="10"/>
  <c r="BJ83" i="1"/>
  <c r="P83" i="10"/>
  <c r="BK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BC93" i="11"/>
  <c r="Y92" i="7"/>
  <c r="O92" i="7"/>
  <c r="BB92" i="7"/>
  <c r="BD92" i="7"/>
  <c r="AE84" i="10"/>
  <c r="V27" i="6"/>
  <c r="Q26" i="6"/>
  <c r="AC93" i="1" l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J93" i="13"/>
  <c r="CH93" i="1" s="1"/>
  <c r="V83" i="4"/>
  <c r="Q82" i="4"/>
  <c r="BC94" i="8"/>
  <c r="BB27" i="6"/>
  <c r="BD27" i="6"/>
  <c r="Y27" i="6"/>
  <c r="AO27" i="6" l="1"/>
  <c r="AH27" i="6" s="1"/>
  <c r="AM27" i="6"/>
  <c r="E27" i="6" s="1"/>
  <c r="AC93" i="13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N27" i="6"/>
  <c r="AG27" i="6" s="1"/>
  <c r="BF27" i="6"/>
  <c r="AL27" i="6"/>
  <c r="D27" i="6" s="1"/>
  <c r="BE27" i="6"/>
  <c r="L27" i="6" l="1"/>
  <c r="AF27" i="6" s="1"/>
  <c r="AD27" i="6"/>
  <c r="AC94" i="8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CY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K27" i="6"/>
  <c r="AC27" i="6"/>
  <c r="F27" i="6"/>
  <c r="V96" i="9" l="1"/>
  <c r="Q95" i="9"/>
  <c r="T92" i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l="1"/>
  <c r="AR28" i="6"/>
  <c r="AS28" i="6"/>
  <c r="Y94" i="8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J28" i="6" l="1"/>
  <c r="M28" i="1" s="1"/>
  <c r="C28" i="6"/>
  <c r="L28" i="1" s="1"/>
  <c r="BE84" i="1"/>
  <c r="X92" i="1"/>
  <c r="R83" i="4"/>
  <c r="X85" i="4"/>
  <c r="AR84" i="4"/>
  <c r="AS84" i="4"/>
  <c r="AC93" i="7"/>
  <c r="K93" i="7"/>
  <c r="B83" i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BF96" i="9"/>
  <c r="AO96" i="9"/>
  <c r="AH96" i="9" s="1"/>
  <c r="AD93" i="13"/>
  <c r="F93" i="13"/>
  <c r="L93" i="13"/>
  <c r="AD93" i="11"/>
  <c r="L93" i="11"/>
  <c r="F93" i="11"/>
  <c r="BA94" i="11" s="1"/>
  <c r="N27" i="6"/>
  <c r="T27" i="6"/>
  <c r="O27" i="1" s="1"/>
  <c r="N27" i="1"/>
  <c r="AN85" i="10" l="1"/>
  <c r="AL85" i="10"/>
  <c r="D85" i="10" s="1"/>
  <c r="C85" i="10"/>
  <c r="BF85" i="1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AL84" i="4"/>
  <c r="D84" i="4" s="1"/>
  <c r="AN84" i="4"/>
  <c r="AG84" i="4" s="1"/>
  <c r="C84" i="4"/>
  <c r="C84" i="1" s="1"/>
  <c r="AB27" i="6"/>
  <c r="O27" i="6" s="1"/>
  <c r="P27" i="6" s="1"/>
  <c r="P27" i="1"/>
  <c r="AC84" i="4" l="1"/>
  <c r="K84" i="4"/>
  <c r="AC85" i="10"/>
  <c r="K85" i="10"/>
  <c r="BN93" i="1"/>
  <c r="AF96" i="9"/>
  <c r="M96" i="9"/>
  <c r="BC97" i="9" s="1"/>
  <c r="CF93" i="1"/>
  <c r="R93" i="11"/>
  <c r="S93" i="11" s="1"/>
  <c r="X95" i="11"/>
  <c r="AS94" i="11"/>
  <c r="AR94" i="11"/>
  <c r="W96" i="8"/>
  <c r="Y93" i="7"/>
  <c r="BB93" i="7"/>
  <c r="BD93" i="7"/>
  <c r="U83" i="4"/>
  <c r="T83" i="4" s="1"/>
  <c r="E83" i="1"/>
  <c r="N83" i="4"/>
  <c r="R93" i="13"/>
  <c r="S93" i="13" s="1"/>
  <c r="X95" i="13"/>
  <c r="AR94" i="13"/>
  <c r="AS94" i="13"/>
  <c r="AF94" i="8"/>
  <c r="B94" i="8" s="1"/>
  <c r="M94" i="8"/>
  <c r="BC95" i="8" s="1"/>
  <c r="W98" i="9"/>
  <c r="U84" i="10"/>
  <c r="T84" i="10" s="1"/>
  <c r="N84" i="10"/>
  <c r="B96" i="9"/>
  <c r="Q27" i="1"/>
  <c r="V28" i="6"/>
  <c r="Q27" i="6"/>
  <c r="U93" i="11" l="1"/>
  <c r="T93" i="11" s="1"/>
  <c r="BQ93" i="1"/>
  <c r="N93" i="11"/>
  <c r="AE85" i="10"/>
  <c r="F83" i="1"/>
  <c r="E83" i="15"/>
  <c r="D94" i="13"/>
  <c r="AL94" i="13"/>
  <c r="AN94" i="13"/>
  <c r="C94" i="13"/>
  <c r="CG94" i="1" s="1"/>
  <c r="AL96" i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BB28" i="6"/>
  <c r="BD28" i="6"/>
  <c r="Y28" i="6"/>
  <c r="AN28" i="6" l="1"/>
  <c r="AG28" i="6" s="1"/>
  <c r="AL28" i="6"/>
  <c r="D28" i="6" s="1"/>
  <c r="AC28" i="6" s="1"/>
  <c r="Q84" i="10"/>
  <c r="V85" i="10"/>
  <c r="AL97" i="9"/>
  <c r="D97" i="9"/>
  <c r="AN97" i="9"/>
  <c r="C97" i="9"/>
  <c r="AM97" i="1" s="1"/>
  <c r="AB93" i="13"/>
  <c r="CK93" i="1"/>
  <c r="P93" i="13"/>
  <c r="CL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 s="1"/>
  <c r="U96" i="9"/>
  <c r="T96" i="9" s="1"/>
  <c r="AO96" i="1"/>
  <c r="N96" i="9"/>
  <c r="BK84" i="1"/>
  <c r="J95" i="8"/>
  <c r="AE95" i="1" s="1"/>
  <c r="AB93" i="11"/>
  <c r="BS93" i="1"/>
  <c r="P93" i="11"/>
  <c r="BT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K28" i="6" l="1"/>
  <c r="AE28" i="6" s="1"/>
  <c r="AC95" i="8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CY94" i="1" s="1"/>
  <c r="AD28" i="6"/>
  <c r="F28" i="6"/>
  <c r="BA29" i="6" s="1"/>
  <c r="L28" i="6"/>
  <c r="V97" i="9" l="1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AE95" i="8"/>
  <c r="AE97" i="9"/>
  <c r="AF28" i="6"/>
  <c r="B28" i="6" s="1"/>
  <c r="K28" i="1" s="1"/>
  <c r="M28" i="6"/>
  <c r="W30" i="6"/>
  <c r="Z28" i="6"/>
  <c r="BC29" i="6" l="1"/>
  <c r="AR29" i="6"/>
  <c r="AS29" i="6"/>
  <c r="BF94" i="11"/>
  <c r="AO94" i="11"/>
  <c r="AH94" i="11" s="1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J29" i="6" l="1"/>
  <c r="M29" i="1" s="1"/>
  <c r="C29" i="6"/>
  <c r="L29" i="1" s="1"/>
  <c r="W87" i="10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BF97" i="9"/>
  <c r="AO97" i="9"/>
  <c r="AH97" i="9" s="1"/>
  <c r="AF84" i="4"/>
  <c r="B84" i="4" s="1"/>
  <c r="M84" i="4"/>
  <c r="BC85" i="4" s="1"/>
  <c r="X93" i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N28" i="6"/>
  <c r="T28" i="6"/>
  <c r="N28" i="1"/>
  <c r="BE85" i="1" l="1"/>
  <c r="B84" i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B28" i="6"/>
  <c r="O28" i="6" s="1"/>
  <c r="P28" i="6" s="1"/>
  <c r="P28" i="1"/>
  <c r="O28" i="1"/>
  <c r="T4" i="6"/>
  <c r="CF94" i="1" l="1"/>
  <c r="BN94" i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J86" i="10"/>
  <c r="BG86" i="1" s="1"/>
  <c r="D84" i="15"/>
  <c r="S84" i="4"/>
  <c r="AF97" i="9"/>
  <c r="B97" i="9" s="1"/>
  <c r="M97" i="9"/>
  <c r="BC98" i="9" s="1"/>
  <c r="C85" i="15"/>
  <c r="BH85" i="1"/>
  <c r="S85" i="10"/>
  <c r="W97" i="8"/>
  <c r="Z95" i="8"/>
  <c r="Z96" i="8" s="1"/>
  <c r="AG85" i="4"/>
  <c r="J85" i="4"/>
  <c r="D85" i="1" s="1"/>
  <c r="AL85" i="4"/>
  <c r="D85" i="4" s="1"/>
  <c r="AN85" i="4"/>
  <c r="C85" i="4"/>
  <c r="C85" i="1" s="1"/>
  <c r="BC95" i="11"/>
  <c r="BA98" i="9"/>
  <c r="Q28" i="1"/>
  <c r="Q28" i="6"/>
  <c r="V29" i="6"/>
  <c r="BD29" i="6" s="1"/>
  <c r="AO29" i="6" s="1"/>
  <c r="AH29" i="6" s="1"/>
  <c r="AC95" i="1" l="1"/>
  <c r="AL97" i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AL95" i="11"/>
  <c r="D95" i="11" s="1"/>
  <c r="AN95" i="11"/>
  <c r="C95" i="11"/>
  <c r="BO95" i="1" s="1"/>
  <c r="U84" i="4"/>
  <c r="T84" i="4" s="1"/>
  <c r="E84" i="1"/>
  <c r="N84" i="4"/>
  <c r="AG95" i="13"/>
  <c r="J95" i="13"/>
  <c r="CH95" i="1" s="1"/>
  <c r="BB29" i="6"/>
  <c r="AM29" i="6" s="1"/>
  <c r="Y29" i="6"/>
  <c r="AC95" i="11" l="1"/>
  <c r="K95" i="11"/>
  <c r="E84" i="15"/>
  <c r="F84" i="1"/>
  <c r="AD94" i="7"/>
  <c r="F94" i="7"/>
  <c r="L94" i="7"/>
  <c r="AB94" i="13"/>
  <c r="CK94" i="1"/>
  <c r="O94" i="13"/>
  <c r="P94" i="13" s="1"/>
  <c r="CL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BE29" i="6"/>
  <c r="F29" i="6" l="1"/>
  <c r="W31" i="6" s="1"/>
  <c r="AC98" i="9"/>
  <c r="K98" i="9"/>
  <c r="AC96" i="8"/>
  <c r="K96" i="8"/>
  <c r="AP97" i="1"/>
  <c r="AG95" i="1"/>
  <c r="H84" i="1"/>
  <c r="Q94" i="13"/>
  <c r="V95" i="13"/>
  <c r="W96" i="7"/>
  <c r="AB95" i="8"/>
  <c r="AH95" i="1"/>
  <c r="O95" i="8"/>
  <c r="P95" i="8" s="1"/>
  <c r="AI95" i="1" s="1"/>
  <c r="CY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AC29" i="6"/>
  <c r="K29" i="6"/>
  <c r="M29" i="6" l="1"/>
  <c r="AA29" i="6" s="1"/>
  <c r="Z29" i="6"/>
  <c r="BA30" i="6"/>
  <c r="AS30" i="6"/>
  <c r="AS31" i="6" s="1"/>
  <c r="AR30" i="6"/>
  <c r="AR31" i="6" s="1"/>
  <c r="T94" i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V98" i="9"/>
  <c r="Q97" i="9"/>
  <c r="AE29" i="6"/>
  <c r="B29" i="6" s="1"/>
  <c r="BC30" i="6"/>
  <c r="X31" i="6" l="1"/>
  <c r="R29" i="6"/>
  <c r="S29" i="6" s="1"/>
  <c r="C31" i="6"/>
  <c r="L31" i="1" s="1"/>
  <c r="AM31" i="6"/>
  <c r="AO31" i="6"/>
  <c r="C30" i="6"/>
  <c r="L30" i="1" s="1"/>
  <c r="AN30" i="6"/>
  <c r="AL30" i="6"/>
  <c r="J31" i="6"/>
  <c r="M31" i="1" s="1"/>
  <c r="J30" i="6"/>
  <c r="M30" i="1" s="1"/>
  <c r="O98" i="9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U94" i="7"/>
  <c r="T94" i="7" s="1"/>
  <c r="W94" i="1"/>
  <c r="N94" i="7"/>
  <c r="BF95" i="11"/>
  <c r="AO95" i="11"/>
  <c r="AH95" i="11" s="1"/>
  <c r="K29" i="1"/>
  <c r="U29" i="6"/>
  <c r="T29" i="6" s="1"/>
  <c r="O29" i="1" s="1"/>
  <c r="N29" i="1"/>
  <c r="N29" i="6"/>
  <c r="AC95" i="7" l="1"/>
  <c r="K95" i="7"/>
  <c r="X94" i="1"/>
  <c r="AD95" i="13"/>
  <c r="F95" i="13"/>
  <c r="L95" i="13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AD86" i="10"/>
  <c r="F86" i="10"/>
  <c r="BA87" i="10" s="1"/>
  <c r="L86" i="10"/>
  <c r="P29" i="1"/>
  <c r="AB29" i="6"/>
  <c r="O29" i="6" s="1"/>
  <c r="P29" i="6"/>
  <c r="Q29" i="1" s="1"/>
  <c r="Q94" i="7" l="1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BN95" i="1" l="1"/>
  <c r="BE86" i="1"/>
  <c r="B85" i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AF96" i="8"/>
  <c r="B96" i="8" s="1"/>
  <c r="M96" i="8"/>
  <c r="BA99" i="9"/>
  <c r="Y30" i="6"/>
  <c r="BB30" i="6"/>
  <c r="D30" i="6" s="1"/>
  <c r="BD30" i="6"/>
  <c r="AG30" i="6" s="1"/>
  <c r="AC30" i="6" l="1"/>
  <c r="K30" i="6"/>
  <c r="AE30" i="6" s="1"/>
  <c r="AL98" i="1"/>
  <c r="BF95" i="7"/>
  <c r="AO95" i="7"/>
  <c r="AH95" i="7" s="1"/>
  <c r="AC96" i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H86" i="1"/>
  <c r="S86" i="10"/>
  <c r="J87" i="10"/>
  <c r="BG87" i="1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J97" i="8"/>
  <c r="AE97" i="1" s="1"/>
  <c r="BR95" i="1"/>
  <c r="AB95" i="13"/>
  <c r="CK95" i="1"/>
  <c r="P95" i="13"/>
  <c r="CL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AD30" i="6"/>
  <c r="F30" i="6"/>
  <c r="L30" i="6"/>
  <c r="AB86" i="10" l="1"/>
  <c r="BJ86" i="1"/>
  <c r="O86" i="10"/>
  <c r="P86" i="10" s="1"/>
  <c r="BK86" i="1" s="1"/>
  <c r="AC99" i="9"/>
  <c r="K99" i="9"/>
  <c r="AB96" i="8"/>
  <c r="AH96" i="1"/>
  <c r="P96" i="8"/>
  <c r="AI96" i="1" s="1"/>
  <c r="CY96" i="1" s="1"/>
  <c r="AE87" i="10"/>
  <c r="Q95" i="11"/>
  <c r="V96" i="11"/>
  <c r="Z95" i="7"/>
  <c r="Z96" i="7" s="1"/>
  <c r="W97" i="7"/>
  <c r="AG96" i="1"/>
  <c r="AB85" i="4"/>
  <c r="G85" i="1"/>
  <c r="P85" i="4"/>
  <c r="H85" i="1" s="1"/>
  <c r="AB98" i="9"/>
  <c r="AQ98" i="1"/>
  <c r="P98" i="9"/>
  <c r="AR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M30" i="6"/>
  <c r="BA31" i="6"/>
  <c r="W32" i="6"/>
  <c r="Z30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Q86" i="10"/>
  <c r="V87" i="10"/>
  <c r="X32" i="6"/>
  <c r="AA30" i="6"/>
  <c r="R30" i="6"/>
  <c r="S30" i="6" s="1"/>
  <c r="BC31" i="6"/>
  <c r="AR32" i="6"/>
  <c r="AS32" i="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S33" i="6"/>
  <c r="J32" i="6"/>
  <c r="M32" i="1" s="1"/>
  <c r="AR33" i="6"/>
  <c r="AO32" i="6"/>
  <c r="AM32" i="6"/>
  <c r="C32" i="6"/>
  <c r="L32" i="1" s="1"/>
  <c r="AL32" i="6"/>
  <c r="AN32" i="6"/>
  <c r="N30" i="1"/>
  <c r="U30" i="6"/>
  <c r="T30" i="6" s="1"/>
  <c r="O30" i="1" s="1"/>
  <c r="N30" i="6"/>
  <c r="AC96" i="7" l="1"/>
  <c r="K96" i="7"/>
  <c r="BE86" i="4"/>
  <c r="AM86" i="4"/>
  <c r="E86" i="4" s="1"/>
  <c r="AD96" i="11"/>
  <c r="L96" i="11"/>
  <c r="F96" i="11"/>
  <c r="AD96" i="13"/>
  <c r="L96" i="13"/>
  <c r="F96" i="13"/>
  <c r="BA97" i="13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AO33" i="6"/>
  <c r="AL33" i="6"/>
  <c r="AM33" i="6"/>
  <c r="AR34" i="6"/>
  <c r="AN33" i="6"/>
  <c r="J33" i="6"/>
  <c r="M33" i="1" s="1"/>
  <c r="AS34" i="6"/>
  <c r="P30" i="1"/>
  <c r="AB30" i="6"/>
  <c r="O30" i="6" s="1"/>
  <c r="P30" i="6" s="1"/>
  <c r="Q30" i="1" s="1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AM34" i="6"/>
  <c r="AL34" i="6"/>
  <c r="AO34" i="6"/>
  <c r="AN34" i="6"/>
  <c r="AS35" i="6"/>
  <c r="J35" i="6" s="1"/>
  <c r="M35" i="1" s="1"/>
  <c r="J34" i="6"/>
  <c r="M34" i="1" s="1"/>
  <c r="CF96" i="1" l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W99" i="8"/>
  <c r="Z97" i="8"/>
  <c r="Z98" i="8" s="1"/>
  <c r="BA100" i="9"/>
  <c r="AN35" i="6"/>
  <c r="AL35" i="6"/>
  <c r="Y31" i="6"/>
  <c r="BB31" i="6"/>
  <c r="E31" i="6" s="1"/>
  <c r="AD31" i="6" s="1"/>
  <c r="BD31" i="6"/>
  <c r="AH31" i="6" s="1"/>
  <c r="C35" i="6"/>
  <c r="L35" i="1" s="1"/>
  <c r="L31" i="6" l="1"/>
  <c r="AF31" i="6" s="1"/>
  <c r="BE87" i="1"/>
  <c r="B86" i="1"/>
  <c r="AC97" i="1"/>
  <c r="AL99" i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F31" i="6" s="1"/>
  <c r="W33" i="6" s="1"/>
  <c r="BF31" i="6"/>
  <c r="AN31" i="6"/>
  <c r="AG31" i="6" s="1"/>
  <c r="Z31" i="6" l="1"/>
  <c r="AC97" i="13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R96" i="1"/>
  <c r="AB96" i="13"/>
  <c r="CK96" i="1"/>
  <c r="O96" i="13"/>
  <c r="P96" i="13" s="1"/>
  <c r="CL96" i="1" s="1"/>
  <c r="U97" i="8"/>
  <c r="T97" i="8" s="1"/>
  <c r="AF97" i="1"/>
  <c r="N97" i="8"/>
  <c r="C87" i="15"/>
  <c r="D100" i="9"/>
  <c r="AL100" i="9"/>
  <c r="AN100" i="9"/>
  <c r="AG100" i="9" s="1"/>
  <c r="C100" i="9"/>
  <c r="AM100" i="1" s="1"/>
  <c r="BH87" i="1"/>
  <c r="S87" i="10"/>
  <c r="K31" i="6"/>
  <c r="M31" i="6" s="1"/>
  <c r="BA32" i="6"/>
  <c r="AC31" i="6"/>
  <c r="X33" i="6" l="1"/>
  <c r="AA31" i="6"/>
  <c r="R31" i="6"/>
  <c r="S31" i="6" s="1"/>
  <c r="AC88" i="10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Q96" i="13"/>
  <c r="V97" i="13"/>
  <c r="AE97" i="13"/>
  <c r="U87" i="10"/>
  <c r="T87" i="10" s="1"/>
  <c r="N87" i="10"/>
  <c r="AB97" i="8"/>
  <c r="AH97" i="1"/>
  <c r="O97" i="8"/>
  <c r="P97" i="8" s="1"/>
  <c r="AE31" i="6"/>
  <c r="B31" i="6" s="1"/>
  <c r="BC32" i="6"/>
  <c r="N31" i="1" l="1"/>
  <c r="U31" i="6"/>
  <c r="T31" i="6" s="1"/>
  <c r="O31" i="1" s="1"/>
  <c r="T96" i="1"/>
  <c r="AE87" i="4"/>
  <c r="AB86" i="4"/>
  <c r="G86" i="1"/>
  <c r="O86" i="4"/>
  <c r="P86" i="4" s="1"/>
  <c r="H86" i="1" s="1"/>
  <c r="V100" i="9"/>
  <c r="Q99" i="9"/>
  <c r="AI97" i="1"/>
  <c r="CY97" i="1" s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R96" i="7"/>
  <c r="S96" i="7" s="1"/>
  <c r="X98" i="7"/>
  <c r="AR97" i="7"/>
  <c r="AS97" i="7"/>
  <c r="AE100" i="9"/>
  <c r="BI87" i="1"/>
  <c r="AE88" i="10"/>
  <c r="K31" i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F97" i="11"/>
  <c r="AO97" i="11"/>
  <c r="AH97" i="11" s="1"/>
  <c r="O100" i="9"/>
  <c r="Y100" i="9"/>
  <c r="BB100" i="9"/>
  <c r="BD100" i="9"/>
  <c r="AB31" i="6"/>
  <c r="O31" i="6" s="1"/>
  <c r="P31" i="6" s="1"/>
  <c r="Q31" i="1" s="1"/>
  <c r="P31" i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Q31" i="6"/>
  <c r="V32" i="6"/>
  <c r="BF88" i="10" l="1"/>
  <c r="AO88" i="10"/>
  <c r="AH88" i="10" s="1"/>
  <c r="BF87" i="4"/>
  <c r="AO87" i="4"/>
  <c r="AH87" i="4" s="1"/>
  <c r="AD100" i="9"/>
  <c r="L100" i="9"/>
  <c r="F100" i="9"/>
  <c r="W99" i="13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D32" i="6" s="1"/>
  <c r="AC32" i="6" s="1"/>
  <c r="BD32" i="6"/>
  <c r="AH32" i="6" s="1"/>
  <c r="Y32" i="6"/>
  <c r="CF97" i="1" l="1"/>
  <c r="BN97" i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AL100" i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AG101" i="9"/>
  <c r="J101" i="9"/>
  <c r="AN101" i="1" s="1"/>
  <c r="Z32" i="6"/>
  <c r="W34" i="6"/>
  <c r="BA33" i="6"/>
  <c r="AF32" i="6"/>
  <c r="B32" i="6" s="1"/>
  <c r="M32" i="6"/>
  <c r="AC99" i="8" l="1"/>
  <c r="K99" i="8"/>
  <c r="AP100" i="1"/>
  <c r="BT97" i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Q97" i="11"/>
  <c r="V98" i="11"/>
  <c r="J89" i="10"/>
  <c r="BG89" i="1" s="1"/>
  <c r="AE98" i="11"/>
  <c r="AB98" i="8"/>
  <c r="AH98" i="1"/>
  <c r="P98" i="8"/>
  <c r="AI98" i="1" s="1"/>
  <c r="CY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99" i="7"/>
  <c r="Z97" i="7"/>
  <c r="Z98" i="7" s="1"/>
  <c r="AB100" i="9"/>
  <c r="AQ100" i="1"/>
  <c r="P100" i="9"/>
  <c r="AR100" i="1" s="1"/>
  <c r="K32" i="1"/>
  <c r="R32" i="6"/>
  <c r="S32" i="6" s="1"/>
  <c r="X34" i="6"/>
  <c r="AA32" i="6"/>
  <c r="BC33" i="6"/>
  <c r="T97" i="1" l="1"/>
  <c r="AC88" i="4"/>
  <c r="K88" i="4"/>
  <c r="AC89" i="10"/>
  <c r="K89" i="10"/>
  <c r="V101" i="9"/>
  <c r="Q100" i="9"/>
  <c r="U88" i="10"/>
  <c r="T88" i="10" s="1"/>
  <c r="N88" i="10"/>
  <c r="Q98" i="8"/>
  <c r="V99" i="8"/>
  <c r="Y98" i="13"/>
  <c r="BD98" i="13"/>
  <c r="BB98" i="13"/>
  <c r="R97" i="7"/>
  <c r="S97" i="7" s="1"/>
  <c r="X99" i="7"/>
  <c r="AA97" i="7"/>
  <c r="AA98" i="7" s="1"/>
  <c r="AR98" i="7"/>
  <c r="AS98" i="7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E87" i="15" l="1"/>
  <c r="F87" i="1"/>
  <c r="AE89" i="10"/>
  <c r="U97" i="7"/>
  <c r="T97" i="7" s="1"/>
  <c r="W97" i="1"/>
  <c r="N97" i="7"/>
  <c r="Y99" i="8"/>
  <c r="BB99" i="8"/>
  <c r="BD99" i="8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AE88" i="4"/>
  <c r="BI88" i="1"/>
  <c r="AN98" i="7"/>
  <c r="AL98" i="7"/>
  <c r="D98" i="7" s="1"/>
  <c r="C98" i="7"/>
  <c r="U98" i="1" s="1"/>
  <c r="BE98" i="11"/>
  <c r="AM98" i="11"/>
  <c r="E98" i="11" s="1"/>
  <c r="AB87" i="4"/>
  <c r="G87" i="1"/>
  <c r="P87" i="4"/>
  <c r="H87" i="1" s="1"/>
  <c r="BF98" i="11"/>
  <c r="AO98" i="11"/>
  <c r="AH98" i="11" s="1"/>
  <c r="Y101" i="9"/>
  <c r="BB101" i="9"/>
  <c r="BD101" i="9"/>
  <c r="P32" i="1"/>
  <c r="AB32" i="6"/>
  <c r="AC98" i="7" l="1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F101" i="9"/>
  <c r="AO101" i="9"/>
  <c r="AH101" i="9" s="1"/>
  <c r="O32" i="6"/>
  <c r="P32" i="6" s="1"/>
  <c r="Q32" i="1" s="1"/>
  <c r="Q32" i="6"/>
  <c r="V33" i="6"/>
  <c r="Z97" i="1" l="1"/>
  <c r="BD88" i="4"/>
  <c r="Y88" i="4"/>
  <c r="BB88" i="4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AH33" i="6" s="1"/>
  <c r="BB33" i="6"/>
  <c r="D33" i="6" s="1"/>
  <c r="AC33" i="6" s="1"/>
  <c r="Y33" i="6"/>
  <c r="BN98" i="1" l="1"/>
  <c r="CF98" i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W35" i="6"/>
  <c r="Z33" i="6"/>
  <c r="BA34" i="6"/>
  <c r="AC100" i="8" l="1"/>
  <c r="K100" i="8"/>
  <c r="BE89" i="1"/>
  <c r="Q98" i="11"/>
  <c r="V99" i="11"/>
  <c r="AB99" i="8"/>
  <c r="AH99" i="1"/>
  <c r="O99" i="8"/>
  <c r="P99" i="8" s="1"/>
  <c r="AI99" i="1" s="1"/>
  <c r="CY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AE99" i="11"/>
  <c r="X35" i="6"/>
  <c r="R33" i="6"/>
  <c r="S33" i="6" s="1"/>
  <c r="AA33" i="6"/>
  <c r="BC34" i="6"/>
  <c r="T98" i="1" l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R98" i="7"/>
  <c r="S98" i="7" s="1"/>
  <c r="X100" i="7"/>
  <c r="AS99" i="7"/>
  <c r="AR99" i="7"/>
  <c r="BH89" i="1"/>
  <c r="S89" i="10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N99" i="7" l="1"/>
  <c r="AL99" i="7"/>
  <c r="D99" i="7" s="1"/>
  <c r="C99" i="7"/>
  <c r="U99" i="1" s="1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AC90" i="10"/>
  <c r="K90" i="10"/>
  <c r="U88" i="4"/>
  <c r="T88" i="4" s="1"/>
  <c r="E88" i="1"/>
  <c r="N88" i="4"/>
  <c r="U89" i="10"/>
  <c r="T89" i="10" s="1"/>
  <c r="N89" i="10"/>
  <c r="U98" i="7"/>
  <c r="T98" i="7" s="1"/>
  <c r="W98" i="1"/>
  <c r="N98" i="7"/>
  <c r="O100" i="8"/>
  <c r="Y100" i="8"/>
  <c r="BB100" i="8"/>
  <c r="BD100" i="8"/>
  <c r="P33" i="1"/>
  <c r="AB33" i="6"/>
  <c r="O33" i="6" s="1"/>
  <c r="P33" i="6" s="1"/>
  <c r="Q33" i="1" s="1"/>
  <c r="AC99" i="7" l="1"/>
  <c r="K99" i="7"/>
  <c r="F88" i="1"/>
  <c r="E88" i="15"/>
  <c r="AD99" i="11"/>
  <c r="F99" i="11"/>
  <c r="BA100" i="11" s="1"/>
  <c r="L99" i="11"/>
  <c r="AB88" i="4"/>
  <c r="G88" i="1"/>
  <c r="O88" i="4"/>
  <c r="P88" i="4" s="1"/>
  <c r="H88" i="1" s="1"/>
  <c r="AB98" i="7"/>
  <c r="Y98" i="1"/>
  <c r="P98" i="7"/>
  <c r="Z98" i="1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AE90" i="10"/>
  <c r="BF102" i="9"/>
  <c r="AO102" i="9"/>
  <c r="AH102" i="9" s="1"/>
  <c r="BI89" i="1"/>
  <c r="BE102" i="9"/>
  <c r="AM102" i="9"/>
  <c r="E102" i="9" s="1"/>
  <c r="V34" i="6"/>
  <c r="Q33" i="6"/>
  <c r="AF99" i="13" l="1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AH34" i="6" s="1"/>
  <c r="BB34" i="6"/>
  <c r="D34" i="6" s="1"/>
  <c r="AC34" i="6" s="1"/>
  <c r="Y34" i="6"/>
  <c r="BN99" i="1" l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A101" i="8"/>
  <c r="B100" i="8"/>
  <c r="B102" i="9"/>
  <c r="BE34" i="6"/>
  <c r="E34" i="6"/>
  <c r="F34" i="6" s="1"/>
  <c r="Z34" i="6" s="1"/>
  <c r="AG34" i="6"/>
  <c r="K34" i="6" s="1"/>
  <c r="BF34" i="6"/>
  <c r="BE90" i="10" l="1"/>
  <c r="AM90" i="10"/>
  <c r="E90" i="10" s="1"/>
  <c r="AL102" i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AF34" i="6"/>
  <c r="B34" i="6" s="1"/>
  <c r="K34" i="1" s="1"/>
  <c r="AA34" i="6"/>
  <c r="R34" i="6"/>
  <c r="S34" i="6" s="1"/>
  <c r="X36" i="6"/>
  <c r="AC103" i="9" l="1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CY100" i="1" s="1"/>
  <c r="Q99" i="11"/>
  <c r="V100" i="11"/>
  <c r="N34" i="1"/>
  <c r="N34" i="6"/>
  <c r="U34" i="6"/>
  <c r="T34" i="6" s="1"/>
  <c r="O34" i="1" s="1"/>
  <c r="B89" i="1" l="1"/>
  <c r="T99" i="1"/>
  <c r="BE90" i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BF100" i="11" l="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O34" i="6"/>
  <c r="P34" i="6" s="1"/>
  <c r="Q34" i="1" s="1"/>
  <c r="V35" i="6"/>
  <c r="Q34" i="6"/>
  <c r="AC100" i="7" l="1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BF103" i="9"/>
  <c r="AO103" i="9"/>
  <c r="AH103" i="9" s="1"/>
  <c r="AD100" i="13"/>
  <c r="F100" i="13"/>
  <c r="BA101" i="13" s="1"/>
  <c r="L100" i="13"/>
  <c r="Y35" i="6"/>
  <c r="BB35" i="6"/>
  <c r="BD35" i="6"/>
  <c r="AO35" i="6" s="1"/>
  <c r="AH35" i="6" s="1"/>
  <c r="AM35" i="6" l="1"/>
  <c r="D35" i="6"/>
  <c r="AC35" i="6" s="1"/>
  <c r="AB89" i="4"/>
  <c r="G89" i="1"/>
  <c r="P89" i="4"/>
  <c r="H89" i="1" s="1"/>
  <c r="AE90" i="4"/>
  <c r="AB90" i="10"/>
  <c r="BJ90" i="1"/>
  <c r="O90" i="10"/>
  <c r="P90" i="10" s="1"/>
  <c r="BK90" i="1" s="1"/>
  <c r="F89" i="1"/>
  <c r="E89" i="15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99" i="7"/>
  <c r="V100" i="7"/>
  <c r="AG35" i="6"/>
  <c r="BF35" i="6"/>
  <c r="BE35" i="6"/>
  <c r="E35" i="6"/>
  <c r="F35" i="6" s="1"/>
  <c r="W37" i="6" s="1"/>
  <c r="K35" i="6" l="1"/>
  <c r="BN100" i="1"/>
  <c r="CF100" i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AC101" i="1"/>
  <c r="AL103" i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R35" i="6" l="1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AC101" i="11"/>
  <c r="K101" i="11"/>
  <c r="AB100" i="11"/>
  <c r="BS100" i="1"/>
  <c r="O100" i="11"/>
  <c r="P100" i="11" s="1"/>
  <c r="BT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N35" i="6" l="1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CY101" i="1" s="1"/>
  <c r="W102" i="7"/>
  <c r="J36" i="6"/>
  <c r="M36" i="1" s="1"/>
  <c r="AL36" i="6"/>
  <c r="D36" i="6" s="1"/>
  <c r="AC36" i="6" s="1"/>
  <c r="C36" i="6"/>
  <c r="L36" i="1" s="1"/>
  <c r="AN36" i="6"/>
  <c r="AB35" i="6" l="1"/>
  <c r="V36" i="6" s="1"/>
  <c r="A90" i="15"/>
  <c r="Z90" i="4"/>
  <c r="W92" i="4"/>
  <c r="R100" i="7"/>
  <c r="S100" i="7" s="1"/>
  <c r="X102" i="7"/>
  <c r="AS101" i="7"/>
  <c r="AR101" i="7"/>
  <c r="T100" i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Q35" i="6"/>
  <c r="B90" i="1" l="1"/>
  <c r="BE91" i="1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W104" i="8"/>
  <c r="R101" i="13"/>
  <c r="S101" i="13" s="1"/>
  <c r="X103" i="13"/>
  <c r="AS102" i="13"/>
  <c r="AR102" i="13"/>
  <c r="AE92" i="10"/>
  <c r="BN101" i="1"/>
  <c r="W106" i="9"/>
  <c r="AF104" i="9"/>
  <c r="B104" i="9" s="1"/>
  <c r="M104" i="9"/>
  <c r="BA103" i="8"/>
  <c r="AB90" i="4"/>
  <c r="G90" i="1"/>
  <c r="O90" i="4"/>
  <c r="P90" i="4" s="1"/>
  <c r="H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B102" i="8"/>
  <c r="Y101" i="7"/>
  <c r="BB101" i="7"/>
  <c r="BD101" i="7"/>
  <c r="AF36" i="6"/>
  <c r="B36" i="6" s="1"/>
  <c r="K36" i="1" s="1"/>
  <c r="M36" i="6"/>
  <c r="W38" i="6"/>
  <c r="BA37" i="6"/>
  <c r="Z36" i="6"/>
  <c r="U101" i="11" l="1"/>
  <c r="T101" i="11" s="1"/>
  <c r="BQ101" i="1"/>
  <c r="N101" i="11"/>
  <c r="Q91" i="10"/>
  <c r="V92" i="10"/>
  <c r="AL104" i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C103" i="8"/>
  <c r="BC105" i="9"/>
  <c r="AR37" i="6"/>
  <c r="AS37" i="6"/>
  <c r="AA36" i="6"/>
  <c r="X38" i="6"/>
  <c r="R36" i="6"/>
  <c r="S36" i="6" s="1"/>
  <c r="BC37" i="6"/>
  <c r="AC102" i="13" l="1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CY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AD92" i="10"/>
  <c r="F92" i="10"/>
  <c r="BA93" i="10" s="1"/>
  <c r="L92" i="10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Y103" i="8"/>
  <c r="BB103" i="8"/>
  <c r="BD103" i="8"/>
  <c r="BB37" i="6"/>
  <c r="AM37" i="6" s="1"/>
  <c r="BD37" i="6"/>
  <c r="AO37" i="6" s="1"/>
  <c r="AH37" i="6" s="1"/>
  <c r="Y37" i="6"/>
  <c r="B91" i="1" l="1"/>
  <c r="BE92" i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F37" i="6"/>
  <c r="L37" i="6"/>
  <c r="AD37" i="6"/>
  <c r="AE37" i="6"/>
  <c r="W107" i="9" l="1"/>
  <c r="Z105" i="9"/>
  <c r="Z106" i="9" s="1"/>
  <c r="U92" i="10"/>
  <c r="T92" i="10" s="1"/>
  <c r="N92" i="10"/>
  <c r="BN102" i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R102" i="13"/>
  <c r="S102" i="13" s="1"/>
  <c r="X104" i="13"/>
  <c r="AA102" i="13"/>
  <c r="AA103" i="13" s="1"/>
  <c r="AR103" i="13"/>
  <c r="AS103" i="13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B103" i="8"/>
  <c r="AF37" i="6"/>
  <c r="B37" i="6" s="1"/>
  <c r="K37" i="1" s="1"/>
  <c r="M37" i="6"/>
  <c r="W39" i="6"/>
  <c r="BA38" i="6"/>
  <c r="Z37" i="6"/>
  <c r="AL105" i="1" l="1"/>
  <c r="R103" i="8"/>
  <c r="S103" i="8" s="1"/>
  <c r="X105" i="8"/>
  <c r="AA103" i="8"/>
  <c r="AA104" i="8" s="1"/>
  <c r="AR104" i="8"/>
  <c r="AS104" i="8"/>
  <c r="AE92" i="4"/>
  <c r="U102" i="13"/>
  <c r="T102" i="13" s="1"/>
  <c r="CI102" i="1"/>
  <c r="N102" i="13"/>
  <c r="AE93" i="10"/>
  <c r="AB92" i="10"/>
  <c r="BJ92" i="1"/>
  <c r="O92" i="10"/>
  <c r="P92" i="10" s="1"/>
  <c r="BK92" i="1" s="1"/>
  <c r="BI92" i="1"/>
  <c r="AB91" i="4"/>
  <c r="G91" i="1"/>
  <c r="P91" i="4"/>
  <c r="H91" i="1" s="1"/>
  <c r="J103" i="13"/>
  <c r="CH103" i="1" s="1"/>
  <c r="BF102" i="7"/>
  <c r="AO102" i="7"/>
  <c r="AH102" i="7" s="1"/>
  <c r="AC103" i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AR38" i="6"/>
  <c r="AS38" i="6"/>
  <c r="R37" i="6"/>
  <c r="S37" i="6" s="1"/>
  <c r="X39" i="6"/>
  <c r="AA37" i="6"/>
  <c r="BC38" i="6"/>
  <c r="AL106" i="9" l="1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Q92" i="10"/>
  <c r="V93" i="10"/>
  <c r="AB102" i="13"/>
  <c r="CK102" i="1"/>
  <c r="O102" i="13"/>
  <c r="P102" i="13" s="1"/>
  <c r="CL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J38" i="6"/>
  <c r="M38" i="1" s="1"/>
  <c r="AN38" i="6"/>
  <c r="AL38" i="6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F92" i="4"/>
  <c r="AO92" i="4"/>
  <c r="AH92" i="4" s="1"/>
  <c r="R102" i="7"/>
  <c r="S102" i="7" s="1"/>
  <c r="X104" i="7"/>
  <c r="AR103" i="7"/>
  <c r="AS103" i="7"/>
  <c r="AI103" i="1"/>
  <c r="CY103" i="1" s="1"/>
  <c r="T102" i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V38" i="6"/>
  <c r="Q37" i="6"/>
  <c r="BC13" i="12" l="1"/>
  <c r="AR13" i="12"/>
  <c r="AS13" i="12"/>
  <c r="X14" i="12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D38" i="6" s="1"/>
  <c r="AC38" i="6" s="1"/>
  <c r="BD38" i="6"/>
  <c r="AO38" i="6" s="1"/>
  <c r="AH38" i="6" s="1"/>
  <c r="BW12" i="1"/>
  <c r="J13" i="12" l="1"/>
  <c r="BY13" i="1" s="1"/>
  <c r="C13" i="12"/>
  <c r="BX13" i="1" s="1"/>
  <c r="AL13" i="12"/>
  <c r="AN13" i="12"/>
  <c r="AB12" i="12"/>
  <c r="O12" i="12" s="1"/>
  <c r="P12" i="12" s="1"/>
  <c r="CC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AM38" i="6"/>
  <c r="E38" i="6" s="1"/>
  <c r="F38" i="6" s="1"/>
  <c r="W40" i="6" s="1"/>
  <c r="BF38" i="6"/>
  <c r="AG38" i="6"/>
  <c r="K38" i="6" s="1"/>
  <c r="BE38" i="6"/>
  <c r="Z38" i="6" l="1"/>
  <c r="V13" i="12"/>
  <c r="BB13" i="12" s="1"/>
  <c r="Q12" i="12"/>
  <c r="BE93" i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D13" i="12" l="1"/>
  <c r="AC13" i="12" s="1"/>
  <c r="AM13" i="12"/>
  <c r="G13" i="12" s="1"/>
  <c r="Y13" i="12"/>
  <c r="BD13" i="12"/>
  <c r="CF103" i="1"/>
  <c r="C93" i="15"/>
  <c r="D92" i="15"/>
  <c r="S92" i="4"/>
  <c r="BH93" i="1"/>
  <c r="S93" i="10"/>
  <c r="Y103" i="7"/>
  <c r="BB103" i="7"/>
  <c r="BD103" i="7"/>
  <c r="AF106" i="9"/>
  <c r="M106" i="9"/>
  <c r="BC107" i="9" s="1"/>
  <c r="BN103" i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J94" i="10"/>
  <c r="BG94" i="1" s="1"/>
  <c r="BC104" i="13"/>
  <c r="B38" i="6"/>
  <c r="K38" i="1" s="1"/>
  <c r="M38" i="6"/>
  <c r="AA38" i="6" s="1"/>
  <c r="BE13" i="12"/>
  <c r="E13" i="12"/>
  <c r="AO13" i="12" l="1"/>
  <c r="AH13" i="12" s="1"/>
  <c r="L13" i="12" s="1"/>
  <c r="AG13" i="12"/>
  <c r="K13" i="12" s="1"/>
  <c r="BF13" i="12"/>
  <c r="AC93" i="4"/>
  <c r="K93" i="4"/>
  <c r="AC104" i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U103" i="13"/>
  <c r="T103" i="13" s="1"/>
  <c r="CI103" i="1"/>
  <c r="N103" i="13"/>
  <c r="AS39" i="6"/>
  <c r="AR39" i="6"/>
  <c r="BC39" i="6"/>
  <c r="R38" i="6"/>
  <c r="S38" i="6" s="1"/>
  <c r="N38" i="6" s="1"/>
  <c r="X40" i="6"/>
  <c r="AD13" i="12"/>
  <c r="F13" i="12"/>
  <c r="BA14" i="12" s="1"/>
  <c r="AE13" i="12" l="1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J39" i="6"/>
  <c r="M39" i="1" s="1"/>
  <c r="P38" i="1"/>
  <c r="AB38" i="6"/>
  <c r="M13" i="12"/>
  <c r="AF13" i="12"/>
  <c r="B13" i="12" s="1"/>
  <c r="BW13" i="1" s="1"/>
  <c r="Z13" i="12"/>
  <c r="W15" i="12"/>
  <c r="AA13" i="12" l="1"/>
  <c r="AR14" i="12"/>
  <c r="AS14" i="12"/>
  <c r="J14" i="12" s="1"/>
  <c r="BY14" i="1" s="1"/>
  <c r="BC14" i="12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CL103" i="1"/>
  <c r="AE104" i="11"/>
  <c r="AB106" i="9"/>
  <c r="AQ106" i="1"/>
  <c r="P106" i="9"/>
  <c r="Q92" i="4"/>
  <c r="V93" i="4"/>
  <c r="AB104" i="8"/>
  <c r="AH104" i="1"/>
  <c r="P104" i="8"/>
  <c r="AI104" i="1" s="1"/>
  <c r="CY104" i="1" s="1"/>
  <c r="AE104" i="13"/>
  <c r="O38" i="6"/>
  <c r="P38" i="6" s="1"/>
  <c r="Q38" i="1" s="1"/>
  <c r="Q38" i="6"/>
  <c r="V39" i="6"/>
  <c r="R13" i="12"/>
  <c r="S13" i="12" s="1"/>
  <c r="U13" i="12" s="1"/>
  <c r="X15" i="12"/>
  <c r="C14" i="12" l="1"/>
  <c r="BX14" i="1" s="1"/>
  <c r="T103" i="1"/>
  <c r="V107" i="9"/>
  <c r="Q106" i="9"/>
  <c r="Y94" i="10"/>
  <c r="BB94" i="10"/>
  <c r="BD94" i="10"/>
  <c r="Y104" i="11"/>
  <c r="BD104" i="11"/>
  <c r="BB104" i="11"/>
  <c r="Q104" i="8"/>
  <c r="V105" i="8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AE105" i="8"/>
  <c r="Y39" i="6"/>
  <c r="BD39" i="6"/>
  <c r="BB39" i="6"/>
  <c r="AM39" i="6" s="1"/>
  <c r="E39" i="6" s="1"/>
  <c r="AD39" i="6" s="1"/>
  <c r="N13" i="12"/>
  <c r="T13" i="12"/>
  <c r="CA13" i="1" s="1"/>
  <c r="BZ13" i="1"/>
  <c r="AO39" i="6" l="1"/>
  <c r="AG39" i="6"/>
  <c r="BF104" i="13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B39" i="6" s="1"/>
  <c r="K39" i="1" s="1"/>
  <c r="W41" i="6"/>
  <c r="Z39" i="6"/>
  <c r="BB14" i="12"/>
  <c r="AL14" i="12" s="1"/>
  <c r="BD14" i="12"/>
  <c r="AN14" i="12" s="1"/>
  <c r="Y14" i="12"/>
  <c r="AG14" i="12" l="1"/>
  <c r="AO14" i="12"/>
  <c r="AH14" i="12" s="1"/>
  <c r="AM14" i="12"/>
  <c r="E14" i="12" s="1"/>
  <c r="AD14" i="12" s="1"/>
  <c r="CF104" i="1"/>
  <c r="BN104" i="1"/>
  <c r="BE94" i="1"/>
  <c r="B93" i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D14" i="12"/>
  <c r="BE14" i="12"/>
  <c r="BF14" i="12"/>
  <c r="L14" i="12" l="1"/>
  <c r="AF14" i="12" s="1"/>
  <c r="AC105" i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J94" i="4"/>
  <c r="D94" i="1" s="1"/>
  <c r="AL107" i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C40" i="6"/>
  <c r="L40" i="1" s="1"/>
  <c r="U39" i="6"/>
  <c r="T39" i="6" s="1"/>
  <c r="O39" i="1" s="1"/>
  <c r="N39" i="1"/>
  <c r="N39" i="6"/>
  <c r="AC14" i="12"/>
  <c r="F14" i="12"/>
  <c r="BA15" i="12" s="1"/>
  <c r="K14" i="12"/>
  <c r="AC95" i="10" l="1"/>
  <c r="K95" i="10"/>
  <c r="AC105" i="13"/>
  <c r="K105" i="13"/>
  <c r="AC94" i="4"/>
  <c r="K94" i="4"/>
  <c r="AC105" i="11"/>
  <c r="K105" i="11"/>
  <c r="AG108" i="9"/>
  <c r="J108" i="9"/>
  <c r="AN108" i="1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U105" i="8"/>
  <c r="T105" i="8" s="1"/>
  <c r="AF105" i="1"/>
  <c r="N105" i="8"/>
  <c r="CJ104" i="1"/>
  <c r="AB104" i="11"/>
  <c r="BS104" i="1"/>
  <c r="O104" i="11"/>
  <c r="P104" i="11" s="1"/>
  <c r="BT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P39" i="1"/>
  <c r="AB39" i="6"/>
  <c r="M14" i="12"/>
  <c r="AE14" i="12"/>
  <c r="B14" i="12" s="1"/>
  <c r="BW14" i="1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AB105" i="8"/>
  <c r="AH105" i="1"/>
  <c r="O105" i="8"/>
  <c r="P105" i="8" s="1"/>
  <c r="AI105" i="1" s="1"/>
  <c r="CY105" i="1" s="1"/>
  <c r="AE105" i="13"/>
  <c r="E93" i="15"/>
  <c r="F93" i="1"/>
  <c r="AG105" i="1"/>
  <c r="AE105" i="11"/>
  <c r="AB107" i="9"/>
  <c r="AQ107" i="1"/>
  <c r="O107" i="9"/>
  <c r="P107" i="9" s="1"/>
  <c r="AR107" i="1" s="1"/>
  <c r="AF104" i="7"/>
  <c r="B104" i="7" s="1"/>
  <c r="M104" i="7"/>
  <c r="BC105" i="7" s="1"/>
  <c r="AE95" i="10"/>
  <c r="AB94" i="10"/>
  <c r="BJ94" i="1"/>
  <c r="O94" i="10"/>
  <c r="P94" i="10" s="1"/>
  <c r="BK94" i="1" s="1"/>
  <c r="AP107" i="1"/>
  <c r="Q104" i="13"/>
  <c r="V105" i="13"/>
  <c r="W106" i="7"/>
  <c r="O39" i="6"/>
  <c r="P39" i="6" s="1"/>
  <c r="Q39" i="1" s="1"/>
  <c r="Q39" i="6"/>
  <c r="V40" i="6"/>
  <c r="AA14" i="12"/>
  <c r="X16" i="12"/>
  <c r="R14" i="12"/>
  <c r="S14" i="12" s="1"/>
  <c r="U14" i="12" s="1"/>
  <c r="J15" i="12" l="1"/>
  <c r="BY15" i="1" s="1"/>
  <c r="C15" i="12"/>
  <c r="BX15" i="1" s="1"/>
  <c r="AO15" i="12"/>
  <c r="AM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Q94" i="10"/>
  <c r="V95" i="10"/>
  <c r="Y40" i="6"/>
  <c r="BB40" i="6"/>
  <c r="D40" i="6" s="1"/>
  <c r="BD40" i="6"/>
  <c r="N14" i="12"/>
  <c r="T14" i="12"/>
  <c r="CA14" i="1" s="1"/>
  <c r="BZ14" i="1"/>
  <c r="K40" i="6" l="1"/>
  <c r="AE40" i="6" s="1"/>
  <c r="AC40" i="6"/>
  <c r="J105" i="7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F94" i="4"/>
  <c r="AO94" i="4"/>
  <c r="AH94" i="4" s="1"/>
  <c r="AD40" i="6"/>
  <c r="F40" i="6"/>
  <c r="L40" i="6"/>
  <c r="O14" i="12"/>
  <c r="P14" i="12" s="1"/>
  <c r="CC14" i="1" s="1"/>
  <c r="Q14" i="12"/>
  <c r="V15" i="12"/>
  <c r="W107" i="13" l="1"/>
  <c r="AD106" i="8"/>
  <c r="F106" i="8"/>
  <c r="L106" i="8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AD108" i="9"/>
  <c r="F108" i="9"/>
  <c r="L108" i="9"/>
  <c r="B105" i="11"/>
  <c r="M40" i="6"/>
  <c r="AF40" i="6"/>
  <c r="B40" i="6" s="1"/>
  <c r="K40" i="1" s="1"/>
  <c r="BA41" i="6"/>
  <c r="W42" i="6"/>
  <c r="Z40" i="6"/>
  <c r="BB15" i="12"/>
  <c r="AL15" i="12" s="1"/>
  <c r="D15" i="12" s="1"/>
  <c r="AC15" i="12" s="1"/>
  <c r="BD15" i="12"/>
  <c r="Y15" i="12"/>
  <c r="AH15" i="12" l="1"/>
  <c r="AN15" i="12"/>
  <c r="AG15" i="12" s="1"/>
  <c r="K15" i="12" s="1"/>
  <c r="CF105" i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AC106" i="1"/>
  <c r="BE95" i="1"/>
  <c r="AL108" i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J41" i="6"/>
  <c r="M41" i="1" s="1"/>
  <c r="C41" i="6"/>
  <c r="L41" i="1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AG107" i="8"/>
  <c r="J107" i="8"/>
  <c r="AE107" i="1" s="1"/>
  <c r="CJ105" i="1"/>
  <c r="AB105" i="11"/>
  <c r="BS105" i="1"/>
  <c r="P105" i="11"/>
  <c r="BT105" i="1" s="1"/>
  <c r="BH95" i="1"/>
  <c r="S95" i="10"/>
  <c r="U108" i="9"/>
  <c r="T108" i="9" s="1"/>
  <c r="AO108" i="1"/>
  <c r="N108" i="9"/>
  <c r="D94" i="15"/>
  <c r="S94" i="4"/>
  <c r="W17" i="12"/>
  <c r="Z15" i="12"/>
  <c r="P40" i="1"/>
  <c r="AB40" i="6"/>
  <c r="O40" i="6" s="1"/>
  <c r="P40" i="6" s="1"/>
  <c r="BA16" i="12"/>
  <c r="AF15" i="12"/>
  <c r="B15" i="12" s="1"/>
  <c r="M15" i="12"/>
  <c r="AA15" i="12" l="1"/>
  <c r="AS16" i="12"/>
  <c r="AR16" i="12"/>
  <c r="AC107" i="8"/>
  <c r="K107" i="8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AB106" i="8"/>
  <c r="AH106" i="1"/>
  <c r="P106" i="8"/>
  <c r="AP108" i="1"/>
  <c r="Q105" i="13"/>
  <c r="V106" i="13"/>
  <c r="U95" i="10"/>
  <c r="T95" i="10" s="1"/>
  <c r="N95" i="10"/>
  <c r="AG106" i="1"/>
  <c r="AC96" i="10"/>
  <c r="K96" i="10"/>
  <c r="AC95" i="4"/>
  <c r="K95" i="4"/>
  <c r="AE106" i="13"/>
  <c r="B105" i="7"/>
  <c r="Q40" i="1"/>
  <c r="V41" i="6"/>
  <c r="Q40" i="6"/>
  <c r="BW15" i="1"/>
  <c r="R15" i="12"/>
  <c r="S15" i="12" s="1"/>
  <c r="U15" i="12" s="1"/>
  <c r="X17" i="12"/>
  <c r="BC16" i="12"/>
  <c r="C16" i="12" l="1"/>
  <c r="BX16" i="1" s="1"/>
  <c r="AO16" i="12"/>
  <c r="AM16" i="12"/>
  <c r="J16" i="12"/>
  <c r="BY16" i="1" s="1"/>
  <c r="Y106" i="13"/>
  <c r="BD106" i="13"/>
  <c r="BB106" i="13"/>
  <c r="AB94" i="4"/>
  <c r="G94" i="1"/>
  <c r="O94" i="4"/>
  <c r="P94" i="4" s="1"/>
  <c r="H94" i="1" s="1"/>
  <c r="AE96" i="10"/>
  <c r="T105" i="1"/>
  <c r="F94" i="1"/>
  <c r="E94" i="15"/>
  <c r="Y106" i="11"/>
  <c r="BD106" i="11"/>
  <c r="BB106" i="11"/>
  <c r="AI106" i="1"/>
  <c r="CY106" i="1" s="1"/>
  <c r="AE95" i="4"/>
  <c r="V109" i="9"/>
  <c r="Q108" i="9"/>
  <c r="AB95" i="10"/>
  <c r="BJ95" i="1"/>
  <c r="P95" i="10"/>
  <c r="BK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Y41" i="6"/>
  <c r="BD41" i="6"/>
  <c r="AN41" i="6" s="1"/>
  <c r="AG41" i="6" s="1"/>
  <c r="BB41" i="6"/>
  <c r="AL41" i="6" s="1"/>
  <c r="D41" i="6" s="1"/>
  <c r="N15" i="12"/>
  <c r="BZ15" i="1"/>
  <c r="T15" i="12"/>
  <c r="CA15" i="1" s="1"/>
  <c r="AC41" i="6" l="1"/>
  <c r="K41" i="6"/>
  <c r="AE41" i="6" s="1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AC106" i="7" l="1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AB105" i="7"/>
  <c r="Y105" i="1"/>
  <c r="O105" i="7"/>
  <c r="P105" i="7" s="1"/>
  <c r="Z105" i="1" s="1"/>
  <c r="BE109" i="9"/>
  <c r="AM109" i="9"/>
  <c r="E109" i="9" s="1"/>
  <c r="AD106" i="13"/>
  <c r="L106" i="13"/>
  <c r="F106" i="13"/>
  <c r="BA107" i="13" s="1"/>
  <c r="BE107" i="8"/>
  <c r="AM107" i="8"/>
  <c r="E107" i="8" s="1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E16" i="12" s="1"/>
  <c r="AD16" i="12" s="1"/>
  <c r="BD16" i="12"/>
  <c r="Y16" i="12"/>
  <c r="AH16" i="12" l="1"/>
  <c r="CF106" i="1"/>
  <c r="AD96" i="10"/>
  <c r="F96" i="10"/>
  <c r="BA97" i="10" s="1"/>
  <c r="L96" i="10"/>
  <c r="AD95" i="4"/>
  <c r="L95" i="4"/>
  <c r="F95" i="4"/>
  <c r="BA96" i="4" s="1"/>
  <c r="BN106" i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E16" i="12"/>
  <c r="AL16" i="12"/>
  <c r="D16" i="12" s="1"/>
  <c r="AN16" i="12"/>
  <c r="AG16" i="12" s="1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U41" i="6"/>
  <c r="T41" i="6" s="1"/>
  <c r="O41" i="1" s="1"/>
  <c r="N41" i="1"/>
  <c r="N41" i="6"/>
  <c r="AC16" i="12"/>
  <c r="K16" i="12"/>
  <c r="F16" i="12"/>
  <c r="B95" i="1" l="1"/>
  <c r="AC107" i="13"/>
  <c r="K107" i="13"/>
  <c r="BE96" i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O41" i="6" s="1"/>
  <c r="P41" i="6" s="1"/>
  <c r="BA17" i="12"/>
  <c r="W18" i="12"/>
  <c r="Z16" i="12"/>
  <c r="AE16" i="12"/>
  <c r="B16" i="12" s="1"/>
  <c r="BW16" i="1" s="1"/>
  <c r="M16" i="12"/>
  <c r="AS17" i="12" l="1"/>
  <c r="J17" i="12" s="1"/>
  <c r="BY17" i="1" s="1"/>
  <c r="AR17" i="12"/>
  <c r="AC108" i="8"/>
  <c r="K108" i="8"/>
  <c r="AG96" i="4"/>
  <c r="J96" i="4"/>
  <c r="D96" i="1" s="1"/>
  <c r="AN96" i="4"/>
  <c r="AL96" i="4"/>
  <c r="D96" i="4"/>
  <c r="C96" i="4"/>
  <c r="C96" i="1" s="1"/>
  <c r="BT106" i="1"/>
  <c r="BH96" i="1"/>
  <c r="S96" i="10"/>
  <c r="AB107" i="8"/>
  <c r="AH107" i="1"/>
  <c r="O107" i="8"/>
  <c r="P107" i="8" s="1"/>
  <c r="AI107" i="1" s="1"/>
  <c r="CY107" i="1" s="1"/>
  <c r="Q106" i="11"/>
  <c r="V107" i="11"/>
  <c r="W108" i="7"/>
  <c r="CL106" i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Q41" i="1"/>
  <c r="Q41" i="6"/>
  <c r="V42" i="6"/>
  <c r="BC17" i="12"/>
  <c r="AA16" i="12"/>
  <c r="X18" i="12"/>
  <c r="R16" i="12"/>
  <c r="S16" i="12" s="1"/>
  <c r="U16" i="12" s="1"/>
  <c r="C17" i="12" l="1"/>
  <c r="BX17" i="1" s="1"/>
  <c r="AN17" i="12"/>
  <c r="AL17" i="12"/>
  <c r="AP18" i="12"/>
  <c r="T106" i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J114" i="9" a="1"/>
  <c r="J114" i="9" s="1"/>
  <c r="O107" i="11"/>
  <c r="Y107" i="11"/>
  <c r="BD107" i="11"/>
  <c r="BB107" i="11"/>
  <c r="AC97" i="10"/>
  <c r="K97" i="10"/>
  <c r="U95" i="4"/>
  <c r="T95" i="4" s="1"/>
  <c r="E95" i="1"/>
  <c r="N95" i="4"/>
  <c r="AE108" i="8"/>
  <c r="R106" i="7"/>
  <c r="S106" i="7" s="1"/>
  <c r="X108" i="7"/>
  <c r="AS107" i="7"/>
  <c r="AR107" i="7"/>
  <c r="Y42" i="6"/>
  <c r="BB42" i="6"/>
  <c r="BD42" i="6"/>
  <c r="AO42" i="6" s="1"/>
  <c r="AH42" i="6" s="1"/>
  <c r="N16" i="12"/>
  <c r="T16" i="12"/>
  <c r="CA16" i="1" s="1"/>
  <c r="BZ16" i="1"/>
  <c r="DA109" i="1" l="1"/>
  <c r="AP19" i="12"/>
  <c r="AE97" i="10"/>
  <c r="U106" i="7"/>
  <c r="T106" i="7" s="1"/>
  <c r="W106" i="1"/>
  <c r="N106" i="7"/>
  <c r="AB96" i="10"/>
  <c r="BJ96" i="1"/>
  <c r="O96" i="10"/>
  <c r="P96" i="10" s="1"/>
  <c r="BK96" i="1" s="1"/>
  <c r="BI96" i="1"/>
  <c r="AB95" i="4"/>
  <c r="G95" i="1"/>
  <c r="P95" i="4"/>
  <c r="H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AM42" i="6"/>
  <c r="E42" i="6" s="1"/>
  <c r="BF42" i="6"/>
  <c r="AN42" i="6"/>
  <c r="AG42" i="6" s="1"/>
  <c r="AL42" i="6"/>
  <c r="D42" i="6" s="1"/>
  <c r="BE42" i="6"/>
  <c r="AB16" i="12"/>
  <c r="O16" i="12" s="1"/>
  <c r="P16" i="12" s="1"/>
  <c r="CC16" i="1" s="1"/>
  <c r="CB16" i="1"/>
  <c r="F42" i="6" l="1"/>
  <c r="W44" i="6" s="1"/>
  <c r="AP20" i="12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AD42" i="6"/>
  <c r="L42" i="6"/>
  <c r="AF42" i="6" s="1"/>
  <c r="K42" i="6"/>
  <c r="AC42" i="6"/>
  <c r="Q16" i="12"/>
  <c r="V17" i="12"/>
  <c r="BA43" i="6" l="1"/>
  <c r="M42" i="6"/>
  <c r="AA42" i="6" s="1"/>
  <c r="Z42" i="6"/>
  <c r="AP21" i="12"/>
  <c r="AF107" i="11"/>
  <c r="B107" i="11" s="1"/>
  <c r="M107" i="11"/>
  <c r="BC108" i="11" s="1"/>
  <c r="Z106" i="1"/>
  <c r="AF107" i="13"/>
  <c r="B107" i="13" s="1"/>
  <c r="M107" i="13"/>
  <c r="BC108" i="13" s="1"/>
  <c r="AD108" i="8"/>
  <c r="L108" i="8"/>
  <c r="F108" i="8"/>
  <c r="BA109" i="8" s="1"/>
  <c r="Q106" i="7"/>
  <c r="V107" i="7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B17" i="12"/>
  <c r="D17" i="12" s="1"/>
  <c r="BD17" i="12"/>
  <c r="Y17" i="12"/>
  <c r="AR43" i="6" l="1"/>
  <c r="AM43" i="6" s="1"/>
  <c r="AS43" i="6"/>
  <c r="J43" i="6" s="1"/>
  <c r="M43" i="1" s="1"/>
  <c r="R42" i="6"/>
  <c r="S42" i="6" s="1"/>
  <c r="U42" i="6" s="1"/>
  <c r="T42" i="6" s="1"/>
  <c r="O42" i="1" s="1"/>
  <c r="BC43" i="6"/>
  <c r="X44" i="6"/>
  <c r="AP22" i="12"/>
  <c r="AG17" i="12"/>
  <c r="K17" i="12" s="1"/>
  <c r="AC17" i="12"/>
  <c r="AL43" i="6"/>
  <c r="AN43" i="6"/>
  <c r="C43" i="6"/>
  <c r="L43" i="1" s="1"/>
  <c r="K42" i="1"/>
  <c r="CF107" i="1"/>
  <c r="Y107" i="7"/>
  <c r="BB107" i="7"/>
  <c r="BD107" i="7"/>
  <c r="R107" i="13"/>
  <c r="S107" i="13" s="1"/>
  <c r="X109" i="13"/>
  <c r="AR108" i="13"/>
  <c r="AS108" i="13"/>
  <c r="AO43" i="6"/>
  <c r="BF97" i="10"/>
  <c r="AO97" i="10"/>
  <c r="AH97" i="10" s="1"/>
  <c r="W110" i="8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E17" i="12"/>
  <c r="AM17" i="12"/>
  <c r="E17" i="12" s="1"/>
  <c r="F17" i="12" s="1"/>
  <c r="W19" i="12" s="1"/>
  <c r="BF17" i="12"/>
  <c r="AO17" i="12"/>
  <c r="AH17" i="12" s="1"/>
  <c r="N42" i="6" l="1"/>
  <c r="P42" i="1" s="1"/>
  <c r="N42" i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Z17" i="12"/>
  <c r="AC108" i="1"/>
  <c r="U107" i="13"/>
  <c r="T107" i="13" s="1"/>
  <c r="CI107" i="1"/>
  <c r="N107" i="13"/>
  <c r="U107" i="11"/>
  <c r="T107" i="11" s="1"/>
  <c r="BQ107" i="1"/>
  <c r="N107" i="11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B42" i="6" l="1"/>
  <c r="O42" i="6" s="1"/>
  <c r="P42" i="6" s="1"/>
  <c r="Q42" i="1" s="1"/>
  <c r="M17" i="12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AF17" i="12"/>
  <c r="B17" i="12" s="1"/>
  <c r="Q42" i="6" l="1"/>
  <c r="R17" i="12"/>
  <c r="S17" i="12" s="1"/>
  <c r="U17" i="12" s="1"/>
  <c r="T17" i="12" s="1"/>
  <c r="CA17" i="1" s="1"/>
  <c r="AS18" i="12"/>
  <c r="AR18" i="12"/>
  <c r="AA17" i="12"/>
  <c r="X19" i="12"/>
  <c r="BC18" i="12"/>
  <c r="Y43" i="6"/>
  <c r="BB43" i="6"/>
  <c r="BD43" i="6"/>
  <c r="AH43" i="6" s="1"/>
  <c r="B96" i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CY108" i="1" s="1"/>
  <c r="AF107" i="7"/>
  <c r="B107" i="7" s="1"/>
  <c r="M107" i="7"/>
  <c r="AE108" i="13"/>
  <c r="BE97" i="1"/>
  <c r="BW17" i="1"/>
  <c r="N17" i="12" l="1"/>
  <c r="CB17" i="1" s="1"/>
  <c r="D43" i="6"/>
  <c r="AC43" i="6" s="1"/>
  <c r="BZ17" i="1"/>
  <c r="AN18" i="12"/>
  <c r="C18" i="12"/>
  <c r="BX18" i="1" s="1"/>
  <c r="AL18" i="12"/>
  <c r="J18" i="12"/>
  <c r="BY18" i="1" s="1"/>
  <c r="AG43" i="6"/>
  <c r="BF43" i="6"/>
  <c r="BE43" i="6"/>
  <c r="E43" i="6"/>
  <c r="F43" i="6" s="1"/>
  <c r="W45" i="6" s="1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D98" i="10"/>
  <c r="AL98" i="10"/>
  <c r="AN98" i="10"/>
  <c r="C98" i="10"/>
  <c r="BF98" i="1" s="1"/>
  <c r="J97" i="4"/>
  <c r="D97" i="1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K43" i="6" l="1"/>
  <c r="AE43" i="6" s="1"/>
  <c r="AB17" i="12"/>
  <c r="O17" i="12" s="1"/>
  <c r="P17" i="12" s="1"/>
  <c r="CC17" i="1" s="1"/>
  <c r="Z43" i="6"/>
  <c r="AD43" i="6"/>
  <c r="L43" i="6"/>
  <c r="AF43" i="6" s="1"/>
  <c r="BA44" i="6"/>
  <c r="U96" i="4"/>
  <c r="T96" i="4" s="1"/>
  <c r="E96" i="1"/>
  <c r="N96" i="4"/>
  <c r="BE108" i="13"/>
  <c r="AM108" i="13"/>
  <c r="E108" i="13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U97" i="10"/>
  <c r="T97" i="10" s="1"/>
  <c r="N97" i="10"/>
  <c r="V18" i="12" l="1"/>
  <c r="BB18" i="12" s="1"/>
  <c r="Q17" i="12"/>
  <c r="M43" i="6"/>
  <c r="BC44" i="6" s="1"/>
  <c r="B43" i="6"/>
  <c r="K43" i="1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BE109" i="8"/>
  <c r="AM109" i="8"/>
  <c r="E109" i="8" s="1"/>
  <c r="AE98" i="10"/>
  <c r="R43" i="6" l="1"/>
  <c r="S43" i="6" s="1"/>
  <c r="N43" i="1" s="1"/>
  <c r="BD18" i="12"/>
  <c r="AG18" i="12" s="1"/>
  <c r="AA43" i="6"/>
  <c r="Y18" i="12"/>
  <c r="X45" i="6"/>
  <c r="AM18" i="12"/>
  <c r="E18" i="12" s="1"/>
  <c r="AD18" i="12" s="1"/>
  <c r="AO18" i="12"/>
  <c r="AH18" i="12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M108" i="11"/>
  <c r="AF108" i="11"/>
  <c r="B108" i="11" s="1"/>
  <c r="AE108" i="7"/>
  <c r="BK97" i="1"/>
  <c r="AD109" i="8"/>
  <c r="F109" i="8"/>
  <c r="L109" i="8"/>
  <c r="BE18" i="12"/>
  <c r="D18" i="12"/>
  <c r="BF18" i="12"/>
  <c r="N43" i="6" l="1"/>
  <c r="AB43" i="6" s="1"/>
  <c r="U43" i="6"/>
  <c r="T43" i="6" s="1"/>
  <c r="O43" i="1" s="1"/>
  <c r="L18" i="12"/>
  <c r="AF18" i="12" s="1"/>
  <c r="CF108" i="1"/>
  <c r="BN108" i="1"/>
  <c r="R108" i="11"/>
  <c r="S108" i="11" s="1"/>
  <c r="X110" i="11"/>
  <c r="AA108" i="11"/>
  <c r="AA109" i="11" s="1"/>
  <c r="AR109" i="11"/>
  <c r="AS109" i="11"/>
  <c r="Y98" i="10"/>
  <c r="BB98" i="10"/>
  <c r="BD98" i="10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P43" i="1" l="1"/>
  <c r="O43" i="6"/>
  <c r="P43" i="6" s="1"/>
  <c r="Q43" i="1" s="1"/>
  <c r="V44" i="6"/>
  <c r="Q43" i="6"/>
  <c r="AC109" i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M18" i="12"/>
  <c r="BA19" i="12"/>
  <c r="W20" i="12"/>
  <c r="Z18" i="12"/>
  <c r="AS19" i="12" l="1"/>
  <c r="J19" i="12" s="1"/>
  <c r="BY19" i="1" s="1"/>
  <c r="AR19" i="12"/>
  <c r="Y44" i="6"/>
  <c r="BD44" i="6"/>
  <c r="AH44" i="6" s="1"/>
  <c r="BB44" i="6"/>
  <c r="D44" i="6" s="1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AD108" i="7"/>
  <c r="L108" i="7"/>
  <c r="F108" i="7"/>
  <c r="BA109" i="7" s="1"/>
  <c r="AD98" i="10"/>
  <c r="F98" i="10"/>
  <c r="L98" i="10"/>
  <c r="BC19" i="12"/>
  <c r="X20" i="12"/>
  <c r="R18" i="12"/>
  <c r="S18" i="12" s="1"/>
  <c r="U18" i="12" s="1"/>
  <c r="AA18" i="12"/>
  <c r="AC44" i="6" l="1"/>
  <c r="F44" i="6"/>
  <c r="W46" i="6" s="1"/>
  <c r="AO19" i="12"/>
  <c r="C19" i="12"/>
  <c r="BX19" i="1" s="1"/>
  <c r="AM19" i="12"/>
  <c r="BE44" i="6"/>
  <c r="E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C45" i="6"/>
  <c r="L45" i="1" s="1"/>
  <c r="AF98" i="10"/>
  <c r="B98" i="10" s="1"/>
  <c r="M98" i="10"/>
  <c r="BC99" i="10" s="1"/>
  <c r="J45" i="6"/>
  <c r="M45" i="1" s="1"/>
  <c r="N18" i="12"/>
  <c r="T18" i="12"/>
  <c r="CA18" i="1" s="1"/>
  <c r="BZ18" i="1"/>
  <c r="Z44" i="6" l="1"/>
  <c r="AE44" i="6"/>
  <c r="M44" i="6"/>
  <c r="L44" i="6"/>
  <c r="AF44" i="6" s="1"/>
  <c r="B44" i="6" s="1"/>
  <c r="K44" i="1" s="1"/>
  <c r="AD44" i="6"/>
  <c r="BA45" i="6"/>
  <c r="B97" i="1"/>
  <c r="T108" i="1"/>
  <c r="BE98" i="1"/>
  <c r="R108" i="7"/>
  <c r="S108" i="7" s="1"/>
  <c r="X110" i="7"/>
  <c r="AS109" i="7"/>
  <c r="AR109" i="7"/>
  <c r="Y109" i="11"/>
  <c r="O109" i="11"/>
  <c r="BB109" i="11"/>
  <c r="BD109" i="11"/>
  <c r="AI109" i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CZ109" i="1" l="1"/>
  <c r="BC45" i="6"/>
  <c r="X46" i="6"/>
  <c r="AA44" i="6"/>
  <c r="R44" i="6"/>
  <c r="S44" i="6" s="1"/>
  <c r="AN99" i="10"/>
  <c r="AG99" i="10" s="1"/>
  <c r="AL99" i="10"/>
  <c r="D99" i="10" s="1"/>
  <c r="C99" i="10"/>
  <c r="BF99" i="1" s="1"/>
  <c r="J99" i="10"/>
  <c r="BG99" i="1" s="1"/>
  <c r="BF109" i="11"/>
  <c r="AO109" i="11"/>
  <c r="AH109" i="11" s="1"/>
  <c r="BE109" i="11"/>
  <c r="AM109" i="11"/>
  <c r="E109" i="11" s="1"/>
  <c r="J109" i="7"/>
  <c r="V109" i="1" s="1"/>
  <c r="D97" i="15"/>
  <c r="S97" i="4"/>
  <c r="U108" i="7"/>
  <c r="T108" i="7" s="1"/>
  <c r="W108" i="1"/>
  <c r="N108" i="7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O18" i="12"/>
  <c r="P18" i="12" s="1"/>
  <c r="CC18" i="1" s="1"/>
  <c r="V19" i="12"/>
  <c r="Q18" i="12"/>
  <c r="U44" i="6" l="1"/>
  <c r="T44" i="6" s="1"/>
  <c r="O44" i="1" s="1"/>
  <c r="N44" i="1"/>
  <c r="N44" i="6"/>
  <c r="AC99" i="10"/>
  <c r="K99" i="10"/>
  <c r="AC109" i="7"/>
  <c r="K109" i="7"/>
  <c r="AE109" i="7" s="1"/>
  <c r="X108" i="1"/>
  <c r="U97" i="4"/>
  <c r="T97" i="4" s="1"/>
  <c r="E97" i="1"/>
  <c r="N97" i="4"/>
  <c r="AD109" i="13"/>
  <c r="F109" i="13"/>
  <c r="L109" i="13"/>
  <c r="AD109" i="11"/>
  <c r="F109" i="11"/>
  <c r="L109" i="11"/>
  <c r="U98" i="10"/>
  <c r="T98" i="10" s="1"/>
  <c r="N98" i="10"/>
  <c r="AC98" i="4"/>
  <c r="K98" i="4"/>
  <c r="AB108" i="7"/>
  <c r="Y108" i="1"/>
  <c r="P108" i="7"/>
  <c r="Z108" i="1" s="1"/>
  <c r="BB19" i="12"/>
  <c r="BD19" i="12"/>
  <c r="AH19" i="12" s="1"/>
  <c r="Y19" i="12"/>
  <c r="AN19" i="12" l="1"/>
  <c r="AG19" i="12" s="1"/>
  <c r="E19" i="12"/>
  <c r="AD19" i="12" s="1"/>
  <c r="AL19" i="12"/>
  <c r="AB44" i="6"/>
  <c r="P44" i="1"/>
  <c r="AO45" i="6"/>
  <c r="AF109" i="13"/>
  <c r="B109" i="13" s="1"/>
  <c r="M109" i="13"/>
  <c r="AM45" i="6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F97" i="1"/>
  <c r="E97" i="15"/>
  <c r="AE99" i="10"/>
  <c r="D19" i="12"/>
  <c r="BE19" i="12"/>
  <c r="BF19" i="12"/>
  <c r="L19" i="12" l="1"/>
  <c r="AF19" i="12" s="1"/>
  <c r="O44" i="6"/>
  <c r="P44" i="6" s="1"/>
  <c r="Q44" i="1" s="1"/>
  <c r="Q44" i="6"/>
  <c r="V45" i="6"/>
  <c r="BN109" i="1"/>
  <c r="H97" i="1"/>
  <c r="X113" i="13"/>
  <c r="R109" i="13"/>
  <c r="S109" i="13" s="1"/>
  <c r="X112" i="13"/>
  <c r="X111" i="13"/>
  <c r="CF109" i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Y45" i="6" l="1"/>
  <c r="BB45" i="6"/>
  <c r="E45" i="6" s="1"/>
  <c r="AD45" i="6" s="1"/>
  <c r="BD45" i="6"/>
  <c r="AG45" i="6" s="1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M19" i="12"/>
  <c r="AR20" i="12" l="1"/>
  <c r="AR21" i="12" s="1"/>
  <c r="AR22" i="12" s="1"/>
  <c r="AS20" i="12"/>
  <c r="AS21" i="12" s="1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R46" i="6"/>
  <c r="AS46" i="6"/>
  <c r="AB109" i="11"/>
  <c r="Q109" i="11" s="1"/>
  <c r="BS109" i="1"/>
  <c r="P109" i="11"/>
  <c r="BC20" i="12"/>
  <c r="R19" i="12"/>
  <c r="S19" i="12" s="1"/>
  <c r="U19" i="12" s="1"/>
  <c r="X21" i="12"/>
  <c r="AA19" i="12"/>
  <c r="AS22" i="12" l="1"/>
  <c r="C22" i="12"/>
  <c r="BX22" i="1" s="1"/>
  <c r="AR23" i="12"/>
  <c r="AO22" i="12"/>
  <c r="AN22" i="12"/>
  <c r="AM22" i="12"/>
  <c r="AL22" i="12"/>
  <c r="C21" i="12"/>
  <c r="BX21" i="1" s="1"/>
  <c r="AM21" i="12"/>
  <c r="AO21" i="12"/>
  <c r="AN21" i="12"/>
  <c r="AL21" i="12"/>
  <c r="AO20" i="12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J114" i="13" a="1"/>
  <c r="J114" i="13" s="1"/>
  <c r="BT109" i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J46" i="6"/>
  <c r="M46" i="1" s="1"/>
  <c r="AF109" i="7"/>
  <c r="B109" i="7" s="1"/>
  <c r="M109" i="7"/>
  <c r="N19" i="12"/>
  <c r="T19" i="12"/>
  <c r="CA19" i="1" s="1"/>
  <c r="BZ19" i="1"/>
  <c r="DC109" i="1" l="1"/>
  <c r="DE109" i="1"/>
  <c r="C23" i="12"/>
  <c r="BX23" i="1" s="1"/>
  <c r="AM23" i="12"/>
  <c r="E23" i="12" s="1"/>
  <c r="AD23" i="12" s="1"/>
  <c r="AO23" i="12"/>
  <c r="AS23" i="12"/>
  <c r="J23" i="12" s="1"/>
  <c r="BY23" i="1" s="1"/>
  <c r="J22" i="12"/>
  <c r="BY22" i="1" s="1"/>
  <c r="BA46" i="6"/>
  <c r="Z45" i="6"/>
  <c r="W47" i="6"/>
  <c r="AE45" i="6"/>
  <c r="B45" i="6" s="1"/>
  <c r="K45" i="1" s="1"/>
  <c r="M45" i="6"/>
  <c r="AA45" i="6" s="1"/>
  <c r="T109" i="1"/>
  <c r="A98" i="15"/>
  <c r="W100" i="4"/>
  <c r="Z98" i="4"/>
  <c r="AF98" i="4"/>
  <c r="B98" i="4" s="1"/>
  <c r="M98" i="4"/>
  <c r="W101" i="10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C46" i="6" l="1"/>
  <c r="R45" i="6"/>
  <c r="S45" i="6" s="1"/>
  <c r="X47" i="6"/>
  <c r="B98" i="1"/>
  <c r="C98" i="15"/>
  <c r="Z99" i="4"/>
  <c r="R98" i="4"/>
  <c r="AA98" i="4"/>
  <c r="AA99" i="4" s="1"/>
  <c r="X100" i="4"/>
  <c r="AS99" i="4"/>
  <c r="AR99" i="4"/>
  <c r="R99" i="10"/>
  <c r="X101" i="10"/>
  <c r="AS100" i="10"/>
  <c r="AR100" i="10"/>
  <c r="BE99" i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V20" i="12"/>
  <c r="Q19" i="12"/>
  <c r="U45" i="6" l="1"/>
  <c r="T45" i="6" s="1"/>
  <c r="O45" i="1" s="1"/>
  <c r="N45" i="1"/>
  <c r="N45" i="6"/>
  <c r="AN99" i="4"/>
  <c r="AL99" i="4"/>
  <c r="D99" i="4" s="1"/>
  <c r="C99" i="4"/>
  <c r="C99" i="1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J114" i="7" a="1"/>
  <c r="J114" i="7" s="1"/>
  <c r="U99" i="10"/>
  <c r="T99" i="10" s="1"/>
  <c r="N99" i="10"/>
  <c r="AO46" i="6"/>
  <c r="AM46" i="6"/>
  <c r="U98" i="4"/>
  <c r="T98" i="4" s="1"/>
  <c r="E98" i="1"/>
  <c r="N98" i="4"/>
  <c r="BE20" i="12"/>
  <c r="D20" i="12"/>
  <c r="F20" i="12" s="1"/>
  <c r="W22" i="12" s="1"/>
  <c r="L20" i="12"/>
  <c r="BF20" i="12"/>
  <c r="CY109" i="1" l="1"/>
  <c r="O45" i="6"/>
  <c r="P45" i="6" s="1"/>
  <c r="Q45" i="1" s="1"/>
  <c r="Q45" i="6"/>
  <c r="V46" i="6"/>
  <c r="Z20" i="12"/>
  <c r="AE100" i="10"/>
  <c r="AB98" i="4"/>
  <c r="G98" i="1"/>
  <c r="O98" i="4"/>
  <c r="P98" i="4" s="1"/>
  <c r="H98" i="1" s="1"/>
  <c r="AB99" i="10"/>
  <c r="BJ99" i="1"/>
  <c r="P99" i="10"/>
  <c r="BK99" i="1" s="1"/>
  <c r="BI99" i="1"/>
  <c r="AE99" i="4"/>
  <c r="E98" i="15"/>
  <c r="F98" i="1"/>
  <c r="AF20" i="12"/>
  <c r="AC20" i="12"/>
  <c r="K20" i="12"/>
  <c r="M20" i="12" s="1"/>
  <c r="BA21" i="12"/>
  <c r="BD46" i="6" l="1"/>
  <c r="AG46" i="6" s="1"/>
  <c r="Y46" i="6"/>
  <c r="BB46" i="6"/>
  <c r="E46" i="6" s="1"/>
  <c r="AD46" i="6" s="1"/>
  <c r="V99" i="4"/>
  <c r="Q98" i="4"/>
  <c r="Q99" i="10"/>
  <c r="V100" i="10"/>
  <c r="AE20" i="12"/>
  <c r="B20" i="12" s="1"/>
  <c r="BW20" i="1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AB20" i="12"/>
  <c r="O20" i="12" s="1"/>
  <c r="P20" i="12" s="1"/>
  <c r="CC20" i="1" s="1"/>
  <c r="CB20" i="1"/>
  <c r="AE46" i="6" l="1"/>
  <c r="B46" i="6" s="1"/>
  <c r="K46" i="1" s="1"/>
  <c r="M46" i="6"/>
  <c r="BC47" i="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AA46" i="6" l="1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L21" i="12" l="1"/>
  <c r="AF21" i="12" s="1"/>
  <c r="AG21" i="12"/>
  <c r="N46" i="6"/>
  <c r="U46" i="6"/>
  <c r="T46" i="6" s="1"/>
  <c r="O46" i="1" s="1"/>
  <c r="N46" i="1"/>
  <c r="B99" i="1"/>
  <c r="BE100" i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AM47" i="6"/>
  <c r="E47" i="6" s="1"/>
  <c r="BH100" i="1"/>
  <c r="S100" i="10"/>
  <c r="AO47" i="6"/>
  <c r="AC21" i="12"/>
  <c r="K21" i="12"/>
  <c r="F21" i="12"/>
  <c r="O46" i="6" l="1"/>
  <c r="P46" i="6" s="1"/>
  <c r="Q46" i="1" s="1"/>
  <c r="V47" i="6"/>
  <c r="Q46" i="6"/>
  <c r="AC100" i="4"/>
  <c r="K100" i="4"/>
  <c r="AC101" i="10"/>
  <c r="K101" i="10"/>
  <c r="U100" i="10"/>
  <c r="T100" i="10" s="1"/>
  <c r="N100" i="10"/>
  <c r="AD47" i="6"/>
  <c r="U99" i="4"/>
  <c r="T99" i="4" s="1"/>
  <c r="E99" i="1"/>
  <c r="N99" i="4"/>
  <c r="BA22" i="12"/>
  <c r="W23" i="12"/>
  <c r="Z21" i="12"/>
  <c r="M21" i="12"/>
  <c r="AA21" i="12" s="1"/>
  <c r="AE21" i="12"/>
  <c r="B21" i="12" s="1"/>
  <c r="BW21" i="1" s="1"/>
  <c r="BB47" i="6" l="1"/>
  <c r="BD47" i="6"/>
  <c r="AH47" i="6" s="1"/>
  <c r="L47" i="6" s="1"/>
  <c r="AF47" i="6" s="1"/>
  <c r="Y47" i="6"/>
  <c r="F99" i="1"/>
  <c r="E99" i="15"/>
  <c r="AE101" i="10"/>
  <c r="AB99" i="4"/>
  <c r="G99" i="1"/>
  <c r="P99" i="4"/>
  <c r="H99" i="1" s="1"/>
  <c r="AB100" i="10"/>
  <c r="BJ100" i="1"/>
  <c r="O100" i="10"/>
  <c r="P100" i="10" s="1"/>
  <c r="BK100" i="1" s="1"/>
  <c r="AE100" i="4"/>
  <c r="BI100" i="1"/>
  <c r="BC22" i="12"/>
  <c r="R21" i="12"/>
  <c r="S21" i="12" s="1"/>
  <c r="U21" i="12" s="1"/>
  <c r="X23" i="12"/>
  <c r="AN47" i="6" l="1"/>
  <c r="AG47" i="6" s="1"/>
  <c r="BF47" i="6"/>
  <c r="AL47" i="6"/>
  <c r="D47" i="6" s="1"/>
  <c r="F47" i="6" s="1"/>
  <c r="BE47" i="6"/>
  <c r="V100" i="4"/>
  <c r="Q99" i="4"/>
  <c r="Q100" i="10"/>
  <c r="V101" i="10"/>
  <c r="N21" i="12"/>
  <c r="T21" i="12"/>
  <c r="CA21" i="1" s="1"/>
  <c r="BZ21" i="1"/>
  <c r="W49" i="6" l="1"/>
  <c r="Z47" i="6"/>
  <c r="AC47" i="6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AH22" i="12" l="1"/>
  <c r="AG22" i="12"/>
  <c r="K22" i="12" s="1"/>
  <c r="AE22" i="12" s="1"/>
  <c r="AB47" i="6"/>
  <c r="P47" i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Q47" i="6"/>
  <c r="V48" i="6"/>
  <c r="B100" i="1"/>
  <c r="R100" i="4"/>
  <c r="X102" i="4"/>
  <c r="AA100" i="4"/>
  <c r="AA101" i="4" s="1"/>
  <c r="AR101" i="4"/>
  <c r="AS101" i="4"/>
  <c r="AM48" i="6"/>
  <c r="E48" i="6" s="1"/>
  <c r="BE101" i="1"/>
  <c r="Z101" i="4"/>
  <c r="C100" i="15"/>
  <c r="R101" i="10"/>
  <c r="X103" i="10"/>
  <c r="AR102" i="10"/>
  <c r="AS102" i="10"/>
  <c r="AO48" i="6"/>
  <c r="AD22" i="12"/>
  <c r="F22" i="12"/>
  <c r="L22" i="12"/>
  <c r="Y48" i="6" l="1"/>
  <c r="BD48" i="6"/>
  <c r="AH48" i="6" s="1"/>
  <c r="L48" i="6" s="1"/>
  <c r="BB48" i="6"/>
  <c r="BH101" i="1"/>
  <c r="S101" i="10"/>
  <c r="C101" i="15"/>
  <c r="AL102" i="10"/>
  <c r="D102" i="10" s="1"/>
  <c r="AN102" i="10"/>
  <c r="AG102" i="10" s="1"/>
  <c r="C102" i="10"/>
  <c r="BF102" i="1" s="1"/>
  <c r="J102" i="10"/>
  <c r="BG102" i="1" s="1"/>
  <c r="AD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BA23" i="12"/>
  <c r="W24" i="12"/>
  <c r="Z22" i="12"/>
  <c r="M22" i="12"/>
  <c r="AF22" i="12"/>
  <c r="B22" i="12" s="1"/>
  <c r="BW22" i="1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U100" i="4"/>
  <c r="T100" i="4" s="1"/>
  <c r="E100" i="1"/>
  <c r="N100" i="4"/>
  <c r="U101" i="10"/>
  <c r="T101" i="10" s="1"/>
  <c r="N101" i="10"/>
  <c r="AF48" i="6"/>
  <c r="M48" i="6"/>
  <c r="W50" i="6"/>
  <c r="R22" i="12"/>
  <c r="S22" i="12" s="1"/>
  <c r="U22" i="12" s="1"/>
  <c r="AA22" i="12"/>
  <c r="X24" i="12"/>
  <c r="BC23" i="12"/>
  <c r="AC48" i="6" l="1"/>
  <c r="K48" i="6"/>
  <c r="AE48" i="6" s="1"/>
  <c r="AA48" i="6"/>
  <c r="AB100" i="4"/>
  <c r="G100" i="1"/>
  <c r="O100" i="4"/>
  <c r="P100" i="4" s="1"/>
  <c r="H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N22" i="12"/>
  <c r="T22" i="12"/>
  <c r="CA22" i="1" s="1"/>
  <c r="BZ22" i="1"/>
  <c r="BC49" i="6" l="1"/>
  <c r="B48" i="6"/>
  <c r="K48" i="1" s="1"/>
  <c r="J49" i="6"/>
  <c r="M49" i="1" s="1"/>
  <c r="U48" i="6"/>
  <c r="T48" i="6" s="1"/>
  <c r="N48" i="1"/>
  <c r="N48" i="6"/>
  <c r="C49" i="6"/>
  <c r="L49" i="1" s="1"/>
  <c r="V101" i="4"/>
  <c r="Q100" i="4"/>
  <c r="Q101" i="10"/>
  <c r="V102" i="10"/>
  <c r="AB22" i="12"/>
  <c r="CB22" i="1"/>
  <c r="O48" i="1" l="1"/>
  <c r="Y102" i="10"/>
  <c r="BD102" i="10"/>
  <c r="BB102" i="10"/>
  <c r="BD101" i="4"/>
  <c r="Y101" i="4"/>
  <c r="BB101" i="4"/>
  <c r="O101" i="4"/>
  <c r="AB48" i="6"/>
  <c r="O48" i="6" s="1"/>
  <c r="P48" i="6" s="1"/>
  <c r="Q48" i="1" s="1"/>
  <c r="P48" i="1"/>
  <c r="O22" i="12"/>
  <c r="P22" i="12" s="1"/>
  <c r="CC22" i="1" s="1"/>
  <c r="Q22" i="12"/>
  <c r="V23" i="12"/>
  <c r="BE101" i="4" l="1"/>
  <c r="AM101" i="4"/>
  <c r="E101" i="4" s="1"/>
  <c r="BF101" i="4"/>
  <c r="AO101" i="4"/>
  <c r="AH101" i="4" s="1"/>
  <c r="BE102" i="10"/>
  <c r="AM102" i="10"/>
  <c r="E102" i="10" s="1"/>
  <c r="BF102" i="10"/>
  <c r="AO102" i="10"/>
  <c r="AH102" i="10" s="1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N49" i="6" s="1"/>
  <c r="AG49" i="6" s="1"/>
  <c r="AD102" i="10"/>
  <c r="F102" i="10"/>
  <c r="L102" i="10"/>
  <c r="AD101" i="4"/>
  <c r="L101" i="4"/>
  <c r="F101" i="4"/>
  <c r="BA102" i="4" s="1"/>
  <c r="BE23" i="12"/>
  <c r="D23" i="12"/>
  <c r="BF23" i="12"/>
  <c r="AL49" i="6" l="1"/>
  <c r="D49" i="6" s="1"/>
  <c r="W104" i="10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K49" i="6" l="1"/>
  <c r="AE49" i="6" s="1"/>
  <c r="AC49" i="6"/>
  <c r="BE102" i="1"/>
  <c r="B101" i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W51" i="6"/>
  <c r="Z49" i="6"/>
  <c r="D101" i="15"/>
  <c r="S101" i="4"/>
  <c r="AN103" i="10"/>
  <c r="AG103" i="10" s="1"/>
  <c r="AL103" i="10"/>
  <c r="D103" i="10" s="1"/>
  <c r="C103" i="10"/>
  <c r="BF103" i="1" s="1"/>
  <c r="BA50" i="6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R49" i="6"/>
  <c r="S49" i="6" s="1"/>
  <c r="X51" i="6"/>
  <c r="AA49" i="6"/>
  <c r="AS50" i="6"/>
  <c r="AR50" i="6"/>
  <c r="U101" i="4"/>
  <c r="T101" i="4" s="1"/>
  <c r="E101" i="1"/>
  <c r="N101" i="4"/>
  <c r="U102" i="10"/>
  <c r="T102" i="10" s="1"/>
  <c r="N102" i="10"/>
  <c r="BC50" i="6"/>
  <c r="N23" i="12"/>
  <c r="T23" i="12"/>
  <c r="CA23" i="1" s="1"/>
  <c r="BZ23" i="1"/>
  <c r="BI102" i="1" l="1"/>
  <c r="AE102" i="4"/>
  <c r="C50" i="6"/>
  <c r="L50" i="1" s="1"/>
  <c r="J50" i="6"/>
  <c r="M50" i="1" s="1"/>
  <c r="AB101" i="4"/>
  <c r="G101" i="1"/>
  <c r="P101" i="4"/>
  <c r="H101" i="1" s="1"/>
  <c r="AB102" i="10"/>
  <c r="BJ102" i="1"/>
  <c r="O102" i="10"/>
  <c r="P102" i="10" s="1"/>
  <c r="BK102" i="1" s="1"/>
  <c r="U49" i="6"/>
  <c r="T49" i="6" s="1"/>
  <c r="N49" i="1"/>
  <c r="N49" i="6"/>
  <c r="AE103" i="10"/>
  <c r="F101" i="1"/>
  <c r="E101" i="15"/>
  <c r="AB23" i="12"/>
  <c r="CB23" i="1"/>
  <c r="AB49" i="6" l="1"/>
  <c r="O49" i="6" s="1"/>
  <c r="P49" i="6" s="1"/>
  <c r="Q49" i="1" s="1"/>
  <c r="P49" i="1"/>
  <c r="V102" i="4"/>
  <c r="Q101" i="4"/>
  <c r="O49" i="1"/>
  <c r="Q102" i="10"/>
  <c r="V103" i="10"/>
  <c r="O23" i="12"/>
  <c r="P23" i="12" s="1"/>
  <c r="CC23" i="1" s="1"/>
  <c r="Q23" i="12"/>
  <c r="V24" i="12"/>
  <c r="Q49" i="6" l="1"/>
  <c r="V50" i="6"/>
  <c r="O103" i="10"/>
  <c r="Y103" i="10"/>
  <c r="BD103" i="10"/>
  <c r="BB103" i="10"/>
  <c r="BD102" i="4"/>
  <c r="Y102" i="4"/>
  <c r="BB102" i="4"/>
  <c r="BB24" i="12"/>
  <c r="AL24" i="12" s="1"/>
  <c r="D24" i="12" s="1"/>
  <c r="AC24" i="12" s="1"/>
  <c r="BD24" i="12"/>
  <c r="Y24" i="12"/>
  <c r="AN24" i="12" l="1"/>
  <c r="AG24" i="12" s="1"/>
  <c r="K24" i="12" s="1"/>
  <c r="AE24" i="12" s="1"/>
  <c r="O50" i="6"/>
  <c r="Y50" i="6"/>
  <c r="BB50" i="6"/>
  <c r="AL50" i="6" s="1"/>
  <c r="D50" i="6" s="1"/>
  <c r="BD50" i="6"/>
  <c r="AN50" i="6" s="1"/>
  <c r="AG50" i="6" s="1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C50" i="6" l="1"/>
  <c r="K50" i="6"/>
  <c r="AE50" i="6" s="1"/>
  <c r="AD103" i="10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M24" i="12"/>
  <c r="BA51" i="6" l="1"/>
  <c r="Z50" i="6"/>
  <c r="AA24" i="12"/>
  <c r="AS25" i="12"/>
  <c r="AR25" i="12"/>
  <c r="B102" i="1"/>
  <c r="R102" i="4"/>
  <c r="X104" i="4"/>
  <c r="AA102" i="4"/>
  <c r="AA103" i="4" s="1"/>
  <c r="AS103" i="4"/>
  <c r="AR103" i="4"/>
  <c r="C102" i="15"/>
  <c r="Z103" i="4"/>
  <c r="AF50" i="6"/>
  <c r="M50" i="6"/>
  <c r="R103" i="10"/>
  <c r="X105" i="10"/>
  <c r="AR104" i="10"/>
  <c r="AS104" i="10"/>
  <c r="W52" i="6"/>
  <c r="BE103" i="1"/>
  <c r="B50" i="6"/>
  <c r="R24" i="12"/>
  <c r="S24" i="12" s="1"/>
  <c r="U24" i="12" s="1"/>
  <c r="X26" i="12"/>
  <c r="BC25" i="12"/>
  <c r="BC51" i="6" l="1"/>
  <c r="AA50" i="6"/>
  <c r="C25" i="12"/>
  <c r="BX25" i="1" s="1"/>
  <c r="AM25" i="12"/>
  <c r="AO25" i="12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D104" i="10"/>
  <c r="AN104" i="10"/>
  <c r="AG104" i="10" s="1"/>
  <c r="AL104" i="10"/>
  <c r="C104" i="10"/>
  <c r="BF104" i="1" s="1"/>
  <c r="C103" i="15"/>
  <c r="D102" i="15"/>
  <c r="S102" i="4"/>
  <c r="AL103" i="4"/>
  <c r="D103" i="4" s="1"/>
  <c r="AN103" i="4"/>
  <c r="C103" i="4"/>
  <c r="C103" i="1" s="1"/>
  <c r="N24" i="12"/>
  <c r="T24" i="12"/>
  <c r="CA24" i="1" s="1"/>
  <c r="BZ24" i="1"/>
  <c r="AC103" i="4" l="1"/>
  <c r="K103" i="4"/>
  <c r="AC104" i="10"/>
  <c r="K104" i="10"/>
  <c r="C51" i="6"/>
  <c r="L51" i="1" s="1"/>
  <c r="U50" i="6"/>
  <c r="T50" i="6" s="1"/>
  <c r="N50" i="1"/>
  <c r="N50" i="6"/>
  <c r="U103" i="10"/>
  <c r="T103" i="10" s="1"/>
  <c r="N103" i="10"/>
  <c r="J51" i="6"/>
  <c r="M51" i="1" s="1"/>
  <c r="U102" i="4"/>
  <c r="T102" i="4" s="1"/>
  <c r="E102" i="1"/>
  <c r="N102" i="4"/>
  <c r="AB24" i="12"/>
  <c r="CB24" i="1"/>
  <c r="BI103" i="1" l="1"/>
  <c r="F102" i="1"/>
  <c r="E102" i="15"/>
  <c r="AB103" i="10"/>
  <c r="BJ103" i="1"/>
  <c r="P103" i="10"/>
  <c r="AB50" i="6"/>
  <c r="P50" i="1"/>
  <c r="P50" i="6"/>
  <c r="Q50" i="1" s="1"/>
  <c r="AE104" i="10"/>
  <c r="O50" i="1"/>
  <c r="AB102" i="4"/>
  <c r="G102" i="1"/>
  <c r="O102" i="4"/>
  <c r="P102" i="4" s="1"/>
  <c r="H102" i="1" s="1"/>
  <c r="AE103" i="4"/>
  <c r="O24" i="12"/>
  <c r="P24" i="12" s="1"/>
  <c r="CC24" i="1" s="1"/>
  <c r="Q24" i="12"/>
  <c r="V25" i="12"/>
  <c r="Q50" i="6" l="1"/>
  <c r="V51" i="6"/>
  <c r="BK103" i="1"/>
  <c r="V103" i="4"/>
  <c r="Q102" i="4"/>
  <c r="Q103" i="10"/>
  <c r="V104" i="10"/>
  <c r="BB25" i="12"/>
  <c r="E25" i="12" s="1"/>
  <c r="BD25" i="12"/>
  <c r="Y25" i="12"/>
  <c r="AH25" i="12" l="1"/>
  <c r="L25" i="12" s="1"/>
  <c r="AF25" i="12" s="1"/>
  <c r="Y104" i="10"/>
  <c r="BB104" i="10"/>
  <c r="BD104" i="10"/>
  <c r="Y51" i="6"/>
  <c r="BB51" i="6"/>
  <c r="AL51" i="6" s="1"/>
  <c r="D51" i="6" s="1"/>
  <c r="BD51" i="6"/>
  <c r="AN51" i="6" s="1"/>
  <c r="AG51" i="6" s="1"/>
  <c r="BD103" i="4"/>
  <c r="Y103" i="4"/>
  <c r="BB103" i="4"/>
  <c r="O103" i="4"/>
  <c r="AD25" i="12"/>
  <c r="BE25" i="12"/>
  <c r="AL25" i="12"/>
  <c r="D25" i="12" s="1"/>
  <c r="BF25" i="12"/>
  <c r="AN25" i="12"/>
  <c r="AG25" i="12" s="1"/>
  <c r="K51" i="6" l="1"/>
  <c r="AE51" i="6" s="1"/>
  <c r="AC51" i="6"/>
  <c r="BF51" i="6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M25" i="12"/>
  <c r="BA26" i="12"/>
  <c r="W27" i="12"/>
  <c r="Z25" i="12"/>
  <c r="AS26" i="12" l="1"/>
  <c r="AR26" i="12"/>
  <c r="AF51" i="6"/>
  <c r="M51" i="6"/>
  <c r="BC52" i="6" s="1"/>
  <c r="W53" i="6"/>
  <c r="Z51" i="6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C26" i="12"/>
  <c r="R25" i="12"/>
  <c r="S25" i="12" s="1"/>
  <c r="U25" i="12" s="1"/>
  <c r="X27" i="12"/>
  <c r="AA25" i="12"/>
  <c r="C26" i="12" l="1"/>
  <c r="BX26" i="1" s="1"/>
  <c r="AL26" i="12"/>
  <c r="D26" i="12" s="1"/>
  <c r="AC26" i="12" s="1"/>
  <c r="AN26" i="12"/>
  <c r="J26" i="12"/>
  <c r="BY26" i="1" s="1"/>
  <c r="B103" i="1"/>
  <c r="R104" i="10"/>
  <c r="X106" i="10"/>
  <c r="AA104" i="10"/>
  <c r="AA105" i="10" s="1"/>
  <c r="AS105" i="10"/>
  <c r="AR105" i="10"/>
  <c r="BE104" i="1"/>
  <c r="K51" i="1"/>
  <c r="R51" i="6"/>
  <c r="S51" i="6" s="1"/>
  <c r="X53" i="6"/>
  <c r="AA51" i="6"/>
  <c r="AR52" i="6"/>
  <c r="AS52" i="6"/>
  <c r="R103" i="4"/>
  <c r="X105" i="4"/>
  <c r="AS104" i="4"/>
  <c r="AR104" i="4"/>
  <c r="N25" i="12"/>
  <c r="T25" i="12"/>
  <c r="CA25" i="1" s="1"/>
  <c r="BZ25" i="1"/>
  <c r="J52" i="6" l="1"/>
  <c r="M52" i="1" s="1"/>
  <c r="AN104" i="4"/>
  <c r="AL104" i="4"/>
  <c r="D104" i="4"/>
  <c r="C104" i="4"/>
  <c r="C104" i="1" s="1"/>
  <c r="AN52" i="6"/>
  <c r="AG52" i="6" s="1"/>
  <c r="AL52" i="6"/>
  <c r="C52" i="6"/>
  <c r="L52" i="1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CB25" i="1"/>
  <c r="AB25" i="12"/>
  <c r="O25" i="12" s="1"/>
  <c r="P25" i="12" s="1"/>
  <c r="CC25" i="1" s="1"/>
  <c r="AC105" i="10" l="1"/>
  <c r="K105" i="10"/>
  <c r="AC104" i="4"/>
  <c r="K104" i="4"/>
  <c r="U103" i="4"/>
  <c r="T103" i="4" s="1"/>
  <c r="E103" i="1"/>
  <c r="N103" i="4"/>
  <c r="U104" i="10"/>
  <c r="T104" i="10" s="1"/>
  <c r="N104" i="10"/>
  <c r="O51" i="1"/>
  <c r="AB51" i="6"/>
  <c r="O51" i="6" s="1"/>
  <c r="P51" i="6" s="1"/>
  <c r="Q51" i="1" s="1"/>
  <c r="P51" i="1"/>
  <c r="V26" i="12"/>
  <c r="Q25" i="12"/>
  <c r="E103" i="15" l="1"/>
  <c r="F103" i="1"/>
  <c r="Q51" i="6"/>
  <c r="V52" i="6"/>
  <c r="AB104" i="10"/>
  <c r="BJ104" i="1"/>
  <c r="O104" i="10"/>
  <c r="P104" i="10" s="1"/>
  <c r="BK104" i="1" s="1"/>
  <c r="BI104" i="1"/>
  <c r="AE104" i="4"/>
  <c r="AE105" i="10"/>
  <c r="AB103" i="4"/>
  <c r="G103" i="1"/>
  <c r="P103" i="4"/>
  <c r="BB26" i="12"/>
  <c r="BD26" i="12"/>
  <c r="AG26" i="12" s="1"/>
  <c r="Y26" i="12"/>
  <c r="K26" i="12" l="1"/>
  <c r="AE26" i="12" s="1"/>
  <c r="V104" i="4"/>
  <c r="Q103" i="4"/>
  <c r="Q104" i="10"/>
  <c r="V105" i="10"/>
  <c r="H103" i="1"/>
  <c r="Y52" i="6"/>
  <c r="BB52" i="6"/>
  <c r="D52" i="6" s="1"/>
  <c r="BD52" i="6"/>
  <c r="BE26" i="12"/>
  <c r="AM26" i="12"/>
  <c r="E26" i="12" s="1"/>
  <c r="AO26" i="12"/>
  <c r="AH26" i="12" s="1"/>
  <c r="BF26" i="12"/>
  <c r="AC52" i="6" l="1"/>
  <c r="K52" i="6"/>
  <c r="AE52" i="6" s="1"/>
  <c r="O105" i="10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Z26" i="12"/>
  <c r="W28" i="12"/>
  <c r="BC27" i="12" l="1"/>
  <c r="AS27" i="12"/>
  <c r="AR27" i="12"/>
  <c r="BA53" i="6"/>
  <c r="Z52" i="6"/>
  <c r="AD104" i="4"/>
  <c r="F104" i="4"/>
  <c r="BA105" i="4" s="1"/>
  <c r="L104" i="4"/>
  <c r="W54" i="6"/>
  <c r="AF52" i="6"/>
  <c r="B52" i="6" s="1"/>
  <c r="M52" i="6"/>
  <c r="AD105" i="10"/>
  <c r="F105" i="10"/>
  <c r="L105" i="10"/>
  <c r="AA26" i="12"/>
  <c r="R26" i="12"/>
  <c r="S26" i="12" s="1"/>
  <c r="U26" i="12" s="1"/>
  <c r="X28" i="12"/>
  <c r="BW26" i="1"/>
  <c r="C27" i="12" l="1"/>
  <c r="BX27" i="1" s="1"/>
  <c r="J27" i="12"/>
  <c r="BY27" i="1" s="1"/>
  <c r="BC53" i="6"/>
  <c r="AA52" i="6"/>
  <c r="W107" i="10"/>
  <c r="K52" i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N26" i="12"/>
  <c r="T26" i="12"/>
  <c r="CA26" i="1" s="1"/>
  <c r="BZ26" i="1"/>
  <c r="BE105" i="1" l="1"/>
  <c r="B104" i="1"/>
  <c r="AL53" i="6"/>
  <c r="AN53" i="6"/>
  <c r="AG53" i="6" s="1"/>
  <c r="C53" i="6"/>
  <c r="L53" i="1" s="1"/>
  <c r="U52" i="6"/>
  <c r="T52" i="6" s="1"/>
  <c r="N52" i="1"/>
  <c r="N52" i="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AB26" i="12"/>
  <c r="O26" i="12" s="1"/>
  <c r="P26" i="12" s="1"/>
  <c r="CC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B52" i="6"/>
  <c r="O52" i="6" s="1"/>
  <c r="P52" i="1"/>
  <c r="P52" i="6"/>
  <c r="Q52" i="1" s="1"/>
  <c r="J106" i="10"/>
  <c r="BG106" i="1" s="1"/>
  <c r="AG106" i="10"/>
  <c r="BH105" i="1"/>
  <c r="S105" i="10"/>
  <c r="C105" i="15"/>
  <c r="D104" i="15"/>
  <c r="S104" i="4"/>
  <c r="Q26" i="12"/>
  <c r="V27" i="12"/>
  <c r="AC106" i="10" l="1"/>
  <c r="K106" i="10"/>
  <c r="Q52" i="6"/>
  <c r="V53" i="6"/>
  <c r="AC105" i="4"/>
  <c r="K105" i="4"/>
  <c r="U105" i="10"/>
  <c r="T105" i="10" s="1"/>
  <c r="N105" i="10"/>
  <c r="U104" i="4"/>
  <c r="T104" i="4" s="1"/>
  <c r="E104" i="1"/>
  <c r="N104" i="4"/>
  <c r="BB27" i="12"/>
  <c r="BD27" i="12"/>
  <c r="Y27" i="12"/>
  <c r="AO27" i="12" l="1"/>
  <c r="AH27" i="12" s="1"/>
  <c r="AM27" i="12"/>
  <c r="E27" i="12" s="1"/>
  <c r="AB104" i="4"/>
  <c r="G104" i="1"/>
  <c r="O104" i="4"/>
  <c r="P104" i="4" s="1"/>
  <c r="H104" i="1" s="1"/>
  <c r="AB105" i="10"/>
  <c r="BJ105" i="1"/>
  <c r="P105" i="10"/>
  <c r="BK105" i="1" s="1"/>
  <c r="Y53" i="6"/>
  <c r="BB53" i="6"/>
  <c r="D53" i="6" s="1"/>
  <c r="BD53" i="6"/>
  <c r="BI105" i="1"/>
  <c r="F104" i="1"/>
  <c r="E104" i="15"/>
  <c r="AE105" i="4"/>
  <c r="AE106" i="10"/>
  <c r="AN27" i="12"/>
  <c r="AG27" i="12" s="1"/>
  <c r="BF27" i="12"/>
  <c r="AL27" i="12"/>
  <c r="D27" i="12" s="1"/>
  <c r="BE27" i="12"/>
  <c r="AD27" i="12" l="1"/>
  <c r="L27" i="12"/>
  <c r="AF27" i="12" s="1"/>
  <c r="AC53" i="6"/>
  <c r="K53" i="6"/>
  <c r="AE53" i="6" s="1"/>
  <c r="Q105" i="10"/>
  <c r="V106" i="10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AE27" i="12"/>
  <c r="B27" i="12" s="1"/>
  <c r="BW27" i="1" s="1"/>
  <c r="W29" i="12"/>
  <c r="Z27" i="12"/>
  <c r="BC28" i="12" l="1"/>
  <c r="AS28" i="12"/>
  <c r="AR28" i="12"/>
  <c r="BE105" i="4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W55" i="6"/>
  <c r="R27" i="12"/>
  <c r="S27" i="12" s="1"/>
  <c r="U27" i="12" s="1"/>
  <c r="X29" i="12"/>
  <c r="AA27" i="12"/>
  <c r="C28" i="12" l="1"/>
  <c r="BX28" i="1" s="1"/>
  <c r="J28" i="12"/>
  <c r="BY28" i="1" s="1"/>
  <c r="K53" i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X55" i="6"/>
  <c r="AS54" i="6"/>
  <c r="AR54" i="6"/>
  <c r="N27" i="12"/>
  <c r="T27" i="12"/>
  <c r="CA27" i="1" s="1"/>
  <c r="BZ27" i="1"/>
  <c r="U53" i="6" l="1"/>
  <c r="T53" i="6" s="1"/>
  <c r="N53" i="1"/>
  <c r="N53" i="6"/>
  <c r="A105" i="15"/>
  <c r="W107" i="4"/>
  <c r="AF105" i="4"/>
  <c r="B105" i="4" s="1"/>
  <c r="M105" i="4"/>
  <c r="BC106" i="4" s="1"/>
  <c r="AL54" i="6"/>
  <c r="AN54" i="6"/>
  <c r="C54" i="6"/>
  <c r="L54" i="1" s="1"/>
  <c r="AG54" i="6"/>
  <c r="J54" i="6"/>
  <c r="M54" i="1" s="1"/>
  <c r="W108" i="10"/>
  <c r="Z106" i="10"/>
  <c r="Z107" i="10" s="1"/>
  <c r="AF106" i="10"/>
  <c r="B106" i="10" s="1"/>
  <c r="M106" i="10"/>
  <c r="BC107" i="10" s="1"/>
  <c r="CB27" i="1"/>
  <c r="AB27" i="12"/>
  <c r="O27" i="12" s="1"/>
  <c r="P27" i="12" s="1"/>
  <c r="B105" i="1" l="1"/>
  <c r="BE106" i="1"/>
  <c r="AB53" i="6"/>
  <c r="O53" i="6" s="1"/>
  <c r="P53" i="6" s="1"/>
  <c r="Q53" i="1" s="1"/>
  <c r="P53" i="1"/>
  <c r="R106" i="10"/>
  <c r="AA106" i="10"/>
  <c r="AA107" i="10" s="1"/>
  <c r="X108" i="10"/>
  <c r="AS107" i="10"/>
  <c r="AR107" i="10"/>
  <c r="R105" i="4"/>
  <c r="X107" i="4"/>
  <c r="AR106" i="4"/>
  <c r="AS106" i="4"/>
  <c r="O53" i="1"/>
  <c r="V28" i="12"/>
  <c r="Q27" i="12"/>
  <c r="CC27" i="1"/>
  <c r="AN107" i="10" l="1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AL106" i="4"/>
  <c r="D106" i="4" s="1"/>
  <c r="AN106" i="4"/>
  <c r="AG106" i="4" s="1"/>
  <c r="C106" i="4"/>
  <c r="C106" i="1" s="1"/>
  <c r="BH106" i="1"/>
  <c r="S106" i="10"/>
  <c r="BB28" i="12"/>
  <c r="BD28" i="12"/>
  <c r="Y28" i="12"/>
  <c r="AL28" i="12" l="1"/>
  <c r="D28" i="12" s="1"/>
  <c r="AN28" i="12"/>
  <c r="AG28" i="12" s="1"/>
  <c r="AC106" i="4"/>
  <c r="K106" i="4"/>
  <c r="AC107" i="10"/>
  <c r="K107" i="10"/>
  <c r="Y54" i="6"/>
  <c r="BB54" i="6"/>
  <c r="D54" i="6" s="1"/>
  <c r="BD54" i="6"/>
  <c r="U106" i="10"/>
  <c r="T106" i="10" s="1"/>
  <c r="N106" i="10"/>
  <c r="U105" i="4"/>
  <c r="T105" i="4" s="1"/>
  <c r="E105" i="1"/>
  <c r="N105" i="4"/>
  <c r="BF28" i="12"/>
  <c r="AO28" i="12"/>
  <c r="AH28" i="12" s="1"/>
  <c r="AM28" i="12"/>
  <c r="E28" i="12" s="1"/>
  <c r="BE28" i="12"/>
  <c r="AC28" i="12" l="1"/>
  <c r="K28" i="12"/>
  <c r="AE28" i="12" s="1"/>
  <c r="K54" i="6"/>
  <c r="AE54" i="6" s="1"/>
  <c r="AC54" i="6"/>
  <c r="AE107" i="10"/>
  <c r="AB105" i="4"/>
  <c r="G105" i="1"/>
  <c r="P105" i="4"/>
  <c r="H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BE54" i="6"/>
  <c r="AM54" i="6"/>
  <c r="E54" i="6" s="1"/>
  <c r="AD28" i="12"/>
  <c r="F28" i="12"/>
  <c r="BA29" i="12" s="1"/>
  <c r="L28" i="12"/>
  <c r="Q106" i="10" l="1"/>
  <c r="V107" i="10"/>
  <c r="AD54" i="6"/>
  <c r="F54" i="6"/>
  <c r="L54" i="6"/>
  <c r="V106" i="4"/>
  <c r="Q105" i="4"/>
  <c r="BK106" i="1"/>
  <c r="AF28" i="12"/>
  <c r="B28" i="12" s="1"/>
  <c r="M28" i="12"/>
  <c r="Z28" i="12"/>
  <c r="W30" i="12"/>
  <c r="BC29" i="12" l="1"/>
  <c r="AS29" i="12"/>
  <c r="AR29" i="12"/>
  <c r="BA55" i="6"/>
  <c r="Z54" i="6"/>
  <c r="AF54" i="6"/>
  <c r="B54" i="6" s="1"/>
  <c r="M54" i="6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C29" i="12" l="1"/>
  <c r="BX29" i="1" s="1"/>
  <c r="J29" i="12"/>
  <c r="BY29" i="1" s="1"/>
  <c r="BC55" i="6"/>
  <c r="AA54" i="6"/>
  <c r="BF107" i="10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AN55" i="6"/>
  <c r="C55" i="6"/>
  <c r="L55" i="1" s="1"/>
  <c r="AG55" i="6"/>
  <c r="J55" i="6"/>
  <c r="M55" i="1" s="1"/>
  <c r="CA28" i="1"/>
  <c r="T4" i="12"/>
  <c r="CB28" i="1"/>
  <c r="AB28" i="12"/>
  <c r="O28" i="12" s="1"/>
  <c r="P28" i="12" s="1"/>
  <c r="AB54" i="6" l="1"/>
  <c r="O54" i="6" s="1"/>
  <c r="P54" i="1"/>
  <c r="P54" i="6"/>
  <c r="Q54" i="1" s="1"/>
  <c r="O54" i="1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CC28" i="1"/>
  <c r="V29" i="12"/>
  <c r="Q28" i="12"/>
  <c r="B106" i="1" l="1"/>
  <c r="Q54" i="6"/>
  <c r="V55" i="6"/>
  <c r="R107" i="10"/>
  <c r="X109" i="10"/>
  <c r="AS108" i="10"/>
  <c r="AR108" i="10"/>
  <c r="BE107" i="1"/>
  <c r="Z107" i="4"/>
  <c r="C106" i="15"/>
  <c r="R106" i="4"/>
  <c r="X108" i="4"/>
  <c r="AA106" i="4"/>
  <c r="AA107" i="4" s="1"/>
  <c r="AR107" i="4"/>
  <c r="AS107" i="4"/>
  <c r="BB29" i="12"/>
  <c r="AM29" i="12" s="1"/>
  <c r="E29" i="12" s="1"/>
  <c r="AD29" i="12" s="1"/>
  <c r="BD29" i="12"/>
  <c r="AO29" i="12" s="1"/>
  <c r="Y29" i="12"/>
  <c r="AH29" i="12" l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D55" i="6" s="1"/>
  <c r="BD55" i="6"/>
  <c r="AL29" i="12"/>
  <c r="D29" i="12" s="1"/>
  <c r="F29" i="12" s="1"/>
  <c r="W31" i="12" s="1"/>
  <c r="BE29" i="12"/>
  <c r="BF29" i="12"/>
  <c r="AN29" i="12"/>
  <c r="AG29" i="12" s="1"/>
  <c r="AC55" i="6" l="1"/>
  <c r="K55" i="6"/>
  <c r="AE55" i="6" s="1"/>
  <c r="L29" i="12"/>
  <c r="AF29" i="12" s="1"/>
  <c r="AC108" i="10"/>
  <c r="K108" i="10"/>
  <c r="BE55" i="6"/>
  <c r="AM55" i="6"/>
  <c r="E55" i="6" s="1"/>
  <c r="U106" i="4"/>
  <c r="T106" i="4" s="1"/>
  <c r="E106" i="1"/>
  <c r="N106" i="4"/>
  <c r="U107" i="10"/>
  <c r="T107" i="10" s="1"/>
  <c r="N107" i="10"/>
  <c r="AC107" i="4"/>
  <c r="K107" i="4"/>
  <c r="BF55" i="6"/>
  <c r="AO55" i="6"/>
  <c r="AH55" i="6" s="1"/>
  <c r="Z29" i="12"/>
  <c r="AC29" i="12"/>
  <c r="BA30" i="12"/>
  <c r="K29" i="12"/>
  <c r="M29" i="12" s="1"/>
  <c r="AS30" i="12" l="1"/>
  <c r="AS31" i="12" s="1"/>
  <c r="AR30" i="12"/>
  <c r="AR31" i="12" s="1"/>
  <c r="F106" i="1"/>
  <c r="E106" i="15"/>
  <c r="BI107" i="1"/>
  <c r="AD55" i="6"/>
  <c r="L55" i="6"/>
  <c r="F55" i="6"/>
  <c r="BA56" i="6" s="1"/>
  <c r="AE107" i="4"/>
  <c r="AB107" i="10"/>
  <c r="BJ107" i="1"/>
  <c r="P107" i="10"/>
  <c r="BK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C31" i="12" l="1"/>
  <c r="BX31" i="1" s="1"/>
  <c r="AO31" i="12"/>
  <c r="AM31" i="12"/>
  <c r="C30" i="12"/>
  <c r="BX30" i="1" s="1"/>
  <c r="AN30" i="12"/>
  <c r="AL30" i="12"/>
  <c r="D30" i="12" s="1"/>
  <c r="AC30" i="12" s="1"/>
  <c r="J31" i="12"/>
  <c r="BY31" i="1" s="1"/>
  <c r="J30" i="12"/>
  <c r="BY30" i="1" s="1"/>
  <c r="Q107" i="10"/>
  <c r="V108" i="10"/>
  <c r="H106" i="1"/>
  <c r="AF55" i="6"/>
  <c r="B55" i="6" s="1"/>
  <c r="M55" i="6"/>
  <c r="BC56" i="6" s="1"/>
  <c r="V107" i="4"/>
  <c r="Q106" i="4"/>
  <c r="W57" i="6"/>
  <c r="Z55" i="6"/>
  <c r="U29" i="12"/>
  <c r="T29" i="12" s="1"/>
  <c r="CA29" i="1" s="1"/>
  <c r="BZ29" i="1"/>
  <c r="N29" i="12"/>
  <c r="K55" i="1" l="1"/>
  <c r="BD107" i="4"/>
  <c r="Y107" i="4"/>
  <c r="BB107" i="4"/>
  <c r="O107" i="4"/>
  <c r="R55" i="6"/>
  <c r="S55" i="6" s="1"/>
  <c r="X57" i="6"/>
  <c r="AA55" i="6"/>
  <c r="AS56" i="6"/>
  <c r="AR56" i="6"/>
  <c r="Y108" i="10"/>
  <c r="BB108" i="10"/>
  <c r="BD108" i="10"/>
  <c r="CB29" i="1"/>
  <c r="AB29" i="12"/>
  <c r="O29" i="12" s="1"/>
  <c r="P29" i="12" s="1"/>
  <c r="CC29" i="1" s="1"/>
  <c r="U55" i="6" l="1"/>
  <c r="T55" i="6" s="1"/>
  <c r="N55" i="1"/>
  <c r="N55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BF108" i="10"/>
  <c r="AO108" i="10"/>
  <c r="AH108" i="10" s="1"/>
  <c r="Q29" i="12"/>
  <c r="V30" i="12"/>
  <c r="AD107" i="4" l="1"/>
  <c r="L107" i="4"/>
  <c r="F107" i="4"/>
  <c r="BA108" i="4" s="1"/>
  <c r="AB55" i="6"/>
  <c r="P55" i="1"/>
  <c r="O55" i="6"/>
  <c r="P55" i="6" s="1"/>
  <c r="Q55" i="1" s="1"/>
  <c r="AD108" i="10"/>
  <c r="L108" i="10"/>
  <c r="F108" i="10"/>
  <c r="BA109" i="10" s="1"/>
  <c r="O55" i="1"/>
  <c r="Y30" i="12"/>
  <c r="BB30" i="12"/>
  <c r="BD30" i="12"/>
  <c r="AG30" i="12" s="1"/>
  <c r="K30" i="12" l="1"/>
  <c r="AE30" i="12" s="1"/>
  <c r="Q55" i="6"/>
  <c r="V56" i="6"/>
  <c r="A107" i="15"/>
  <c r="W109" i="4"/>
  <c r="AF107" i="4"/>
  <c r="B107" i="4" s="1"/>
  <c r="M107" i="4"/>
  <c r="BC108" i="4" s="1"/>
  <c r="W110" i="10"/>
  <c r="Z108" i="10"/>
  <c r="Z109" i="10" s="1"/>
  <c r="AF108" i="10"/>
  <c r="B108" i="10" s="1"/>
  <c r="M108" i="10"/>
  <c r="BC109" i="10" s="1"/>
  <c r="BF30" i="12"/>
  <c r="AO30" i="12"/>
  <c r="AH30" i="12" s="1"/>
  <c r="BE30" i="12"/>
  <c r="AM30" i="12"/>
  <c r="E30" i="12" s="1"/>
  <c r="B107" i="1" l="1"/>
  <c r="R108" i="10"/>
  <c r="AA108" i="10"/>
  <c r="AA109" i="10" s="1"/>
  <c r="X110" i="10"/>
  <c r="AR109" i="10"/>
  <c r="AS109" i="10"/>
  <c r="Y56" i="6"/>
  <c r="BB56" i="6"/>
  <c r="AL56" i="6" s="1"/>
  <c r="D56" i="6" s="1"/>
  <c r="BD56" i="6"/>
  <c r="AN56" i="6" s="1"/>
  <c r="AG56" i="6" s="1"/>
  <c r="BE108" i="1"/>
  <c r="R107" i="4"/>
  <c r="X109" i="4"/>
  <c r="AR108" i="4"/>
  <c r="AS108" i="4"/>
  <c r="F30" i="12"/>
  <c r="Z30" i="12" s="1"/>
  <c r="AD30" i="12"/>
  <c r="L30" i="12"/>
  <c r="AC56" i="6" l="1"/>
  <c r="K56" i="6"/>
  <c r="AE56" i="6" s="1"/>
  <c r="D107" i="15"/>
  <c r="S107" i="4"/>
  <c r="AL109" i="10"/>
  <c r="D109" i="10"/>
  <c r="AN109" i="10"/>
  <c r="C109" i="10"/>
  <c r="BF109" i="1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M30" i="12"/>
  <c r="AA30" i="12" s="1"/>
  <c r="AF30" i="12"/>
  <c r="B30" i="12" s="1"/>
  <c r="BA31" i="12"/>
  <c r="W32" i="12"/>
  <c r="AC108" i="4" l="1"/>
  <c r="K108" i="4"/>
  <c r="U108" i="10"/>
  <c r="T108" i="10" s="1"/>
  <c r="N108" i="10"/>
  <c r="AD56" i="6"/>
  <c r="L56" i="6"/>
  <c r="F56" i="6"/>
  <c r="AC109" i="10"/>
  <c r="K109" i="10"/>
  <c r="AE109" i="10" s="1"/>
  <c r="U107" i="4"/>
  <c r="T107" i="4" s="1"/>
  <c r="E107" i="1"/>
  <c r="N107" i="4"/>
  <c r="BW30" i="1"/>
  <c r="AS32" i="12"/>
  <c r="BC31" i="12"/>
  <c r="X32" i="12"/>
  <c r="R30" i="12"/>
  <c r="S30" i="12" s="1"/>
  <c r="AR32" i="12"/>
  <c r="BA57" i="6" l="1"/>
  <c r="Z56" i="6"/>
  <c r="AB108" i="10"/>
  <c r="BJ108" i="1"/>
  <c r="O108" i="10"/>
  <c r="P108" i="10" s="1"/>
  <c r="BK108" i="1" s="1"/>
  <c r="BI108" i="1"/>
  <c r="AB107" i="4"/>
  <c r="G107" i="1"/>
  <c r="P107" i="4"/>
  <c r="H107" i="1" s="1"/>
  <c r="W58" i="6"/>
  <c r="F107" i="1"/>
  <c r="E107" i="15"/>
  <c r="AE108" i="4"/>
  <c r="AF56" i="6"/>
  <c r="B56" i="6" s="1"/>
  <c r="M56" i="6"/>
  <c r="N30" i="12"/>
  <c r="U30" i="12"/>
  <c r="T30" i="12" s="1"/>
  <c r="CA30" i="1" s="1"/>
  <c r="BZ30" i="1"/>
  <c r="AS33" i="12"/>
  <c r="J32" i="12"/>
  <c r="BY32" i="1" s="1"/>
  <c r="AL32" i="12"/>
  <c r="AM32" i="12"/>
  <c r="AN32" i="12"/>
  <c r="AR33" i="12"/>
  <c r="C32" i="12"/>
  <c r="BX32" i="1" s="1"/>
  <c r="AO32" i="12"/>
  <c r="BC57" i="6" l="1"/>
  <c r="AA56" i="6"/>
  <c r="J33" i="12"/>
  <c r="BY33" i="1" s="1"/>
  <c r="K56" i="1"/>
  <c r="R56" i="6"/>
  <c r="S56" i="6" s="1"/>
  <c r="X58" i="6"/>
  <c r="AR57" i="6"/>
  <c r="AS57" i="6"/>
  <c r="V108" i="4"/>
  <c r="Q107" i="4"/>
  <c r="Q108" i="10"/>
  <c r="V109" i="10"/>
  <c r="AS34" i="12"/>
  <c r="C33" i="12"/>
  <c r="BX33" i="1" s="1"/>
  <c r="AL33" i="12"/>
  <c r="AO33" i="12"/>
  <c r="AR34" i="12"/>
  <c r="AM33" i="12"/>
  <c r="AN33" i="12"/>
  <c r="CB30" i="1"/>
  <c r="AB30" i="12"/>
  <c r="O30" i="12" s="1"/>
  <c r="P30" i="12" s="1"/>
  <c r="CC30" i="1" s="1"/>
  <c r="J34" i="12" l="1"/>
  <c r="BY34" i="1" s="1"/>
  <c r="J57" i="6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O56" i="6" s="1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l="1"/>
  <c r="BY35" i="1" s="1"/>
  <c r="AC57" i="6"/>
  <c r="K57" i="6"/>
  <c r="BE108" i="4"/>
  <c r="AM108" i="4"/>
  <c r="E108" i="4" s="1"/>
  <c r="AB56" i="6"/>
  <c r="P56" i="1"/>
  <c r="P56" i="6"/>
  <c r="Q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AN35" i="12"/>
  <c r="Y31" i="12"/>
  <c r="BB31" i="12"/>
  <c r="E31" i="12" s="1"/>
  <c r="AD31" i="12" s="1"/>
  <c r="BD31" i="12"/>
  <c r="AH31" i="12" l="1"/>
  <c r="L31" i="12" s="1"/>
  <c r="AF31" i="12" s="1"/>
  <c r="AG31" i="12"/>
  <c r="AD108" i="4"/>
  <c r="F108" i="4"/>
  <c r="BA109" i="4" s="1"/>
  <c r="L108" i="4"/>
  <c r="AD109" i="10"/>
  <c r="F109" i="10"/>
  <c r="L109" i="10"/>
  <c r="Q56" i="6"/>
  <c r="V57" i="6"/>
  <c r="AE57" i="6"/>
  <c r="BF31" i="12"/>
  <c r="AN31" i="12"/>
  <c r="BE31" i="12"/>
  <c r="AL31" i="12"/>
  <c r="D31" i="12" s="1"/>
  <c r="F31" i="12" s="1"/>
  <c r="W33" i="12" s="1"/>
  <c r="Z31" i="12" l="1"/>
  <c r="Y57" i="6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M31" i="12" s="1"/>
  <c r="R31" i="12" s="1"/>
  <c r="S31" i="12" s="1"/>
  <c r="X33" i="12" l="1"/>
  <c r="AA31" i="12"/>
  <c r="B108" i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AD57" i="6" l="1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31" i="12"/>
  <c r="AF57" i="6" l="1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AB31" i="12"/>
  <c r="CB31" i="1"/>
  <c r="K57" i="1" l="1"/>
  <c r="AB108" i="4"/>
  <c r="G108" i="1"/>
  <c r="O108" i="4"/>
  <c r="P108" i="4" s="1"/>
  <c r="R57" i="6"/>
  <c r="S57" i="6" s="1"/>
  <c r="AA57" i="6"/>
  <c r="AA58" i="6" s="1"/>
  <c r="X59" i="6"/>
  <c r="AS58" i="6"/>
  <c r="AR58" i="6"/>
  <c r="F108" i="1"/>
  <c r="E108" i="15"/>
  <c r="AB109" i="10"/>
  <c r="Q109" i="10" s="1"/>
  <c r="BJ109" i="1"/>
  <c r="P109" i="10"/>
  <c r="O31" i="12"/>
  <c r="P31" i="12" s="1"/>
  <c r="CC31" i="1" s="1"/>
  <c r="V32" i="12"/>
  <c r="Q31" i="12"/>
  <c r="U57" i="6" l="1"/>
  <c r="T57" i="6" s="1"/>
  <c r="N57" i="1"/>
  <c r="N57" i="6"/>
  <c r="H108" i="1"/>
  <c r="AL58" i="6"/>
  <c r="D58" i="6" s="1"/>
  <c r="AN58" i="6"/>
  <c r="AG58" i="6" s="1"/>
  <c r="C58" i="6"/>
  <c r="L58" i="1" s="1"/>
  <c r="J58" i="6"/>
  <c r="M58" i="1" s="1"/>
  <c r="BK109" i="1"/>
  <c r="J114" i="10" a="1"/>
  <c r="J114" i="10" s="1"/>
  <c r="V109" i="4"/>
  <c r="Q108" i="4"/>
  <c r="BD32" i="12"/>
  <c r="BB32" i="12"/>
  <c r="D32" i="12" s="1"/>
  <c r="AC32" i="12" s="1"/>
  <c r="Y32" i="12"/>
  <c r="DB109" i="1" l="1"/>
  <c r="AG32" i="12"/>
  <c r="K32" i="12" s="1"/>
  <c r="AH32" i="12"/>
  <c r="AC58" i="6"/>
  <c r="K58" i="6"/>
  <c r="BD109" i="4"/>
  <c r="Y109" i="4"/>
  <c r="BB109" i="4"/>
  <c r="O109" i="4"/>
  <c r="AB57" i="6"/>
  <c r="P57" i="1"/>
  <c r="O57" i="6"/>
  <c r="P57" i="6" s="1"/>
  <c r="Q57" i="1" s="1"/>
  <c r="O57" i="1"/>
  <c r="BE32" i="12"/>
  <c r="E32" i="12"/>
  <c r="BF32" i="12"/>
  <c r="AE58" i="6" l="1"/>
  <c r="BE109" i="4"/>
  <c r="AM109" i="4"/>
  <c r="E109" i="4" s="1"/>
  <c r="BF109" i="4"/>
  <c r="AO109" i="4"/>
  <c r="AH109" i="4" s="1"/>
  <c r="Q57" i="6"/>
  <c r="V58" i="6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AF32" i="12"/>
  <c r="B32" i="12" s="1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X34" i="12"/>
  <c r="R32" i="12"/>
  <c r="S32" i="12" s="1"/>
  <c r="AA32" i="12"/>
  <c r="BC33" i="12"/>
  <c r="B109" i="1" l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AF58" i="6" l="1"/>
  <c r="B58" i="6" s="1"/>
  <c r="M58" i="6"/>
  <c r="W60" i="6"/>
  <c r="D109" i="15"/>
  <c r="S109" i="4"/>
  <c r="CB32" i="1"/>
  <c r="AB32" i="12"/>
  <c r="K58" i="1" l="1"/>
  <c r="R58" i="6"/>
  <c r="S58" i="6" s="1"/>
  <c r="X60" i="6"/>
  <c r="AS59" i="6"/>
  <c r="AR59" i="6"/>
  <c r="BC59" i="6"/>
  <c r="U109" i="4"/>
  <c r="T109" i="4" s="1"/>
  <c r="E109" i="1"/>
  <c r="N109" i="4"/>
  <c r="J115" i="4"/>
  <c r="J116" i="4"/>
  <c r="O32" i="12"/>
  <c r="P32" i="12" s="1"/>
  <c r="CC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U58" i="6"/>
  <c r="T58" i="6" s="1"/>
  <c r="N58" i="1"/>
  <c r="N58" i="6"/>
  <c r="AB109" i="4"/>
  <c r="Q109" i="4" s="1"/>
  <c r="G109" i="1"/>
  <c r="P109" i="4"/>
  <c r="BD33" i="12"/>
  <c r="Y33" i="12"/>
  <c r="BB33" i="12"/>
  <c r="D33" i="12" s="1"/>
  <c r="AH33" i="12" l="1"/>
  <c r="AG33" i="12"/>
  <c r="K33" i="12" s="1"/>
  <c r="AE33" i="12" s="1"/>
  <c r="AC33" i="12"/>
  <c r="AC59" i="6"/>
  <c r="K59" i="6"/>
  <c r="AB58" i="6"/>
  <c r="P58" i="1"/>
  <c r="P58" i="6"/>
  <c r="Q58" i="1" s="1"/>
  <c r="O58" i="1"/>
  <c r="H109" i="1"/>
  <c r="J114" i="4" a="1"/>
  <c r="J114" i="4" s="1"/>
  <c r="E33" i="12"/>
  <c r="BE33" i="12"/>
  <c r="BF33" i="12"/>
  <c r="DT109" i="1" l="1"/>
  <c r="AE59" i="6"/>
  <c r="Q58" i="6"/>
  <c r="V59" i="6"/>
  <c r="F33" i="12"/>
  <c r="L33" i="12"/>
  <c r="AD33" i="12"/>
  <c r="Y59" i="6" l="1"/>
  <c r="BB59" i="6"/>
  <c r="BD59" i="6"/>
  <c r="AF33" i="12"/>
  <c r="B33" i="12" s="1"/>
  <c r="BW33" i="1" s="1"/>
  <c r="M33" i="12"/>
  <c r="Z33" i="12"/>
  <c r="BA34" i="12"/>
  <c r="W35" i="12"/>
  <c r="BE59" i="6" l="1"/>
  <c r="AM59" i="6"/>
  <c r="E59" i="6" s="1"/>
  <c r="BF59" i="6"/>
  <c r="AO59" i="6"/>
  <c r="AH59" i="6" s="1"/>
  <c r="BC34" i="12"/>
  <c r="R33" i="12"/>
  <c r="S33" i="12" s="1"/>
  <c r="X35" i="12"/>
  <c r="AA33" i="12"/>
  <c r="AD59" i="6" l="1"/>
  <c r="L59" i="6"/>
  <c r="F59" i="6"/>
  <c r="BA60" i="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R59" i="6"/>
  <c r="S59" i="6" s="1"/>
  <c r="AA59" i="6"/>
  <c r="AA60" i="6" s="1"/>
  <c r="X61" i="6"/>
  <c r="AS60" i="6"/>
  <c r="AR60" i="6"/>
  <c r="O33" i="12"/>
  <c r="P33" i="12" s="1"/>
  <c r="CC33" i="1" s="1"/>
  <c r="V34" i="12"/>
  <c r="Q33" i="12"/>
  <c r="U59" i="6" l="1"/>
  <c r="T59" i="6" s="1"/>
  <c r="N59" i="1"/>
  <c r="N59" i="6"/>
  <c r="D60" i="6"/>
  <c r="AN60" i="6"/>
  <c r="AL60" i="6"/>
  <c r="C60" i="6"/>
  <c r="L60" i="1" s="1"/>
  <c r="AG60" i="6"/>
  <c r="J60" i="6"/>
  <c r="M60" i="1" s="1"/>
  <c r="BB34" i="12"/>
  <c r="BD34" i="12"/>
  <c r="Y34" i="12"/>
  <c r="AG34" i="12" l="1"/>
  <c r="AH34" i="12"/>
  <c r="AC60" i="6"/>
  <c r="K60" i="6"/>
  <c r="AB59" i="6"/>
  <c r="P59" i="1"/>
  <c r="O59" i="6"/>
  <c r="P59" i="6" s="1"/>
  <c r="O59" i="1"/>
  <c r="BF34" i="12"/>
  <c r="K34" i="12"/>
  <c r="E34" i="12"/>
  <c r="F34" i="12" s="1"/>
  <c r="Z34" i="12" s="1"/>
  <c r="BE34" i="12"/>
  <c r="Q59" i="6" l="1"/>
  <c r="V60" i="6"/>
  <c r="AE60" i="6"/>
  <c r="Q59" i="1"/>
  <c r="W36" i="12"/>
  <c r="AD34" i="12"/>
  <c r="L34" i="12"/>
  <c r="AF34" i="12" s="1"/>
  <c r="BA35" i="12"/>
  <c r="AE34" i="12"/>
  <c r="O60" i="6" l="1"/>
  <c r="Y60" i="6"/>
  <c r="BB60" i="6"/>
  <c r="BD60" i="6"/>
  <c r="M34" i="12"/>
  <c r="X36" i="12" s="1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Z34" i="1" l="1"/>
  <c r="N34" i="12"/>
  <c r="AB34" i="12" s="1"/>
  <c r="O34" i="12" s="1"/>
  <c r="P34" i="12" s="1"/>
  <c r="CC34" i="1" s="1"/>
  <c r="AD60" i="6"/>
  <c r="F60" i="6"/>
  <c r="L60" i="6"/>
  <c r="CB34" i="1" l="1"/>
  <c r="AF60" i="6"/>
  <c r="B60" i="6" s="1"/>
  <c r="M60" i="6"/>
  <c r="BC61" i="6" s="1"/>
  <c r="W62" i="6"/>
  <c r="BA61" i="6"/>
  <c r="Q34" i="12"/>
  <c r="V35" i="12"/>
  <c r="K60" i="1" l="1"/>
  <c r="R60" i="6"/>
  <c r="S60" i="6" s="1"/>
  <c r="X62" i="6"/>
  <c r="AS61" i="6"/>
  <c r="AR61" i="6"/>
  <c r="BB35" i="12"/>
  <c r="D35" i="12" s="1"/>
  <c r="BD35" i="12"/>
  <c r="AG35" i="12" s="1"/>
  <c r="Y35" i="12"/>
  <c r="AC35" i="12" l="1"/>
  <c r="K35" i="12"/>
  <c r="AE35" i="12" s="1"/>
  <c r="AO35" i="12"/>
  <c r="AH35" i="12"/>
  <c r="J61" i="6"/>
  <c r="M61" i="1" s="1"/>
  <c r="U60" i="6"/>
  <c r="T60" i="6" s="1"/>
  <c r="N60" i="1"/>
  <c r="N60" i="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O60" i="1"/>
  <c r="Z35" i="12"/>
  <c r="L35" i="12"/>
  <c r="M35" i="12" s="1"/>
  <c r="BA36" i="12"/>
  <c r="AD35" i="12"/>
  <c r="Q60" i="6" l="1"/>
  <c r="V61" i="6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N35" i="12"/>
  <c r="BF61" i="6" l="1"/>
  <c r="AO61" i="6"/>
  <c r="AH61" i="6" s="1"/>
  <c r="BE61" i="6"/>
  <c r="AM61" i="6"/>
  <c r="E61" i="6" s="1"/>
  <c r="CB35" i="1"/>
  <c r="AB35" i="12"/>
  <c r="AD61" i="6" l="1"/>
  <c r="L61" i="6"/>
  <c r="F61" i="6"/>
  <c r="BA62" i="6" s="1"/>
  <c r="O35" i="12"/>
  <c r="P35" i="12" s="1"/>
  <c r="CC35" i="1" s="1"/>
  <c r="Q35" i="12"/>
  <c r="V36" i="12"/>
  <c r="Z61" i="6" l="1"/>
  <c r="Z62" i="6" s="1"/>
  <c r="W63" i="6"/>
  <c r="AF61" i="6"/>
  <c r="B61" i="6" s="1"/>
  <c r="M61" i="6"/>
  <c r="BC62" i="6" s="1"/>
  <c r="Y36" i="12"/>
  <c r="BD36" i="12"/>
  <c r="AH36" i="12" s="1"/>
  <c r="BB36" i="12"/>
  <c r="AO36" i="12" l="1"/>
  <c r="AG36" i="12"/>
  <c r="K61" i="1"/>
  <c r="R61" i="6"/>
  <c r="S61" i="6" s="1"/>
  <c r="X63" i="6"/>
  <c r="AA61" i="6"/>
  <c r="AA62" i="6" s="1"/>
  <c r="AS62" i="6"/>
  <c r="AR62" i="6"/>
  <c r="AM36" i="12"/>
  <c r="E36" i="12" s="1"/>
  <c r="D36" i="12"/>
  <c r="BE36" i="12"/>
  <c r="BF36" i="12"/>
  <c r="K36" i="12" l="1"/>
  <c r="AE36" i="12" s="1"/>
  <c r="U61" i="6"/>
  <c r="T61" i="6" s="1"/>
  <c r="N61" i="1"/>
  <c r="N61" i="6"/>
  <c r="AN62" i="6"/>
  <c r="AG62" i="6" s="1"/>
  <c r="AL62" i="6"/>
  <c r="D62" i="6" s="1"/>
  <c r="C62" i="6"/>
  <c r="L62" i="1" s="1"/>
  <c r="J62" i="6"/>
  <c r="M62" i="1" s="1"/>
  <c r="F36" i="12"/>
  <c r="L36" i="12"/>
  <c r="AD36" i="12"/>
  <c r="AC36" i="12"/>
  <c r="W38" i="12" l="1"/>
  <c r="Z36" i="12"/>
  <c r="BA37" i="12"/>
  <c r="AC62" i="6"/>
  <c r="K62" i="6"/>
  <c r="AB61" i="6"/>
  <c r="P61" i="1"/>
  <c r="O61" i="6"/>
  <c r="P61" i="6" s="1"/>
  <c r="Q61" i="1" s="1"/>
  <c r="O61" i="1"/>
  <c r="M36" i="12"/>
  <c r="AA36" i="12" s="1"/>
  <c r="AF36" i="12"/>
  <c r="B36" i="12" s="1"/>
  <c r="BW36" i="1" s="1"/>
  <c r="Q61" i="6" l="1"/>
  <c r="V62" i="6"/>
  <c r="AE62" i="6"/>
  <c r="AR37" i="12"/>
  <c r="AS37" i="12"/>
  <c r="X38" i="12"/>
  <c r="R36" i="12"/>
  <c r="S36" i="12" s="1"/>
  <c r="BC37" i="12"/>
  <c r="Y62" i="6" l="1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BF62" i="6" l="1"/>
  <c r="AO62" i="6"/>
  <c r="AH62" i="6" s="1"/>
  <c r="BE62" i="6"/>
  <c r="AM62" i="6"/>
  <c r="E62" i="6" s="1"/>
  <c r="AB36" i="12"/>
  <c r="O36" i="12" s="1"/>
  <c r="P36" i="12" s="1"/>
  <c r="CC36" i="1" s="1"/>
  <c r="CB36" i="1"/>
  <c r="P10" i="14"/>
  <c r="CU10" i="1" s="1"/>
  <c r="CT10" i="1"/>
  <c r="AB10" i="14"/>
  <c r="Q10" i="14" s="1"/>
  <c r="AD62" i="6" l="1"/>
  <c r="L62" i="6"/>
  <c r="F62" i="6"/>
  <c r="BA63" i="6" s="1"/>
  <c r="V37" i="12"/>
  <c r="Q36" i="12"/>
  <c r="V11" i="14"/>
  <c r="BB11" i="14" s="1"/>
  <c r="DY9" i="1" l="1"/>
  <c r="DX9" i="1"/>
  <c r="EA9" i="1"/>
  <c r="DW9" i="1"/>
  <c r="DZ9" i="1"/>
  <c r="BE11" i="14"/>
  <c r="AM11" i="14"/>
  <c r="E11" i="14" s="1"/>
  <c r="AD11" i="14" s="1"/>
  <c r="W64" i="6"/>
  <c r="AF62" i="6"/>
  <c r="M62" i="6"/>
  <c r="BC63" i="6" s="1"/>
  <c r="B62" i="6"/>
  <c r="BD37" i="12"/>
  <c r="Y37" i="12"/>
  <c r="BB37" i="12"/>
  <c r="D37" i="12" s="1"/>
  <c r="AC37" i="12" s="1"/>
  <c r="Y11" i="14"/>
  <c r="BD11" i="14"/>
  <c r="AO11" i="14" s="1"/>
  <c r="AL11" i="14"/>
  <c r="D11" i="14" s="1"/>
  <c r="EN9" i="1" l="1"/>
  <c r="AH37" i="12"/>
  <c r="AG37" i="12"/>
  <c r="K37" i="12" s="1"/>
  <c r="AE37" i="12" s="1"/>
  <c r="AC11" i="14"/>
  <c r="F11" i="14"/>
  <c r="BA12" i="14" s="1"/>
  <c r="K62" i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N11" i="14"/>
  <c r="AG11" i="14" s="1"/>
  <c r="K11" i="14" s="1"/>
  <c r="BF11" i="14"/>
  <c r="DU9" i="1" l="1"/>
  <c r="EO9" i="1"/>
  <c r="AE11" i="14"/>
  <c r="B11" i="14" s="1"/>
  <c r="CO11" i="1" s="1"/>
  <c r="M11" i="14"/>
  <c r="R11" i="14" s="1"/>
  <c r="S11" i="14" s="1"/>
  <c r="L37" i="12"/>
  <c r="M37" i="12" s="1"/>
  <c r="W13" i="14"/>
  <c r="Z11" i="14"/>
  <c r="AL63" i="6"/>
  <c r="D63" i="6" s="1"/>
  <c r="AN63" i="6"/>
  <c r="AG63" i="6" s="1"/>
  <c r="C63" i="6"/>
  <c r="L63" i="1" s="1"/>
  <c r="U62" i="6"/>
  <c r="T62" i="6" s="1"/>
  <c r="N62" i="1"/>
  <c r="N62" i="6"/>
  <c r="J63" i="6"/>
  <c r="M63" i="1" s="1"/>
  <c r="AD37" i="12"/>
  <c r="F37" i="12"/>
  <c r="BA38" i="12" s="1"/>
  <c r="BC12" i="14" l="1"/>
  <c r="AR12" i="14"/>
  <c r="AS12" i="14"/>
  <c r="AF37" i="12"/>
  <c r="B37" i="12"/>
  <c r="BW37" i="1" s="1"/>
  <c r="X13" i="14"/>
  <c r="AA11" i="14"/>
  <c r="AC63" i="6"/>
  <c r="K63" i="6"/>
  <c r="AB62" i="6"/>
  <c r="P62" i="1"/>
  <c r="P62" i="6"/>
  <c r="Q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N11" i="14"/>
  <c r="AB11" i="14" s="1"/>
  <c r="J12" i="14" l="1"/>
  <c r="CQ12" i="1" s="1"/>
  <c r="AN12" i="14"/>
  <c r="AG12" i="14" s="1"/>
  <c r="AL12" i="14"/>
  <c r="C12" i="14"/>
  <c r="CP12" i="1" s="1"/>
  <c r="Q62" i="6"/>
  <c r="V63" i="6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O11" i="14"/>
  <c r="P11" i="14" s="1"/>
  <c r="CU11" i="1" s="1"/>
  <c r="Q11" i="14"/>
  <c r="V12" i="14"/>
  <c r="BB12" i="14" s="1"/>
  <c r="AM12" i="14" s="1"/>
  <c r="E12" i="14" s="1"/>
  <c r="AD12" i="14" s="1"/>
  <c r="CT11" i="1"/>
  <c r="CS11" i="1"/>
  <c r="Y63" i="6" l="1"/>
  <c r="BB63" i="6"/>
  <c r="BD63" i="6"/>
  <c r="AB37" i="12"/>
  <c r="CB37" i="1"/>
  <c r="Y12" i="14"/>
  <c r="BD12" i="14"/>
  <c r="BE12" i="14"/>
  <c r="D12" i="14"/>
  <c r="BF12" i="14" l="1"/>
  <c r="AO12" i="14"/>
  <c r="AH12" i="14" s="1"/>
  <c r="L12" i="14" s="1"/>
  <c r="AF12" i="14" s="1"/>
  <c r="BF63" i="6"/>
  <c r="AO63" i="6"/>
  <c r="AH63" i="6" s="1"/>
  <c r="BE63" i="6"/>
  <c r="AM63" i="6"/>
  <c r="E63" i="6" s="1"/>
  <c r="O37" i="12"/>
  <c r="P37" i="12" s="1"/>
  <c r="CC37" i="1" s="1"/>
  <c r="V38" i="12"/>
  <c r="Q37" i="12"/>
  <c r="K12" i="14"/>
  <c r="AC12" i="14"/>
  <c r="F12" i="14"/>
  <c r="BA13" i="14" s="1"/>
  <c r="EN10" i="1" l="1"/>
  <c r="DS11" i="1" s="1"/>
  <c r="AV11" i="1" s="1"/>
  <c r="CX11" i="1"/>
  <c r="AD63" i="6"/>
  <c r="L63" i="6"/>
  <c r="F63" i="6"/>
  <c r="BA64" i="6" s="1"/>
  <c r="BD38" i="12"/>
  <c r="Y38" i="12"/>
  <c r="BB38" i="12"/>
  <c r="D38" i="12" s="1"/>
  <c r="M12" i="14"/>
  <c r="AE12" i="14"/>
  <c r="W14" i="14"/>
  <c r="Z12" i="14"/>
  <c r="B12" i="14"/>
  <c r="DU10" i="1" l="1"/>
  <c r="AG38" i="12"/>
  <c r="K38" i="12" s="1"/>
  <c r="AE38" i="12" s="1"/>
  <c r="AH38" i="12"/>
  <c r="AC38" i="12"/>
  <c r="AR13" i="14"/>
  <c r="AS13" i="14"/>
  <c r="Z63" i="6"/>
  <c r="Z64" i="6" s="1"/>
  <c r="W65" i="6"/>
  <c r="AF63" i="6"/>
  <c r="B63" i="6" s="1"/>
  <c r="M63" i="6"/>
  <c r="BC64" i="6" s="1"/>
  <c r="AM38" i="12"/>
  <c r="E38" i="12" s="1"/>
  <c r="BE38" i="12"/>
  <c r="AO38" i="12"/>
  <c r="BF38" i="12"/>
  <c r="BC13" i="14"/>
  <c r="CO12" i="1"/>
  <c r="X14" i="14"/>
  <c r="R12" i="14"/>
  <c r="AA12" i="14"/>
  <c r="EO10" i="1" l="1"/>
  <c r="AL13" i="14"/>
  <c r="C13" i="14"/>
  <c r="CP13" i="1" s="1"/>
  <c r="AN13" i="14"/>
  <c r="AG13" i="14" s="1"/>
  <c r="J13" i="14"/>
  <c r="CQ13" i="1" s="1"/>
  <c r="K63" i="1"/>
  <c r="R63" i="6"/>
  <c r="S63" i="6" s="1"/>
  <c r="X65" i="6"/>
  <c r="AA63" i="6"/>
  <c r="AA64" i="6" s="1"/>
  <c r="AR64" i="6"/>
  <c r="AS64" i="6"/>
  <c r="AD38" i="12"/>
  <c r="F38" i="12"/>
  <c r="BA39" i="12" s="1"/>
  <c r="L38" i="12"/>
  <c r="S12" i="14"/>
  <c r="U12" i="14" s="1"/>
  <c r="U63" i="6" l="1"/>
  <c r="T63" i="6" s="1"/>
  <c r="N63" i="1"/>
  <c r="N63" i="6"/>
  <c r="AG64" i="6"/>
  <c r="J64" i="6"/>
  <c r="M64" i="1" s="1"/>
  <c r="D64" i="6"/>
  <c r="AN64" i="6"/>
  <c r="AL64" i="6"/>
  <c r="C64" i="6"/>
  <c r="L64" i="1" s="1"/>
  <c r="AF38" i="12"/>
  <c r="B38" i="12" s="1"/>
  <c r="BW38" i="1" s="1"/>
  <c r="M38" i="12"/>
  <c r="Z38" i="12"/>
  <c r="W40" i="12"/>
  <c r="CR12" i="1"/>
  <c r="N12" i="14"/>
  <c r="T12" i="14"/>
  <c r="BC39" i="12" l="1"/>
  <c r="AA38" i="12"/>
  <c r="AC64" i="6"/>
  <c r="K64" i="6"/>
  <c r="AB63" i="6"/>
  <c r="P63" i="1"/>
  <c r="O63" i="6"/>
  <c r="P63" i="6" s="1"/>
  <c r="Q63" i="1" s="1"/>
  <c r="O63" i="1"/>
  <c r="AS39" i="12"/>
  <c r="AR39" i="12"/>
  <c r="R38" i="12"/>
  <c r="S38" i="12" s="1"/>
  <c r="X40" i="12"/>
  <c r="AB12" i="14"/>
  <c r="CT12" i="1"/>
  <c r="CS12" i="1"/>
  <c r="Q63" i="6" l="1"/>
  <c r="V64" i="6"/>
  <c r="AE64" i="6"/>
  <c r="U38" i="12"/>
  <c r="T38" i="12" s="1"/>
  <c r="CA38" i="1" s="1"/>
  <c r="BZ38" i="1"/>
  <c r="N38" i="12"/>
  <c r="C39" i="12"/>
  <c r="BX39" i="1" s="1"/>
  <c r="AN39" i="12"/>
  <c r="AL39" i="12"/>
  <c r="J39" i="12"/>
  <c r="BY39" i="1" s="1"/>
  <c r="O12" i="14"/>
  <c r="P12" i="14" s="1"/>
  <c r="CU12" i="1" s="1"/>
  <c r="Q12" i="14"/>
  <c r="V13" i="14"/>
  <c r="CX12" i="1" l="1"/>
  <c r="O64" i="6"/>
  <c r="Y64" i="6"/>
  <c r="BB64" i="6"/>
  <c r="BD64" i="6"/>
  <c r="CB38" i="1"/>
  <c r="AB38" i="12"/>
  <c r="O38" i="12" s="1"/>
  <c r="P38" i="12" s="1"/>
  <c r="CC38" i="1" s="1"/>
  <c r="BB13" i="14"/>
  <c r="AM13" i="14" s="1"/>
  <c r="E13" i="14" s="1"/>
  <c r="BD13" i="14"/>
  <c r="AO13" i="14" s="1"/>
  <c r="Y13" i="14"/>
  <c r="AD13" i="14" l="1"/>
  <c r="F13" i="14"/>
  <c r="W15" i="14" s="1"/>
  <c r="BF64" i="6"/>
  <c r="AO64" i="6"/>
  <c r="AH64" i="6" s="1"/>
  <c r="BE64" i="6"/>
  <c r="AM64" i="6"/>
  <c r="E64" i="6" s="1"/>
  <c r="V39" i="12"/>
  <c r="Q38" i="12"/>
  <c r="BE13" i="14"/>
  <c r="D13" i="14"/>
  <c r="BF13" i="14"/>
  <c r="AH13" i="14"/>
  <c r="L13" i="14" s="1"/>
  <c r="EN11" i="1" l="1"/>
  <c r="DS12" i="1" s="1"/>
  <c r="AV12" i="1" s="1"/>
  <c r="Z13" i="14"/>
  <c r="AD64" i="6"/>
  <c r="F64" i="6"/>
  <c r="BA65" i="6" s="1"/>
  <c r="L64" i="6"/>
  <c r="Y39" i="12"/>
  <c r="BB39" i="12"/>
  <c r="D39" i="12" s="1"/>
  <c r="BD39" i="12"/>
  <c r="M13" i="14"/>
  <c r="AF13" i="14"/>
  <c r="AC13" i="14"/>
  <c r="BA14" i="14"/>
  <c r="K13" i="14"/>
  <c r="DU11" i="1" l="1"/>
  <c r="AH39" i="12"/>
  <c r="AG39" i="12"/>
  <c r="K39" i="12" s="1"/>
  <c r="AE39" i="12" s="1"/>
  <c r="AC39" i="12"/>
  <c r="AR14" i="14"/>
  <c r="AS14" i="14"/>
  <c r="J14" i="14" s="1"/>
  <c r="CQ14" i="1" s="1"/>
  <c r="AF64" i="6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EO11" i="1" l="1"/>
  <c r="C14" i="14"/>
  <c r="CP14" i="1" s="1"/>
  <c r="L39" i="12"/>
  <c r="AF39" i="12" s="1"/>
  <c r="K64" i="1"/>
  <c r="R64" i="6"/>
  <c r="S64" i="6" s="1"/>
  <c r="X66" i="6"/>
  <c r="AS65" i="6"/>
  <c r="AR65" i="6"/>
  <c r="F39" i="12"/>
  <c r="BA40" i="12" s="1"/>
  <c r="AD39" i="12"/>
  <c r="N13" i="14"/>
  <c r="CT13" i="1" s="1"/>
  <c r="CR13" i="1"/>
  <c r="T13" i="14"/>
  <c r="CS13" i="1" s="1"/>
  <c r="B39" i="12" l="1"/>
  <c r="BW39" i="1" s="1"/>
  <c r="M39" i="12"/>
  <c r="BC40" i="12" s="1"/>
  <c r="J65" i="6"/>
  <c r="M65" i="1" s="1"/>
  <c r="U64" i="6"/>
  <c r="T64" i="6" s="1"/>
  <c r="N64" i="1"/>
  <c r="N64" i="6"/>
  <c r="AL65" i="6"/>
  <c r="D65" i="6" s="1"/>
  <c r="AN65" i="6"/>
  <c r="AG65" i="6" s="1"/>
  <c r="C65" i="6"/>
  <c r="L65" i="1" s="1"/>
  <c r="AS40" i="12"/>
  <c r="AR40" i="12"/>
  <c r="W41" i="12"/>
  <c r="Z39" i="12"/>
  <c r="AB13" i="14"/>
  <c r="O13" i="14" s="1"/>
  <c r="P13" i="14" s="1"/>
  <c r="CU13" i="1" s="1"/>
  <c r="AA39" i="12" l="1"/>
  <c r="X41" i="12"/>
  <c r="R39" i="12"/>
  <c r="S39" i="12" s="1"/>
  <c r="BZ39" i="1" s="1"/>
  <c r="V14" i="14"/>
  <c r="BD14" i="14" s="1"/>
  <c r="Q13" i="14"/>
  <c r="AC65" i="6"/>
  <c r="K65" i="6"/>
  <c r="O64" i="1"/>
  <c r="AB64" i="6"/>
  <c r="P64" i="1"/>
  <c r="P64" i="6"/>
  <c r="Q64" i="1" s="1"/>
  <c r="AL40" i="12"/>
  <c r="AN40" i="12"/>
  <c r="C40" i="12"/>
  <c r="BX40" i="1" s="1"/>
  <c r="J40" i="12"/>
  <c r="BY40" i="1" s="1"/>
  <c r="Y14" i="14" l="1"/>
  <c r="AO14" i="14"/>
  <c r="AH14" i="14" s="1"/>
  <c r="AN14" i="14"/>
  <c r="AG14" i="14" s="1"/>
  <c r="U39" i="12"/>
  <c r="T39" i="12" s="1"/>
  <c r="CA39" i="1" s="1"/>
  <c r="BB14" i="14"/>
  <c r="AL14" i="14" s="1"/>
  <c r="D14" i="14" s="1"/>
  <c r="N39" i="12"/>
  <c r="CB39" i="1" s="1"/>
  <c r="Q64" i="6"/>
  <c r="V65" i="6"/>
  <c r="AE65" i="6"/>
  <c r="BF14" i="14"/>
  <c r="CX13" i="1" l="1"/>
  <c r="EN12" i="1"/>
  <c r="DS13" i="1" s="1"/>
  <c r="AV13" i="1" s="1"/>
  <c r="AB39" i="12"/>
  <c r="O39" i="12" s="1"/>
  <c r="P39" i="12" s="1"/>
  <c r="CC39" i="1" s="1"/>
  <c r="BE14" i="14"/>
  <c r="AM14" i="14"/>
  <c r="E14" i="14" s="1"/>
  <c r="AD14" i="14" s="1"/>
  <c r="Y65" i="6"/>
  <c r="BB65" i="6"/>
  <c r="BD65" i="6"/>
  <c r="K14" i="14"/>
  <c r="AC14" i="14"/>
  <c r="DU12" i="1" l="1"/>
  <c r="Q39" i="12"/>
  <c r="V40" i="12"/>
  <c r="BD40" i="12" s="1"/>
  <c r="F14" i="14"/>
  <c r="W16" i="14" s="1"/>
  <c r="L14" i="14"/>
  <c r="AF14" i="14" s="1"/>
  <c r="BF65" i="6"/>
  <c r="AO65" i="6"/>
  <c r="AH65" i="6" s="1"/>
  <c r="BE65" i="6"/>
  <c r="AM65" i="6"/>
  <c r="E65" i="6" s="1"/>
  <c r="Z14" i="14"/>
  <c r="AE14" i="14"/>
  <c r="Y40" i="12" l="1"/>
  <c r="EO12" i="1"/>
  <c r="AG40" i="12"/>
  <c r="AH40" i="12"/>
  <c r="M14" i="14"/>
  <c r="X16" i="14" s="1"/>
  <c r="B14" i="14"/>
  <c r="CO14" i="1" s="1"/>
  <c r="BA15" i="14"/>
  <c r="BB40" i="12"/>
  <c r="D40" i="12" s="1"/>
  <c r="AC40" i="12" s="1"/>
  <c r="AD65" i="6"/>
  <c r="F65" i="6"/>
  <c r="BA66" i="6" s="1"/>
  <c r="L65" i="6"/>
  <c r="AM40" i="12"/>
  <c r="AO40" i="12"/>
  <c r="BF40" i="12"/>
  <c r="AA14" i="14"/>
  <c r="AS15" i="14" l="1"/>
  <c r="R14" i="14"/>
  <c r="S14" i="14" s="1"/>
  <c r="U14" i="14" s="1"/>
  <c r="BC15" i="14"/>
  <c r="E40" i="12"/>
  <c r="AR15" i="14"/>
  <c r="AM15" i="14" s="1"/>
  <c r="E15" i="14" s="1"/>
  <c r="AD15" i="14" s="1"/>
  <c r="BE40" i="12"/>
  <c r="K40" i="12"/>
  <c r="AE40" i="12" s="1"/>
  <c r="J15" i="14"/>
  <c r="CQ15" i="1" s="1"/>
  <c r="AF65" i="6"/>
  <c r="M65" i="6"/>
  <c r="BC66" i="6" s="1"/>
  <c r="W67" i="6"/>
  <c r="Z65" i="6"/>
  <c r="Z66" i="6" s="1"/>
  <c r="B65" i="6"/>
  <c r="F40" i="12"/>
  <c r="AD40" i="12"/>
  <c r="L40" i="12"/>
  <c r="AO15" i="14" l="1"/>
  <c r="W42" i="12"/>
  <c r="Z40" i="12"/>
  <c r="C15" i="14"/>
  <c r="CP15" i="1" s="1"/>
  <c r="K65" i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M40" i="12"/>
  <c r="N14" i="14"/>
  <c r="AB14" i="14" s="1"/>
  <c r="CR14" i="1"/>
  <c r="T14" i="14"/>
  <c r="CS14" i="1" s="1"/>
  <c r="BC41" i="12" l="1"/>
  <c r="AA40" i="12"/>
  <c r="U65" i="6"/>
  <c r="T65" i="6" s="1"/>
  <c r="N65" i="1"/>
  <c r="N65" i="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O14" i="14"/>
  <c r="P14" i="14" s="1"/>
  <c r="CU14" i="1" s="1"/>
  <c r="Q14" i="14"/>
  <c r="V15" i="14"/>
  <c r="CT14" i="1"/>
  <c r="AC66" i="6" l="1"/>
  <c r="K66" i="6"/>
  <c r="P65" i="1"/>
  <c r="AB65" i="6"/>
  <c r="O65" i="6"/>
  <c r="P65" i="6" s="1"/>
  <c r="Q65" i="1" s="1"/>
  <c r="O65" i="1"/>
  <c r="J41" i="12"/>
  <c r="BY41" i="1" s="1"/>
  <c r="BZ40" i="1"/>
  <c r="U40" i="12"/>
  <c r="T40" i="12" s="1"/>
  <c r="CA40" i="1" s="1"/>
  <c r="N40" i="12"/>
  <c r="C41" i="12"/>
  <c r="BX41" i="1" s="1"/>
  <c r="Y15" i="14"/>
  <c r="BB15" i="14"/>
  <c r="AL15" i="14" s="1"/>
  <c r="BD15" i="14"/>
  <c r="AN15" i="14" s="1"/>
  <c r="AG15" i="14" s="1"/>
  <c r="AE66" i="6" l="1"/>
  <c r="Q65" i="6"/>
  <c r="V66" i="6"/>
  <c r="AB40" i="12"/>
  <c r="O40" i="12" s="1"/>
  <c r="P40" i="12" s="1"/>
  <c r="CC40" i="1" s="1"/>
  <c r="CB40" i="1"/>
  <c r="BF15" i="14"/>
  <c r="AH15" i="14"/>
  <c r="L15" i="14" s="1"/>
  <c r="D15" i="14"/>
  <c r="F15" i="14" s="1"/>
  <c r="W17" i="14" s="1"/>
  <c r="BE15" i="14"/>
  <c r="EN13" i="1" l="1"/>
  <c r="Z15" i="14"/>
  <c r="Y66" i="6"/>
  <c r="O66" i="6"/>
  <c r="BB66" i="6"/>
  <c r="BD66" i="6"/>
  <c r="Q40" i="12"/>
  <c r="V41" i="12"/>
  <c r="K15" i="14"/>
  <c r="M15" i="14" s="1"/>
  <c r="AC15" i="14"/>
  <c r="BA16" i="14"/>
  <c r="AF15" i="14"/>
  <c r="DS14" i="1" l="1"/>
  <c r="AV14" i="1" s="1"/>
  <c r="DU13" i="1"/>
  <c r="EO13" i="1" s="1"/>
  <c r="AS16" i="14"/>
  <c r="AR16" i="14"/>
  <c r="BF66" i="6"/>
  <c r="AO66" i="6"/>
  <c r="AH66" i="6" s="1"/>
  <c r="BE66" i="6"/>
  <c r="AM66" i="6"/>
  <c r="E66" i="6" s="1"/>
  <c r="Y41" i="12"/>
  <c r="BB41" i="12"/>
  <c r="AL41" i="12" s="1"/>
  <c r="D41" i="12" s="1"/>
  <c r="BD41" i="12"/>
  <c r="AN41" i="12" s="1"/>
  <c r="AG41" i="12" s="1"/>
  <c r="R15" i="14"/>
  <c r="X17" i="14"/>
  <c r="AA15" i="14"/>
  <c r="AE15" i="14"/>
  <c r="B15" i="14" s="1"/>
  <c r="CO15" i="1" s="1"/>
  <c r="BC16" i="14"/>
  <c r="K41" i="12" l="1"/>
  <c r="AE41" i="12" s="1"/>
  <c r="AC41" i="12"/>
  <c r="AO16" i="14"/>
  <c r="C16" i="14"/>
  <c r="CP16" i="1" s="1"/>
  <c r="AM16" i="14"/>
  <c r="E16" i="14" s="1"/>
  <c r="AD16" i="14" s="1"/>
  <c r="J16" i="14"/>
  <c r="CQ16" i="1" s="1"/>
  <c r="AD66" i="6"/>
  <c r="F66" i="6"/>
  <c r="BA67" i="6" s="1"/>
  <c r="L66" i="6"/>
  <c r="AO41" i="12"/>
  <c r="AH41" i="12" s="1"/>
  <c r="BF41" i="12"/>
  <c r="AM41" i="12"/>
  <c r="E41" i="12" s="1"/>
  <c r="BE41" i="12"/>
  <c r="S15" i="14"/>
  <c r="U15" i="14" s="1"/>
  <c r="AF66" i="6" l="1"/>
  <c r="M66" i="6"/>
  <c r="BC67" i="6" s="1"/>
  <c r="W68" i="6"/>
  <c r="B66" i="6"/>
  <c r="F41" i="12"/>
  <c r="BA42" i="12" s="1"/>
  <c r="AD41" i="12"/>
  <c r="L41" i="12"/>
  <c r="N15" i="14"/>
  <c r="CT15" i="1" s="1"/>
  <c r="CR15" i="1"/>
  <c r="T15" i="14"/>
  <c r="CS15" i="1" s="1"/>
  <c r="K66" i="1" l="1"/>
  <c r="R66" i="6"/>
  <c r="S66" i="6" s="1"/>
  <c r="X68" i="6"/>
  <c r="AS67" i="6"/>
  <c r="AR67" i="6"/>
  <c r="M41" i="12"/>
  <c r="BC42" i="12" s="1"/>
  <c r="AF41" i="12"/>
  <c r="B41" i="12" s="1"/>
  <c r="BW41" i="1" s="1"/>
  <c r="W43" i="12"/>
  <c r="Z41" i="12"/>
  <c r="AB15" i="14"/>
  <c r="AL67" i="6" l="1"/>
  <c r="D67" i="6" s="1"/>
  <c r="AN67" i="6"/>
  <c r="C67" i="6"/>
  <c r="L67" i="1" s="1"/>
  <c r="U66" i="6"/>
  <c r="T66" i="6" s="1"/>
  <c r="N66" i="1"/>
  <c r="N66" i="6"/>
  <c r="AG67" i="6"/>
  <c r="J67" i="6"/>
  <c r="M67" i="1" s="1"/>
  <c r="AA41" i="12"/>
  <c r="AS42" i="12"/>
  <c r="AR42" i="12"/>
  <c r="R41" i="12"/>
  <c r="S41" i="12" s="1"/>
  <c r="X43" i="12"/>
  <c r="O15" i="14"/>
  <c r="P15" i="14" s="1"/>
  <c r="CU15" i="1" s="1"/>
  <c r="Q15" i="14"/>
  <c r="V16" i="14"/>
  <c r="AC67" i="6" l="1"/>
  <c r="K67" i="6"/>
  <c r="AB66" i="6"/>
  <c r="P66" i="1"/>
  <c r="P66" i="6"/>
  <c r="Q66" i="1" s="1"/>
  <c r="O66" i="1"/>
  <c r="C42" i="12"/>
  <c r="BX42" i="1" s="1"/>
  <c r="U41" i="12"/>
  <c r="T41" i="12" s="1"/>
  <c r="CA41" i="1" s="1"/>
  <c r="BZ41" i="1"/>
  <c r="N41" i="12"/>
  <c r="J42" i="12"/>
  <c r="BY42" i="1" s="1"/>
  <c r="AL42" i="12"/>
  <c r="AN42" i="12"/>
  <c r="BD16" i="14"/>
  <c r="AH16" i="14" s="1"/>
  <c r="L16" i="14" s="1"/>
  <c r="AF16" i="14" s="1"/>
  <c r="BB16" i="14"/>
  <c r="Y16" i="14"/>
  <c r="Q66" i="6" l="1"/>
  <c r="V67" i="6"/>
  <c r="AE67" i="6"/>
  <c r="CB41" i="1"/>
  <c r="AB41" i="12"/>
  <c r="O41" i="12" s="1"/>
  <c r="P41" i="12" s="1"/>
  <c r="AL16" i="14"/>
  <c r="D16" i="14" s="1"/>
  <c r="BE16" i="14"/>
  <c r="BF16" i="14"/>
  <c r="AN16" i="14"/>
  <c r="AG16" i="14" s="1"/>
  <c r="EN14" i="1" l="1"/>
  <c r="DS15" i="1" s="1"/>
  <c r="AV15" i="1" s="1"/>
  <c r="CX18" i="1"/>
  <c r="CX16" i="1"/>
  <c r="CX17" i="1"/>
  <c r="Y67" i="6"/>
  <c r="BB67" i="6"/>
  <c r="BD67" i="6"/>
  <c r="CC41" i="1"/>
  <c r="V42" i="12"/>
  <c r="Q41" i="12"/>
  <c r="K16" i="14"/>
  <c r="F16" i="14"/>
  <c r="AC16" i="14"/>
  <c r="DU14" i="1" l="1"/>
  <c r="CX19" i="1"/>
  <c r="CX15" i="1"/>
  <c r="BF67" i="6"/>
  <c r="AO67" i="6"/>
  <c r="AH67" i="6" s="1"/>
  <c r="BE67" i="6"/>
  <c r="AM67" i="6"/>
  <c r="E67" i="6" s="1"/>
  <c r="BB42" i="12"/>
  <c r="D42" i="12" s="1"/>
  <c r="BD42" i="12"/>
  <c r="AG42" i="12" s="1"/>
  <c r="Y42" i="12"/>
  <c r="BA17" i="14"/>
  <c r="W18" i="14"/>
  <c r="Z16" i="14"/>
  <c r="AE16" i="14"/>
  <c r="B16" i="14" s="1"/>
  <c r="M16" i="14"/>
  <c r="EO14" i="1" l="1"/>
  <c r="K42" i="12"/>
  <c r="AE42" i="12" s="1"/>
  <c r="AC42" i="12"/>
  <c r="AR17" i="14"/>
  <c r="AS17" i="14"/>
  <c r="J17" i="14" s="1"/>
  <c r="CQ17" i="1" s="1"/>
  <c r="AD67" i="6"/>
  <c r="L67" i="6"/>
  <c r="F67" i="6"/>
  <c r="BA68" i="6" s="1"/>
  <c r="AO42" i="12"/>
  <c r="AH42" i="12" s="1"/>
  <c r="BF42" i="12"/>
  <c r="AM42" i="12"/>
  <c r="E42" i="12" s="1"/>
  <c r="F42" i="12" s="1"/>
  <c r="BE42" i="12"/>
  <c r="BC17" i="14"/>
  <c r="R16" i="14"/>
  <c r="AA16" i="14"/>
  <c r="X18" i="14"/>
  <c r="CO16" i="1"/>
  <c r="W44" i="12" l="1"/>
  <c r="Z42" i="12"/>
  <c r="C17" i="14"/>
  <c r="CP17" i="1" s="1"/>
  <c r="AN17" i="14"/>
  <c r="AG17" i="14" s="1"/>
  <c r="AL17" i="14"/>
  <c r="L42" i="12"/>
  <c r="W69" i="6"/>
  <c r="Z67" i="6"/>
  <c r="Z68" i="6" s="1"/>
  <c r="AF67" i="6"/>
  <c r="B67" i="6" s="1"/>
  <c r="M67" i="6"/>
  <c r="BC68" i="6" s="1"/>
  <c r="AD42" i="12"/>
  <c r="BA43" i="12"/>
  <c r="S16" i="14"/>
  <c r="U16" i="14" s="1"/>
  <c r="M42" i="12" l="1"/>
  <c r="AF42" i="12"/>
  <c r="B42" i="12" s="1"/>
  <c r="BW42" i="1" s="1"/>
  <c r="K67" i="1"/>
  <c r="R67" i="6"/>
  <c r="S67" i="6" s="1"/>
  <c r="X69" i="6"/>
  <c r="AA67" i="6"/>
  <c r="AA68" i="6" s="1"/>
  <c r="AS68" i="6"/>
  <c r="AR68" i="6"/>
  <c r="N16" i="14"/>
  <c r="CR16" i="1"/>
  <c r="T16" i="14"/>
  <c r="CS16" i="1" s="1"/>
  <c r="AS43" i="12" l="1"/>
  <c r="AR43" i="12"/>
  <c r="X44" i="12"/>
  <c r="AA42" i="12"/>
  <c r="R42" i="12"/>
  <c r="S42" i="12" s="1"/>
  <c r="N42" i="12" s="1"/>
  <c r="BC43" i="12"/>
  <c r="J68" i="6"/>
  <c r="M68" i="1" s="1"/>
  <c r="U67" i="6"/>
  <c r="T67" i="6" s="1"/>
  <c r="N67" i="1"/>
  <c r="N67" i="6"/>
  <c r="AL68" i="6"/>
  <c r="D68" i="6" s="1"/>
  <c r="AN68" i="6"/>
  <c r="AG68" i="6" s="1"/>
  <c r="C68" i="6"/>
  <c r="L68" i="1" s="1"/>
  <c r="CT16" i="1"/>
  <c r="AB16" i="14"/>
  <c r="O16" i="14" s="1"/>
  <c r="P16" i="14" s="1"/>
  <c r="CU16" i="1" s="1"/>
  <c r="CX21" i="1" l="1"/>
  <c r="AL43" i="12"/>
  <c r="AN43" i="12"/>
  <c r="C43" i="12"/>
  <c r="BX43" i="1" s="1"/>
  <c r="AM43" i="12"/>
  <c r="AO43" i="12"/>
  <c r="J43" i="12"/>
  <c r="BY43" i="1" s="1"/>
  <c r="AG43" i="12"/>
  <c r="U42" i="12"/>
  <c r="T42" i="12" s="1"/>
  <c r="CA42" i="1" s="1"/>
  <c r="BZ42" i="1"/>
  <c r="CB42" i="1"/>
  <c r="AB42" i="12"/>
  <c r="Q42" i="12" s="1"/>
  <c r="AC68" i="6"/>
  <c r="K68" i="6"/>
  <c r="AB67" i="6"/>
  <c r="P67" i="1"/>
  <c r="O67" i="6"/>
  <c r="P67" i="6" s="1"/>
  <c r="Q67" i="1" s="1"/>
  <c r="O67" i="1"/>
  <c r="V17" i="14"/>
  <c r="Q16" i="14"/>
  <c r="O42" i="12" l="1"/>
  <c r="P42" i="12" s="1"/>
  <c r="CC42" i="1" s="1"/>
  <c r="V43" i="12"/>
  <c r="Y43" i="12" s="1"/>
  <c r="Q67" i="6"/>
  <c r="V68" i="6"/>
  <c r="AS44" i="12"/>
  <c r="AR44" i="12"/>
  <c r="AE68" i="6"/>
  <c r="Y17" i="14"/>
  <c r="BD17" i="14"/>
  <c r="BB17" i="14"/>
  <c r="D17" i="14" s="1"/>
  <c r="EN15" i="1" l="1"/>
  <c r="BD43" i="12"/>
  <c r="BB43" i="12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DU15" i="1" l="1"/>
  <c r="DS16" i="1"/>
  <c r="AV16" i="1" s="1"/>
  <c r="EO15" i="1"/>
  <c r="CX22" i="1"/>
  <c r="BE43" i="12"/>
  <c r="D43" i="12"/>
  <c r="AH43" i="12"/>
  <c r="E43" i="12"/>
  <c r="BF43" i="12"/>
  <c r="Z17" i="14"/>
  <c r="BE68" i="6"/>
  <c r="AM68" i="6"/>
  <c r="E68" i="6" s="1"/>
  <c r="BF68" i="6"/>
  <c r="AO68" i="6"/>
  <c r="AH68" i="6" s="1"/>
  <c r="L17" i="14"/>
  <c r="M17" i="14" s="1"/>
  <c r="AD17" i="14"/>
  <c r="BA18" i="14"/>
  <c r="AC43" i="12" l="1"/>
  <c r="K43" i="12"/>
  <c r="AE43" i="12" s="1"/>
  <c r="AD43" i="12"/>
  <c r="F43" i="12"/>
  <c r="BA44" i="12" s="1"/>
  <c r="L43" i="12"/>
  <c r="M43" i="12" s="1"/>
  <c r="BC44" i="12" s="1"/>
  <c r="AH44" i="12"/>
  <c r="R17" i="14"/>
  <c r="S17" i="14" s="1"/>
  <c r="U17" i="14" s="1"/>
  <c r="T17" i="14" s="1"/>
  <c r="CS17" i="1" s="1"/>
  <c r="AR18" i="14"/>
  <c r="AS18" i="14"/>
  <c r="X19" i="14"/>
  <c r="AA17" i="14"/>
  <c r="AD68" i="6"/>
  <c r="F68" i="6"/>
  <c r="L68" i="6"/>
  <c r="BC18" i="14"/>
  <c r="AF17" i="14"/>
  <c r="B17" i="14" s="1"/>
  <c r="N17" i="14" l="1"/>
  <c r="AB17" i="14" s="1"/>
  <c r="O17" i="14" s="1"/>
  <c r="P17" i="14" s="1"/>
  <c r="CU17" i="1" s="1"/>
  <c r="AF43" i="12"/>
  <c r="B43" i="12" s="1"/>
  <c r="BW43" i="1" s="1"/>
  <c r="X45" i="12"/>
  <c r="AA43" i="12"/>
  <c r="R43" i="12"/>
  <c r="S43" i="12" s="1"/>
  <c r="CR17" i="1"/>
  <c r="W45" i="12"/>
  <c r="Z43" i="12"/>
  <c r="J18" i="14"/>
  <c r="CQ18" i="1" s="1"/>
  <c r="AL18" i="14"/>
  <c r="AN18" i="14"/>
  <c r="AG18" i="14" s="1"/>
  <c r="C18" i="14"/>
  <c r="CP18" i="1" s="1"/>
  <c r="W70" i="6"/>
  <c r="AF68" i="6"/>
  <c r="B68" i="6" s="1"/>
  <c r="M68" i="6"/>
  <c r="BC69" i="6" s="1"/>
  <c r="BA69" i="6"/>
  <c r="CO17" i="1"/>
  <c r="CT17" i="1" l="1"/>
  <c r="N43" i="12"/>
  <c r="CB43" i="1" s="1"/>
  <c r="U43" i="12"/>
  <c r="T43" i="12" s="1"/>
  <c r="CA43" i="1" s="1"/>
  <c r="BZ43" i="1"/>
  <c r="K68" i="1"/>
  <c r="AM44" i="12"/>
  <c r="R68" i="6"/>
  <c r="S68" i="6" s="1"/>
  <c r="X70" i="6"/>
  <c r="AS69" i="6"/>
  <c r="AR69" i="6"/>
  <c r="AO44" i="12"/>
  <c r="Q17" i="14"/>
  <c r="V18" i="14"/>
  <c r="AB43" i="12" l="1"/>
  <c r="O43" i="12" s="1"/>
  <c r="P43" i="12" s="1"/>
  <c r="CC43" i="1" s="1"/>
  <c r="U68" i="6"/>
  <c r="T68" i="6" s="1"/>
  <c r="N68" i="1"/>
  <c r="N68" i="6"/>
  <c r="AL69" i="6"/>
  <c r="D69" i="6" s="1"/>
  <c r="AN69" i="6"/>
  <c r="AG69" i="6" s="1"/>
  <c r="C69" i="6"/>
  <c r="L69" i="1" s="1"/>
  <c r="J69" i="6"/>
  <c r="M69" i="1" s="1"/>
  <c r="Y18" i="14"/>
  <c r="BB18" i="14"/>
  <c r="AM18" i="14" s="1"/>
  <c r="E18" i="14" s="1"/>
  <c r="AD18" i="14" s="1"/>
  <c r="BD18" i="14"/>
  <c r="AO18" i="14" s="1"/>
  <c r="V44" i="12" l="1"/>
  <c r="BB44" i="12" s="1"/>
  <c r="E44" i="12" s="1"/>
  <c r="Q43" i="12"/>
  <c r="AC69" i="6"/>
  <c r="K69" i="6"/>
  <c r="AB68" i="6"/>
  <c r="P68" i="1"/>
  <c r="P68" i="6"/>
  <c r="Q68" i="1" s="1"/>
  <c r="O68" i="1"/>
  <c r="BF18" i="14"/>
  <c r="AH18" i="14"/>
  <c r="L18" i="14" s="1"/>
  <c r="BE18" i="14"/>
  <c r="D18" i="14"/>
  <c r="Y44" i="12" l="1"/>
  <c r="BD44" i="12"/>
  <c r="AG44" i="12" s="1"/>
  <c r="EN16" i="1"/>
  <c r="DS17" i="1" s="1"/>
  <c r="AV17" i="1" s="1"/>
  <c r="AD44" i="12"/>
  <c r="L44" i="12"/>
  <c r="AF44" i="12" s="1"/>
  <c r="D44" i="12"/>
  <c r="BE44" i="12"/>
  <c r="AS45" i="12"/>
  <c r="AR45" i="12"/>
  <c r="Q68" i="6"/>
  <c r="V69" i="6"/>
  <c r="AE69" i="6"/>
  <c r="AF18" i="14"/>
  <c r="AC18" i="14"/>
  <c r="F18" i="14"/>
  <c r="BA19" i="14" s="1"/>
  <c r="K18" i="14"/>
  <c r="BF44" i="12" l="1"/>
  <c r="DU16" i="1"/>
  <c r="AG45" i="12"/>
  <c r="AC44" i="12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EO16" i="1" l="1"/>
  <c r="AS19" i="14"/>
  <c r="J19" i="14" s="1"/>
  <c r="CQ19" i="1" s="1"/>
  <c r="AR19" i="14"/>
  <c r="W46" i="12"/>
  <c r="Z44" i="12"/>
  <c r="AE44" i="12"/>
  <c r="B44" i="12" s="1"/>
  <c r="BW44" i="1" s="1"/>
  <c r="M44" i="12"/>
  <c r="BC45" i="12" s="1"/>
  <c r="BF69" i="6"/>
  <c r="AO69" i="6"/>
  <c r="AH69" i="6" s="1"/>
  <c r="BE69" i="6"/>
  <c r="AM69" i="6"/>
  <c r="E69" i="6" s="1"/>
  <c r="BC19" i="14"/>
  <c r="X20" i="14"/>
  <c r="R18" i="14"/>
  <c r="AA18" i="14"/>
  <c r="C19" i="14" l="1"/>
  <c r="CP19" i="1" s="1"/>
  <c r="AO19" i="14"/>
  <c r="E19" i="14"/>
  <c r="AD19" i="14" s="1"/>
  <c r="AM19" i="14"/>
  <c r="R44" i="12"/>
  <c r="S44" i="12" s="1"/>
  <c r="X46" i="12"/>
  <c r="AA44" i="12"/>
  <c r="AD69" i="6"/>
  <c r="F69" i="6"/>
  <c r="BA70" i="6" s="1"/>
  <c r="L69" i="6"/>
  <c r="S18" i="14"/>
  <c r="N44" i="12" l="1"/>
  <c r="U44" i="12"/>
  <c r="T44" i="12" s="1"/>
  <c r="CA44" i="1" s="1"/>
  <c r="BZ44" i="1"/>
  <c r="AF69" i="6"/>
  <c r="M69" i="6"/>
  <c r="BC70" i="6" s="1"/>
  <c r="W71" i="6"/>
  <c r="Z69" i="6"/>
  <c r="Z70" i="6" s="1"/>
  <c r="B69" i="6"/>
  <c r="CR18" i="1"/>
  <c r="U18" i="14"/>
  <c r="T18" i="14" s="1"/>
  <c r="CS18" i="1" s="1"/>
  <c r="N18" i="14"/>
  <c r="CB44" i="1" l="1"/>
  <c r="AB44" i="12"/>
  <c r="K69" i="1"/>
  <c r="AO45" i="12"/>
  <c r="AM45" i="12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Q44" i="12"/>
  <c r="V45" i="12"/>
  <c r="J70" i="6"/>
  <c r="M70" i="1" s="1"/>
  <c r="AL70" i="6"/>
  <c r="D70" i="6" s="1"/>
  <c r="AN70" i="6"/>
  <c r="AG70" i="6" s="1"/>
  <c r="C70" i="6"/>
  <c r="L70" i="1" s="1"/>
  <c r="U69" i="6"/>
  <c r="T69" i="6" s="1"/>
  <c r="N69" i="1"/>
  <c r="N69" i="6"/>
  <c r="O18" i="14"/>
  <c r="P18" i="14" s="1"/>
  <c r="CU18" i="1" s="1"/>
  <c r="Q18" i="14"/>
  <c r="V19" i="14"/>
  <c r="Y45" i="12" l="1"/>
  <c r="BB45" i="12"/>
  <c r="E45" i="12" s="1"/>
  <c r="AD45" i="12" s="1"/>
  <c r="BD45" i="12"/>
  <c r="AH45" i="12" s="1"/>
  <c r="AC70" i="6"/>
  <c r="K70" i="6"/>
  <c r="O69" i="1"/>
  <c r="AB69" i="6"/>
  <c r="P69" i="1"/>
  <c r="O69" i="6"/>
  <c r="P69" i="6" s="1"/>
  <c r="Q69" i="1" s="1"/>
  <c r="BD19" i="14"/>
  <c r="AN19" i="14" s="1"/>
  <c r="AG19" i="14" s="1"/>
  <c r="BB19" i="14"/>
  <c r="AL19" i="14" s="1"/>
  <c r="Y19" i="14"/>
  <c r="BF45" i="12" l="1"/>
  <c r="L45" i="12"/>
  <c r="D45" i="12"/>
  <c r="BE45" i="12"/>
  <c r="AS46" i="12"/>
  <c r="AR46" i="12"/>
  <c r="Q69" i="6"/>
  <c r="V70" i="6"/>
  <c r="AE70" i="6"/>
  <c r="D19" i="14"/>
  <c r="BE19" i="14"/>
  <c r="AH19" i="14"/>
  <c r="L19" i="14" s="1"/>
  <c r="AF19" i="14" s="1"/>
  <c r="BF19" i="14"/>
  <c r="EN17" i="1" l="1"/>
  <c r="DS18" i="1" s="1"/>
  <c r="AV18" i="1" s="1"/>
  <c r="AH46" i="12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DU17" i="1" l="1"/>
  <c r="B45" i="12"/>
  <c r="BW45" i="1" s="1"/>
  <c r="BA46" i="12"/>
  <c r="W47" i="12"/>
  <c r="Z45" i="12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M19" i="14"/>
  <c r="EO17" i="1" l="1"/>
  <c r="BC20" i="14"/>
  <c r="AR20" i="14"/>
  <c r="AR21" i="14" s="1"/>
  <c r="AS20" i="14"/>
  <c r="AS21" i="14" s="1"/>
  <c r="AS22" i="14" s="1"/>
  <c r="R45" i="12"/>
  <c r="S45" i="12" s="1"/>
  <c r="AA45" i="12"/>
  <c r="X47" i="12"/>
  <c r="BC46" i="12"/>
  <c r="AD70" i="6"/>
  <c r="F70" i="6"/>
  <c r="BA71" i="6" s="1"/>
  <c r="L70" i="6"/>
  <c r="X21" i="14"/>
  <c r="R19" i="14"/>
  <c r="AA19" i="14"/>
  <c r="AS23" i="14" l="1"/>
  <c r="J23" i="14" s="1"/>
  <c r="CQ23" i="1" s="1"/>
  <c r="AG22" i="14"/>
  <c r="AR22" i="14"/>
  <c r="C22" i="14" s="1"/>
  <c r="CP22" i="1" s="1"/>
  <c r="AG21" i="14"/>
  <c r="J22" i="14"/>
  <c r="CQ22" i="1" s="1"/>
  <c r="C21" i="14"/>
  <c r="CP21" i="1" s="1"/>
  <c r="AM21" i="14"/>
  <c r="E21" i="14"/>
  <c r="AD21" i="14" s="1"/>
  <c r="AO21" i="14"/>
  <c r="AL21" i="14"/>
  <c r="AN21" i="14"/>
  <c r="J20" i="14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S19" i="14"/>
  <c r="AR23" i="14" l="1"/>
  <c r="C23" i="14" s="1"/>
  <c r="CP23" i="1" s="1"/>
  <c r="AL22" i="14"/>
  <c r="E22" i="14"/>
  <c r="AD22" i="14" s="1"/>
  <c r="AN22" i="14"/>
  <c r="AO22" i="14"/>
  <c r="AM22" i="14"/>
  <c r="CB45" i="1"/>
  <c r="AB45" i="12"/>
  <c r="K70" i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N19" i="14"/>
  <c r="AM23" i="14" l="1"/>
  <c r="E23" i="14" s="1"/>
  <c r="AD23" i="14" s="1"/>
  <c r="AO23" i="14"/>
  <c r="Q45" i="12"/>
  <c r="V46" i="12"/>
  <c r="O45" i="12"/>
  <c r="P45" i="12" s="1"/>
  <c r="CC45" i="1" s="1"/>
  <c r="J71" i="6"/>
  <c r="M71" i="1" s="1"/>
  <c r="AD46" i="12"/>
  <c r="L46" i="12"/>
  <c r="U70" i="6"/>
  <c r="T70" i="6" s="1"/>
  <c r="N70" i="1"/>
  <c r="N70" i="6"/>
  <c r="AL71" i="6"/>
  <c r="D71" i="6" s="1"/>
  <c r="AN71" i="6"/>
  <c r="AG71" i="6" s="1"/>
  <c r="C71" i="6"/>
  <c r="L71" i="1" s="1"/>
  <c r="CT19" i="1"/>
  <c r="AB19" i="14"/>
  <c r="O19" i="14" s="1"/>
  <c r="P19" i="14" s="1"/>
  <c r="CU19" i="1" s="1"/>
  <c r="Y46" i="12" l="1"/>
  <c r="BB46" i="12"/>
  <c r="BD46" i="12"/>
  <c r="AG46" i="12" s="1"/>
  <c r="AC71" i="6"/>
  <c r="K71" i="6"/>
  <c r="AB70" i="6"/>
  <c r="P70" i="1"/>
  <c r="P70" i="6"/>
  <c r="Q70" i="1" s="1"/>
  <c r="O70" i="1"/>
  <c r="AF46" i="12"/>
  <c r="V20" i="14"/>
  <c r="Q19" i="14"/>
  <c r="BF46" i="12" l="1"/>
  <c r="D46" i="12"/>
  <c r="BE46" i="12"/>
  <c r="AS47" i="12"/>
  <c r="AR47" i="12"/>
  <c r="AE71" i="6"/>
  <c r="Q70" i="6"/>
  <c r="V71" i="6"/>
  <c r="BD20" i="14"/>
  <c r="Y20" i="14"/>
  <c r="BB20" i="14"/>
  <c r="EN18" i="1" l="1"/>
  <c r="AG47" i="12"/>
  <c r="AC46" i="12"/>
  <c r="K46" i="12"/>
  <c r="F46" i="12"/>
  <c r="Y71" i="6"/>
  <c r="BB71" i="6"/>
  <c r="BD71" i="6"/>
  <c r="C47" i="12"/>
  <c r="BX47" i="1" s="1"/>
  <c r="J47" i="12"/>
  <c r="BY47" i="1" s="1"/>
  <c r="D20" i="14"/>
  <c r="F20" i="14" s="1"/>
  <c r="W22" i="14" s="1"/>
  <c r="BE20" i="14"/>
  <c r="AH20" i="14"/>
  <c r="L20" i="14" s="1"/>
  <c r="BF20" i="14"/>
  <c r="DS19" i="1" l="1"/>
  <c r="AV19" i="1" s="1"/>
  <c r="DU18" i="1"/>
  <c r="EO18" i="1" s="1"/>
  <c r="W48" i="12"/>
  <c r="Z46" i="12"/>
  <c r="BA47" i="12"/>
  <c r="AE46" i="12"/>
  <c r="B46" i="12" s="1"/>
  <c r="M46" i="12"/>
  <c r="BC47" i="12" s="1"/>
  <c r="Z20" i="14"/>
  <c r="BF71" i="6"/>
  <c r="AO71" i="6"/>
  <c r="AH71" i="6" s="1"/>
  <c r="BE71" i="6"/>
  <c r="AM71" i="6"/>
  <c r="E71" i="6" s="1"/>
  <c r="AF20" i="14"/>
  <c r="BA21" i="14"/>
  <c r="K20" i="14"/>
  <c r="M20" i="14" s="1"/>
  <c r="AC20" i="14"/>
  <c r="BW46" i="1" l="1"/>
  <c r="R46" i="12"/>
  <c r="S46" i="12" s="1"/>
  <c r="X48" i="12"/>
  <c r="AA46" i="12"/>
  <c r="AD71" i="6"/>
  <c r="F71" i="6"/>
  <c r="BA72" i="6" s="1"/>
  <c r="L71" i="6"/>
  <c r="BC21" i="14"/>
  <c r="AE20" i="14"/>
  <c r="B20" i="14"/>
  <c r="CO20" i="1" s="1"/>
  <c r="AA20" i="14"/>
  <c r="R20" i="14"/>
  <c r="X22" i="14"/>
  <c r="BZ46" i="1" l="1"/>
  <c r="N46" i="12"/>
  <c r="U46" i="12"/>
  <c r="T46" i="12" s="1"/>
  <c r="CA46" i="1" s="1"/>
  <c r="AF71" i="6"/>
  <c r="B71" i="6" s="1"/>
  <c r="M71" i="6"/>
  <c r="BC72" i="6" s="1"/>
  <c r="W73" i="6"/>
  <c r="Z71" i="6"/>
  <c r="Z72" i="6" s="1"/>
  <c r="S20" i="14"/>
  <c r="O46" i="12" l="1"/>
  <c r="P46" i="12" s="1"/>
  <c r="CC46" i="1" s="1"/>
  <c r="AB46" i="12"/>
  <c r="CB46" i="1"/>
  <c r="K71" i="1"/>
  <c r="AO47" i="12"/>
  <c r="AM47" i="12"/>
  <c r="E47" i="12" s="1"/>
  <c r="R71" i="6"/>
  <c r="S71" i="6" s="1"/>
  <c r="AA71" i="6"/>
  <c r="AA72" i="6" s="1"/>
  <c r="X73" i="6"/>
  <c r="AS72" i="6"/>
  <c r="AR72" i="6"/>
  <c r="CR20" i="1"/>
  <c r="U20" i="14"/>
  <c r="T20" i="14" s="1"/>
  <c r="CS20" i="1" s="1"/>
  <c r="N20" i="14"/>
  <c r="Q46" i="12" l="1"/>
  <c r="V47" i="12"/>
  <c r="U71" i="6"/>
  <c r="T71" i="6" s="1"/>
  <c r="N71" i="1"/>
  <c r="N71" i="6"/>
  <c r="AD47" i="12"/>
  <c r="D72" i="6"/>
  <c r="AL72" i="6"/>
  <c r="AN72" i="6"/>
  <c r="AG72" i="6" s="1"/>
  <c r="C72" i="6"/>
  <c r="L72" i="1" s="1"/>
  <c r="J72" i="6"/>
  <c r="M72" i="1" s="1"/>
  <c r="AB20" i="14"/>
  <c r="CT20" i="1"/>
  <c r="Y47" i="12" l="1"/>
  <c r="BD47" i="12"/>
  <c r="AH47" i="12" s="1"/>
  <c r="L47" i="12" s="1"/>
  <c r="AF47" i="12" s="1"/>
  <c r="BB47" i="12"/>
  <c r="AC72" i="6"/>
  <c r="K72" i="6"/>
  <c r="AB71" i="6"/>
  <c r="P71" i="1"/>
  <c r="O71" i="6"/>
  <c r="P71" i="6" s="1"/>
  <c r="Q71" i="1" s="1"/>
  <c r="O71" i="1"/>
  <c r="O20" i="14"/>
  <c r="P20" i="14" s="1"/>
  <c r="CU20" i="1" s="1"/>
  <c r="V21" i="14"/>
  <c r="Q20" i="14"/>
  <c r="AL47" i="12" l="1"/>
  <c r="D47" i="12" s="1"/>
  <c r="F47" i="12" s="1"/>
  <c r="BE47" i="12"/>
  <c r="AN47" i="12"/>
  <c r="BF47" i="12"/>
  <c r="AE72" i="6"/>
  <c r="Q71" i="6"/>
  <c r="V72" i="6"/>
  <c r="BB21" i="14"/>
  <c r="Y21" i="14"/>
  <c r="BD21" i="14"/>
  <c r="W49" i="12" l="1"/>
  <c r="Z47" i="12"/>
  <c r="AC47" i="12"/>
  <c r="K47" i="12"/>
  <c r="M47" i="12" s="1"/>
  <c r="AA47" i="12" s="1"/>
  <c r="BA48" i="12"/>
  <c r="O72" i="6"/>
  <c r="Y72" i="6"/>
  <c r="BB72" i="6"/>
  <c r="BD72" i="6"/>
  <c r="BF21" i="14"/>
  <c r="AH21" i="14"/>
  <c r="L21" i="14" s="1"/>
  <c r="BE21" i="14"/>
  <c r="D21" i="14"/>
  <c r="AR48" i="12" l="1"/>
  <c r="C48" i="12" s="1"/>
  <c r="BX48" i="1" s="1"/>
  <c r="R47" i="12"/>
  <c r="S47" i="12" s="1"/>
  <c r="X49" i="12"/>
  <c r="AS48" i="12"/>
  <c r="AE47" i="12"/>
  <c r="BC48" i="12"/>
  <c r="B47" i="12"/>
  <c r="BW47" i="1" s="1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J48" i="12" l="1"/>
  <c r="BY48" i="1" s="1"/>
  <c r="AH48" i="12"/>
  <c r="N47" i="12"/>
  <c r="U47" i="12"/>
  <c r="T47" i="12" s="1"/>
  <c r="CA47" i="1" s="1"/>
  <c r="BZ47" i="1"/>
  <c r="AD72" i="6"/>
  <c r="F72" i="6"/>
  <c r="L72" i="6"/>
  <c r="M21" i="14"/>
  <c r="AE21" i="14"/>
  <c r="B21" i="14"/>
  <c r="CO21" i="1" s="1"/>
  <c r="Z21" i="14"/>
  <c r="W23" i="14"/>
  <c r="AB47" i="12" l="1"/>
  <c r="CB47" i="1"/>
  <c r="P47" i="12"/>
  <c r="CC47" i="1" s="1"/>
  <c r="AF72" i="6"/>
  <c r="M72" i="6"/>
  <c r="BC73" i="6" s="1"/>
  <c r="B72" i="6"/>
  <c r="W74" i="6"/>
  <c r="BA73" i="6"/>
  <c r="BC22" i="14"/>
  <c r="AA21" i="14"/>
  <c r="X23" i="14"/>
  <c r="R21" i="14"/>
  <c r="V48" i="12" l="1"/>
  <c r="Q47" i="12"/>
  <c r="AO48" i="12"/>
  <c r="K72" i="1"/>
  <c r="R72" i="6"/>
  <c r="S72" i="6" s="1"/>
  <c r="X74" i="6"/>
  <c r="AS73" i="6"/>
  <c r="AR73" i="6"/>
  <c r="AM48" i="12"/>
  <c r="E48" i="12" s="1"/>
  <c r="S21" i="14"/>
  <c r="Y48" i="12" l="1"/>
  <c r="BB48" i="12"/>
  <c r="BD48" i="12"/>
  <c r="AG48" i="12" s="1"/>
  <c r="AD48" i="12"/>
  <c r="F48" i="12"/>
  <c r="L48" i="12"/>
  <c r="U72" i="6"/>
  <c r="T72" i="6" s="1"/>
  <c r="N72" i="1"/>
  <c r="N72" i="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N21" i="14"/>
  <c r="AN48" i="12" l="1"/>
  <c r="BF48" i="12"/>
  <c r="AL48" i="12"/>
  <c r="D48" i="12" s="1"/>
  <c r="BA49" i="12" s="1"/>
  <c r="BE48" i="12"/>
  <c r="Z48" i="12"/>
  <c r="O72" i="1"/>
  <c r="AB72" i="6"/>
  <c r="P72" i="1"/>
  <c r="P72" i="6"/>
  <c r="Q72" i="1" s="1"/>
  <c r="AF48" i="12"/>
  <c r="M48" i="12"/>
  <c r="AC73" i="6"/>
  <c r="K73" i="6"/>
  <c r="W50" i="12"/>
  <c r="CT21" i="1"/>
  <c r="AB21" i="14"/>
  <c r="AC48" i="12" l="1"/>
  <c r="K48" i="12"/>
  <c r="AE48" i="12" s="1"/>
  <c r="AA48" i="12"/>
  <c r="R48" i="12"/>
  <c r="S48" i="12" s="1"/>
  <c r="X50" i="12"/>
  <c r="AS49" i="12"/>
  <c r="AR49" i="12"/>
  <c r="AE73" i="6"/>
  <c r="Q72" i="6"/>
  <c r="V73" i="6"/>
  <c r="O21" i="14"/>
  <c r="P21" i="14" s="1"/>
  <c r="CU21" i="1" s="1"/>
  <c r="Q21" i="14"/>
  <c r="V22" i="14"/>
  <c r="BC49" i="12" l="1"/>
  <c r="B48" i="12"/>
  <c r="BW48" i="1" s="1"/>
  <c r="J49" i="12"/>
  <c r="BY49" i="1" s="1"/>
  <c r="C49" i="12"/>
  <c r="BX49" i="1" s="1"/>
  <c r="Y73" i="6"/>
  <c r="BB73" i="6"/>
  <c r="BD73" i="6"/>
  <c r="U48" i="12"/>
  <c r="T48" i="12" s="1"/>
  <c r="BZ48" i="1"/>
  <c r="N48" i="12"/>
  <c r="BB22" i="14"/>
  <c r="BD22" i="14"/>
  <c r="Y22" i="14"/>
  <c r="AB48" i="12" l="1"/>
  <c r="O48" i="12" s="1"/>
  <c r="P48" i="12" s="1"/>
  <c r="CC48" i="1" s="1"/>
  <c r="CB48" i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BA23" i="14"/>
  <c r="K22" i="14"/>
  <c r="M22" i="14" s="1"/>
  <c r="AC22" i="14"/>
  <c r="AF22" i="14"/>
  <c r="B22" i="14" l="1"/>
  <c r="CO22" i="1" s="1"/>
  <c r="Y49" i="12"/>
  <c r="BB49" i="12"/>
  <c r="BD49" i="12"/>
  <c r="W75" i="6"/>
  <c r="Z73" i="6"/>
  <c r="Z74" i="6" s="1"/>
  <c r="AF73" i="6"/>
  <c r="B73" i="6" s="1"/>
  <c r="M73" i="6"/>
  <c r="BC74" i="6" s="1"/>
  <c r="AE22" i="14"/>
  <c r="BC23" i="14"/>
  <c r="X24" i="14"/>
  <c r="R22" i="14"/>
  <c r="AA22" i="14"/>
  <c r="AN49" i="12" l="1"/>
  <c r="AG49" i="12" s="1"/>
  <c r="AL49" i="12"/>
  <c r="D49" i="12" s="1"/>
  <c r="K73" i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AC49" i="12" l="1"/>
  <c r="K49" i="12"/>
  <c r="AE49" i="12" s="1"/>
  <c r="U73" i="6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CR22" i="1"/>
  <c r="U22" i="14"/>
  <c r="T22" i="14" s="1"/>
  <c r="CS22" i="1" s="1"/>
  <c r="N22" i="14"/>
  <c r="AC74" i="6" l="1"/>
  <c r="K74" i="6"/>
  <c r="Z49" i="12"/>
  <c r="W51" i="12"/>
  <c r="AF49" i="12"/>
  <c r="B49" i="12" s="1"/>
  <c r="M49" i="12"/>
  <c r="BC50" i="12" s="1"/>
  <c r="AB73" i="6"/>
  <c r="P73" i="1"/>
  <c r="O73" i="6"/>
  <c r="P73" i="6" s="1"/>
  <c r="Q73" i="1" s="1"/>
  <c r="O73" i="1"/>
  <c r="AB22" i="14"/>
  <c r="O22" i="14" s="1"/>
  <c r="P22" i="14" s="1"/>
  <c r="CU22" i="1" s="1"/>
  <c r="CT22" i="1"/>
  <c r="BW49" i="1" l="1"/>
  <c r="R49" i="12"/>
  <c r="S49" i="12" s="1"/>
  <c r="X51" i="12"/>
  <c r="AA49" i="12"/>
  <c r="AR50" i="12"/>
  <c r="AS50" i="12"/>
  <c r="AE74" i="6"/>
  <c r="Q73" i="6"/>
  <c r="V74" i="6"/>
  <c r="Q22" i="14"/>
  <c r="V23" i="14"/>
  <c r="O74" i="6" l="1"/>
  <c r="Y74" i="6"/>
  <c r="BB74" i="6"/>
  <c r="BD74" i="6"/>
  <c r="U49" i="12"/>
  <c r="T49" i="12" s="1"/>
  <c r="BZ49" i="1"/>
  <c r="N49" i="12"/>
  <c r="J50" i="12"/>
  <c r="BY50" i="1" s="1"/>
  <c r="C50" i="12"/>
  <c r="BX50" i="1" s="1"/>
  <c r="BD23" i="14"/>
  <c r="AN23" i="14" s="1"/>
  <c r="AG23" i="14" s="1"/>
  <c r="BB23" i="14"/>
  <c r="AL23" i="14" s="1"/>
  <c r="Y23" i="14"/>
  <c r="AB49" i="12" l="1"/>
  <c r="CB49" i="1"/>
  <c r="O49" i="12"/>
  <c r="P49" i="12" s="1"/>
  <c r="CC49" i="1" s="1"/>
  <c r="CA49" i="1"/>
  <c r="BF74" i="6"/>
  <c r="AO74" i="6"/>
  <c r="AH74" i="6" s="1"/>
  <c r="BE74" i="6"/>
  <c r="AM74" i="6"/>
  <c r="E74" i="6" s="1"/>
  <c r="BE23" i="14"/>
  <c r="D23" i="14"/>
  <c r="BF23" i="14"/>
  <c r="AH23" i="14"/>
  <c r="L23" i="14" s="1"/>
  <c r="AD74" i="6" l="1"/>
  <c r="L74" i="6"/>
  <c r="F74" i="6"/>
  <c r="BA75" i="6" s="1"/>
  <c r="Q49" i="12"/>
  <c r="V50" i="12"/>
  <c r="AF23" i="14"/>
  <c r="K23" i="14"/>
  <c r="F23" i="14"/>
  <c r="BA24" i="14" s="1"/>
  <c r="AC23" i="14"/>
  <c r="Y50" i="12" l="1"/>
  <c r="BB50" i="12"/>
  <c r="AL50" i="12" s="1"/>
  <c r="D50" i="12" s="1"/>
  <c r="BD50" i="12"/>
  <c r="AN50" i="12" s="1"/>
  <c r="AG50" i="12" s="1"/>
  <c r="W76" i="6"/>
  <c r="AF74" i="6"/>
  <c r="M74" i="6"/>
  <c r="BC75" i="6" s="1"/>
  <c r="B74" i="6"/>
  <c r="W25" i="14"/>
  <c r="Z23" i="14"/>
  <c r="M23" i="14"/>
  <c r="AE23" i="14"/>
  <c r="B23" i="14" s="1"/>
  <c r="AC50" i="12" l="1"/>
  <c r="K50" i="12"/>
  <c r="AE50" i="12" s="1"/>
  <c r="AA23" i="14"/>
  <c r="AR24" i="14"/>
  <c r="AS24" i="14"/>
  <c r="BF50" i="12"/>
  <c r="AO50" i="12"/>
  <c r="AH50" i="12" s="1"/>
  <c r="BE50" i="12"/>
  <c r="AM50" i="12"/>
  <c r="E50" i="12" s="1"/>
  <c r="K74" i="1"/>
  <c r="R74" i="6"/>
  <c r="S74" i="6" s="1"/>
  <c r="X76" i="6"/>
  <c r="AS75" i="6"/>
  <c r="AR75" i="6"/>
  <c r="CO23" i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D75" i="6"/>
  <c r="AL75" i="6"/>
  <c r="AN75" i="6"/>
  <c r="C75" i="6"/>
  <c r="L75" i="1" s="1"/>
  <c r="AD50" i="12"/>
  <c r="F50" i="12"/>
  <c r="L50" i="12"/>
  <c r="AG75" i="6"/>
  <c r="J75" i="6"/>
  <c r="M75" i="1" s="1"/>
  <c r="S23" i="14"/>
  <c r="BA51" i="12" l="1"/>
  <c r="Z50" i="12"/>
  <c r="AD24" i="14"/>
  <c r="AC75" i="6"/>
  <c r="K75" i="6"/>
  <c r="AF50" i="12"/>
  <c r="B50" i="12" s="1"/>
  <c r="M50" i="12"/>
  <c r="AB74" i="6"/>
  <c r="P74" i="1"/>
  <c r="P74" i="6"/>
  <c r="Q74" i="1" s="1"/>
  <c r="W52" i="12"/>
  <c r="O74" i="1"/>
  <c r="CR23" i="1"/>
  <c r="U23" i="14"/>
  <c r="T23" i="14" s="1"/>
  <c r="CS23" i="1" s="1"/>
  <c r="N23" i="14"/>
  <c r="BC51" i="12" l="1"/>
  <c r="AA50" i="12"/>
  <c r="BW50" i="1"/>
  <c r="Q74" i="6"/>
  <c r="V75" i="6"/>
  <c r="AE75" i="6"/>
  <c r="R50" i="12"/>
  <c r="S50" i="12" s="1"/>
  <c r="X52" i="12"/>
  <c r="AR51" i="12"/>
  <c r="AS51" i="12"/>
  <c r="CT23" i="1"/>
  <c r="AB23" i="14"/>
  <c r="O23" i="14" s="1"/>
  <c r="P23" i="14" s="1"/>
  <c r="CU23" i="1" s="1"/>
  <c r="U50" i="12" l="1"/>
  <c r="T50" i="12" s="1"/>
  <c r="BZ50" i="1"/>
  <c r="N50" i="12"/>
  <c r="O50" i="12" s="1"/>
  <c r="Y75" i="6"/>
  <c r="BB75" i="6"/>
  <c r="BD75" i="6"/>
  <c r="C51" i="12"/>
  <c r="BX51" i="1" s="1"/>
  <c r="J51" i="12"/>
  <c r="BY51" i="1" s="1"/>
  <c r="V24" i="14"/>
  <c r="Q23" i="14"/>
  <c r="BF75" i="6" l="1"/>
  <c r="AO75" i="6"/>
  <c r="AH75" i="6" s="1"/>
  <c r="BE75" i="6"/>
  <c r="AM75" i="6"/>
  <c r="E75" i="6" s="1"/>
  <c r="AB50" i="12"/>
  <c r="CB50" i="1"/>
  <c r="P50" i="12"/>
  <c r="CC50" i="1" s="1"/>
  <c r="CA50" i="1"/>
  <c r="Y24" i="14"/>
  <c r="BD24" i="14"/>
  <c r="AN24" i="14" s="1"/>
  <c r="AG24" i="14" s="1"/>
  <c r="BB24" i="14"/>
  <c r="AL24" i="14" l="1"/>
  <c r="D24" i="14" s="1"/>
  <c r="F24" i="14" s="1"/>
  <c r="AD75" i="6"/>
  <c r="F75" i="6"/>
  <c r="BA76" i="6" s="1"/>
  <c r="L75" i="6"/>
  <c r="Q50" i="12"/>
  <c r="V51" i="12"/>
  <c r="BE24" i="14"/>
  <c r="BF24" i="14"/>
  <c r="AH24" i="14"/>
  <c r="L24" i="14" s="1"/>
  <c r="W26" i="14" l="1"/>
  <c r="Z24" i="14"/>
  <c r="AF75" i="6"/>
  <c r="B75" i="6" s="1"/>
  <c r="M75" i="6"/>
  <c r="BC76" i="6" s="1"/>
  <c r="Z75" i="6"/>
  <c r="Z76" i="6" s="1"/>
  <c r="W77" i="6"/>
  <c r="Y51" i="12"/>
  <c r="BB51" i="12"/>
  <c r="AL51" i="12" s="1"/>
  <c r="D51" i="12" s="1"/>
  <c r="BD51" i="12"/>
  <c r="AN51" i="12" s="1"/>
  <c r="AG51" i="12" s="1"/>
  <c r="AF24" i="14"/>
  <c r="AC24" i="14"/>
  <c r="K24" i="14"/>
  <c r="M24" i="14" s="1"/>
  <c r="BA25" i="14"/>
  <c r="AC51" i="12" l="1"/>
  <c r="K51" i="12"/>
  <c r="AE51" i="12" s="1"/>
  <c r="AS25" i="14"/>
  <c r="AR25" i="14"/>
  <c r="K75" i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BC25" i="14"/>
  <c r="R24" i="14"/>
  <c r="AA24" i="14"/>
  <c r="X26" i="14"/>
  <c r="C25" i="14" l="1"/>
  <c r="CP25" i="1" s="1"/>
  <c r="AO25" i="14"/>
  <c r="AM25" i="14"/>
  <c r="E25" i="14" s="1"/>
  <c r="AD25" i="14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G76" i="6"/>
  <c r="J76" i="6"/>
  <c r="M76" i="1" s="1"/>
  <c r="S24" i="14"/>
  <c r="AC76" i="6" l="1"/>
  <c r="K76" i="6"/>
  <c r="O75" i="1"/>
  <c r="Z51" i="12"/>
  <c r="W53" i="12"/>
  <c r="AF51" i="12"/>
  <c r="B51" i="12" s="1"/>
  <c r="M51" i="12"/>
  <c r="AB75" i="6"/>
  <c r="P75" i="1"/>
  <c r="O75" i="6"/>
  <c r="P75" i="6" s="1"/>
  <c r="Q75" i="1" s="1"/>
  <c r="CR24" i="1"/>
  <c r="U24" i="14"/>
  <c r="T24" i="14" s="1"/>
  <c r="CS24" i="1" s="1"/>
  <c r="N24" i="14"/>
  <c r="BW51" i="1" l="1"/>
  <c r="AE76" i="6"/>
  <c r="R51" i="12"/>
  <c r="S51" i="12" s="1"/>
  <c r="AA51" i="12"/>
  <c r="X53" i="12"/>
  <c r="AR52" i="12"/>
  <c r="AS52" i="12"/>
  <c r="Q75" i="6"/>
  <c r="V76" i="6"/>
  <c r="BC52" i="12"/>
  <c r="CT24" i="1"/>
  <c r="AB24" i="14"/>
  <c r="AH52" i="12" l="1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C52" i="12"/>
  <c r="BX52" i="1" s="1"/>
  <c r="O24" i="14"/>
  <c r="P24" i="14" s="1"/>
  <c r="CU24" i="1" s="1"/>
  <c r="V25" i="14"/>
  <c r="Q24" i="14"/>
  <c r="BF76" i="6" l="1"/>
  <c r="AO76" i="6"/>
  <c r="AH76" i="6" s="1"/>
  <c r="BE76" i="6"/>
  <c r="AM76" i="6"/>
  <c r="E76" i="6" s="1"/>
  <c r="AB51" i="12"/>
  <c r="CB51" i="1"/>
  <c r="O51" i="12"/>
  <c r="P51" i="12" s="1"/>
  <c r="CC51" i="1" s="1"/>
  <c r="CA51" i="1"/>
  <c r="Y25" i="14"/>
  <c r="BD25" i="14"/>
  <c r="AH25" i="14" s="1"/>
  <c r="L25" i="14" s="1"/>
  <c r="AF25" i="14" s="1"/>
  <c r="BB25" i="14"/>
  <c r="AD76" i="6" l="1"/>
  <c r="F76" i="6"/>
  <c r="BA77" i="6" s="1"/>
  <c r="L76" i="6"/>
  <c r="Q51" i="12"/>
  <c r="V52" i="12"/>
  <c r="BE25" i="14"/>
  <c r="AL25" i="14"/>
  <c r="D25" i="14" s="1"/>
  <c r="AN25" i="14"/>
  <c r="AG25" i="14" s="1"/>
  <c r="BF25" i="14"/>
  <c r="B76" i="6" l="1"/>
  <c r="AF76" i="6"/>
  <c r="M76" i="6"/>
  <c r="BC77" i="6" s="1"/>
  <c r="W78" i="6"/>
  <c r="Y52" i="12"/>
  <c r="BB52" i="12"/>
  <c r="D52" i="12" s="1"/>
  <c r="BD52" i="12"/>
  <c r="AG52" i="12" s="1"/>
  <c r="F25" i="14"/>
  <c r="K25" i="14"/>
  <c r="AC25" i="14"/>
  <c r="K52" i="12" l="1"/>
  <c r="AE52" i="12" s="1"/>
  <c r="AC52" i="12"/>
  <c r="BF52" i="12"/>
  <c r="AO52" i="12"/>
  <c r="R76" i="6"/>
  <c r="S76" i="6" s="1"/>
  <c r="X78" i="6"/>
  <c r="AR77" i="6"/>
  <c r="AS77" i="6"/>
  <c r="BE52" i="12"/>
  <c r="AM52" i="12"/>
  <c r="E52" i="12" s="1"/>
  <c r="K76" i="1"/>
  <c r="M25" i="14"/>
  <c r="AE25" i="14"/>
  <c r="B25" i="14" s="1"/>
  <c r="CO25" i="1" s="1"/>
  <c r="BA26" i="14"/>
  <c r="W27" i="14"/>
  <c r="Z25" i="14"/>
  <c r="AR26" i="14" l="1"/>
  <c r="AS26" i="14"/>
  <c r="AL77" i="6"/>
  <c r="D77" i="6" s="1"/>
  <c r="AN77" i="6"/>
  <c r="C77" i="6"/>
  <c r="L77" i="1" s="1"/>
  <c r="AG77" i="6"/>
  <c r="J77" i="6"/>
  <c r="M77" i="1" s="1"/>
  <c r="U76" i="6"/>
  <c r="T76" i="6" s="1"/>
  <c r="N76" i="1"/>
  <c r="N76" i="6"/>
  <c r="AD52" i="12"/>
  <c r="L52" i="12"/>
  <c r="F52" i="12"/>
  <c r="Z52" i="12" s="1"/>
  <c r="BC26" i="14"/>
  <c r="R25" i="14"/>
  <c r="X27" i="14"/>
  <c r="AA25" i="14"/>
  <c r="J26" i="14" l="1"/>
  <c r="CQ26" i="1" s="1"/>
  <c r="C26" i="14"/>
  <c r="CP26" i="1" s="1"/>
  <c r="AN26" i="14"/>
  <c r="AG26" i="14" s="1"/>
  <c r="AL26" i="14"/>
  <c r="AC77" i="6"/>
  <c r="K77" i="6"/>
  <c r="W54" i="12"/>
  <c r="AF52" i="12"/>
  <c r="B52" i="12" s="1"/>
  <c r="M52" i="12"/>
  <c r="AB76" i="6"/>
  <c r="P76" i="1"/>
  <c r="P76" i="6"/>
  <c r="Q76" i="1" s="1"/>
  <c r="O76" i="1"/>
  <c r="BA53" i="12"/>
  <c r="S25" i="14"/>
  <c r="BC53" i="12" l="1"/>
  <c r="AA52" i="12"/>
  <c r="BW52" i="1"/>
  <c r="Q76" i="6"/>
  <c r="V77" i="6"/>
  <c r="AE77" i="6"/>
  <c r="R52" i="12"/>
  <c r="S52" i="12" s="1"/>
  <c r="X54" i="12"/>
  <c r="AR53" i="12"/>
  <c r="AS53" i="12"/>
  <c r="CR25" i="1"/>
  <c r="U25" i="14"/>
  <c r="T25" i="14" s="1"/>
  <c r="CS25" i="1" s="1"/>
  <c r="N25" i="14"/>
  <c r="AG53" i="12" l="1"/>
  <c r="U52" i="12"/>
  <c r="T52" i="12" s="1"/>
  <c r="BZ52" i="1"/>
  <c r="N52" i="12"/>
  <c r="O52" i="12" s="1"/>
  <c r="D53" i="12"/>
  <c r="AN53" i="12"/>
  <c r="AL53" i="12"/>
  <c r="C53" i="12"/>
  <c r="BX53" i="1" s="1"/>
  <c r="Y77" i="6"/>
  <c r="BB77" i="6"/>
  <c r="BD77" i="6"/>
  <c r="J53" i="12"/>
  <c r="BY53" i="1" s="1"/>
  <c r="CT25" i="1"/>
  <c r="AB25" i="14"/>
  <c r="BE77" i="6" l="1"/>
  <c r="AM77" i="6"/>
  <c r="E77" i="6" s="1"/>
  <c r="AC53" i="12"/>
  <c r="K53" i="12"/>
  <c r="BF77" i="6"/>
  <c r="AO77" i="6"/>
  <c r="AH77" i="6" s="1"/>
  <c r="AB52" i="12"/>
  <c r="CB52" i="1"/>
  <c r="P52" i="12"/>
  <c r="CC52" i="1" s="1"/>
  <c r="CA52" i="1"/>
  <c r="Q25" i="14"/>
  <c r="V26" i="14"/>
  <c r="O25" i="14"/>
  <c r="P25" i="14" s="1"/>
  <c r="CU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H53" i="12" s="1"/>
  <c r="AC26" i="14"/>
  <c r="K26" i="14"/>
  <c r="AE26" i="14" s="1"/>
  <c r="BF26" i="14"/>
  <c r="AO26" i="14"/>
  <c r="AH26" i="14" s="1"/>
  <c r="AM26" i="14"/>
  <c r="E26" i="14" s="1"/>
  <c r="BE26" i="14"/>
  <c r="K77" i="1" l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AN78" i="6"/>
  <c r="AL78" i="6"/>
  <c r="D78" i="6" s="1"/>
  <c r="C78" i="6"/>
  <c r="L78" i="1" s="1"/>
  <c r="M26" i="14"/>
  <c r="AF26" i="14"/>
  <c r="B26" i="14" s="1"/>
  <c r="CO26" i="1" s="1"/>
  <c r="W28" i="14"/>
  <c r="Z26" i="14"/>
  <c r="BA27" i="14"/>
  <c r="AR27" i="14" l="1"/>
  <c r="AS27" i="14"/>
  <c r="AC78" i="6"/>
  <c r="K78" i="6"/>
  <c r="AF53" i="12"/>
  <c r="B53" i="12" s="1"/>
  <c r="M53" i="12"/>
  <c r="BC54" i="12" s="1"/>
  <c r="W55" i="12"/>
  <c r="Z53" i="12"/>
  <c r="AB77" i="6"/>
  <c r="P77" i="1"/>
  <c r="O77" i="6"/>
  <c r="P77" i="6" s="1"/>
  <c r="Q77" i="1" s="1"/>
  <c r="O77" i="1"/>
  <c r="BC27" i="14"/>
  <c r="AA26" i="14"/>
  <c r="R26" i="14"/>
  <c r="X28" i="14"/>
  <c r="J27" i="14" l="1"/>
  <c r="CQ27" i="1" s="1"/>
  <c r="C27" i="14"/>
  <c r="CP27" i="1" s="1"/>
  <c r="BW53" i="1"/>
  <c r="Q77" i="6"/>
  <c r="V78" i="6"/>
  <c r="R53" i="12"/>
  <c r="S53" i="12" s="1"/>
  <c r="X55" i="12"/>
  <c r="AA53" i="12"/>
  <c r="AR54" i="12"/>
  <c r="AS54" i="12"/>
  <c r="AE78" i="6"/>
  <c r="S26" i="14"/>
  <c r="AH54" i="12" l="1"/>
  <c r="U53" i="12"/>
  <c r="T53" i="12" s="1"/>
  <c r="BZ53" i="1"/>
  <c r="N53" i="12"/>
  <c r="O78" i="6"/>
  <c r="Y78" i="6"/>
  <c r="BB78" i="6"/>
  <c r="BD78" i="6"/>
  <c r="J54" i="12"/>
  <c r="BY54" i="1" s="1"/>
  <c r="AN54" i="12"/>
  <c r="AL54" i="12"/>
  <c r="C54" i="12"/>
  <c r="BX54" i="1" s="1"/>
  <c r="CR26" i="1"/>
  <c r="U26" i="14"/>
  <c r="T26" i="14" s="1"/>
  <c r="CS26" i="1" s="1"/>
  <c r="N26" i="14"/>
  <c r="BF78" i="6" l="1"/>
  <c r="AO78" i="6"/>
  <c r="AH78" i="6" s="1"/>
  <c r="BE78" i="6"/>
  <c r="AM78" i="6"/>
  <c r="E78" i="6" s="1"/>
  <c r="AB53" i="12"/>
  <c r="CB53" i="1"/>
  <c r="O53" i="12"/>
  <c r="P53" i="12" s="1"/>
  <c r="CC53" i="1" s="1"/>
  <c r="CA53" i="1"/>
  <c r="CT26" i="1"/>
  <c r="AB26" i="14"/>
  <c r="O26" i="14" s="1"/>
  <c r="P26" i="14" s="1"/>
  <c r="CU26" i="1" s="1"/>
  <c r="AD78" i="6" l="1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BB54" i="12"/>
  <c r="D54" i="12" s="1"/>
  <c r="BD54" i="12"/>
  <c r="AG54" i="12" s="1"/>
  <c r="BD27" i="14"/>
  <c r="BB27" i="14"/>
  <c r="AM27" i="14" s="1"/>
  <c r="E27" i="14" s="1"/>
  <c r="AD27" i="14" s="1"/>
  <c r="Y27" i="14"/>
  <c r="AO27" i="14" l="1"/>
  <c r="AH27" i="14" s="1"/>
  <c r="L27" i="14" s="1"/>
  <c r="AF27" i="14" s="1"/>
  <c r="AC54" i="12"/>
  <c r="K54" i="12"/>
  <c r="AE54" i="12" s="1"/>
  <c r="K78" i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Z54" i="12" s="1"/>
  <c r="L54" i="12"/>
  <c r="U78" i="6"/>
  <c r="T78" i="6" s="1"/>
  <c r="N78" i="1"/>
  <c r="N78" i="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B78" i="6"/>
  <c r="P78" i="1"/>
  <c r="P78" i="6"/>
  <c r="Q78" i="1" s="1"/>
  <c r="O78" i="1"/>
  <c r="AF54" i="12"/>
  <c r="M54" i="12"/>
  <c r="BA55" i="12"/>
  <c r="B54" i="12"/>
  <c r="BA28" i="14"/>
  <c r="Z27" i="14"/>
  <c r="M27" i="14"/>
  <c r="AE27" i="14"/>
  <c r="B27" i="14" s="1"/>
  <c r="W29" i="14"/>
  <c r="BC28" i="14" l="1"/>
  <c r="AS28" i="14"/>
  <c r="AR28" i="14"/>
  <c r="BC55" i="12"/>
  <c r="AA54" i="12"/>
  <c r="BW54" i="1"/>
  <c r="R54" i="12"/>
  <c r="S54" i="12" s="1"/>
  <c r="X56" i="12"/>
  <c r="AS55" i="12"/>
  <c r="AR55" i="12"/>
  <c r="Q78" i="6"/>
  <c r="V79" i="6"/>
  <c r="AE79" i="6"/>
  <c r="CO27" i="1"/>
  <c r="R27" i="14"/>
  <c r="X29" i="14"/>
  <c r="AA27" i="14"/>
  <c r="C28" i="14" l="1"/>
  <c r="CP28" i="1" s="1"/>
  <c r="J28" i="14"/>
  <c r="CQ28" i="1" s="1"/>
  <c r="AG55" i="12"/>
  <c r="J55" i="12"/>
  <c r="BY55" i="1" s="1"/>
  <c r="Y79" i="6"/>
  <c r="BB79" i="6"/>
  <c r="BD79" i="6"/>
  <c r="U54" i="12"/>
  <c r="T54" i="12" s="1"/>
  <c r="BZ54" i="1"/>
  <c r="N54" i="12"/>
  <c r="O54" i="12" s="1"/>
  <c r="AL55" i="12"/>
  <c r="D55" i="12" s="1"/>
  <c r="AN55" i="12"/>
  <c r="C55" i="12"/>
  <c r="BX55" i="1" s="1"/>
  <c r="S27" i="14"/>
  <c r="AC55" i="12" l="1"/>
  <c r="K55" i="12"/>
  <c r="AB54" i="12"/>
  <c r="CB54" i="1"/>
  <c r="P54" i="12"/>
  <c r="CC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N27" i="14"/>
  <c r="Q54" i="12" l="1"/>
  <c r="V55" i="12"/>
  <c r="AE55" i="12"/>
  <c r="AD79" i="6"/>
  <c r="F79" i="6"/>
  <c r="BA80" i="6" s="1"/>
  <c r="L79" i="6"/>
  <c r="CT27" i="1"/>
  <c r="AB27" i="14"/>
  <c r="O27" i="14" s="1"/>
  <c r="P27" i="14" s="1"/>
  <c r="Y55" i="12" l="1"/>
  <c r="BB55" i="12"/>
  <c r="BD55" i="12"/>
  <c r="AH55" i="12" s="1"/>
  <c r="AF79" i="6"/>
  <c r="B79" i="6" s="1"/>
  <c r="M79" i="6"/>
  <c r="BC80" i="6" s="1"/>
  <c r="W81" i="6"/>
  <c r="Z79" i="6"/>
  <c r="Z80" i="6" s="1"/>
  <c r="CU27" i="1"/>
  <c r="V28" i="14"/>
  <c r="Q27" i="14"/>
  <c r="K79" i="1" l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AN28" i="14" s="1"/>
  <c r="AG28" i="14" s="1"/>
  <c r="BB28" i="14"/>
  <c r="Y28" i="14"/>
  <c r="AL28" i="14" l="1"/>
  <c r="D28" i="14" s="1"/>
  <c r="AL80" i="6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J80" i="6"/>
  <c r="M80" i="1" s="1"/>
  <c r="BE28" i="14"/>
  <c r="AM28" i="14"/>
  <c r="E28" i="14" s="1"/>
  <c r="AO28" i="14"/>
  <c r="AH28" i="14" s="1"/>
  <c r="BF28" i="14"/>
  <c r="AC28" i="14" l="1"/>
  <c r="K28" i="14"/>
  <c r="AE28" i="14" s="1"/>
  <c r="AC80" i="6"/>
  <c r="K80" i="6"/>
  <c r="O79" i="1"/>
  <c r="AF55" i="12"/>
  <c r="B55" i="12" s="1"/>
  <c r="M55" i="12"/>
  <c r="BC56" i="12" s="1"/>
  <c r="W57" i="12"/>
  <c r="Z55" i="12"/>
  <c r="AB79" i="6"/>
  <c r="P79" i="1"/>
  <c r="O79" i="6"/>
  <c r="P79" i="6" s="1"/>
  <c r="Q79" i="1" s="1"/>
  <c r="F28" i="14"/>
  <c r="L28" i="14"/>
  <c r="AD28" i="14"/>
  <c r="BW55" i="1" l="1"/>
  <c r="AE80" i="6"/>
  <c r="Q79" i="6"/>
  <c r="V80" i="6"/>
  <c r="R55" i="12"/>
  <c r="S55" i="12" s="1"/>
  <c r="X57" i="12"/>
  <c r="AA55" i="12"/>
  <c r="AR56" i="12"/>
  <c r="AS56" i="12"/>
  <c r="AF28" i="14"/>
  <c r="B28" i="14" s="1"/>
  <c r="M28" i="14"/>
  <c r="W30" i="14"/>
  <c r="Z28" i="14"/>
  <c r="BA29" i="14"/>
  <c r="BC29" i="14" l="1"/>
  <c r="AS29" i="14"/>
  <c r="AR29" i="14"/>
  <c r="U55" i="12"/>
  <c r="T55" i="12" s="1"/>
  <c r="BZ55" i="1"/>
  <c r="N55" i="12"/>
  <c r="J56" i="12"/>
  <c r="BY56" i="1" s="1"/>
  <c r="C56" i="12"/>
  <c r="BX56" i="1" s="1"/>
  <c r="O80" i="6"/>
  <c r="Y80" i="6"/>
  <c r="BB80" i="6"/>
  <c r="BD80" i="6"/>
  <c r="R28" i="14"/>
  <c r="X30" i="14"/>
  <c r="AA28" i="14"/>
  <c r="CO28" i="1"/>
  <c r="C29" i="14" l="1"/>
  <c r="CP29" i="1" s="1"/>
  <c r="J29" i="14"/>
  <c r="CQ29" i="1" s="1"/>
  <c r="BF80" i="6"/>
  <c r="AO80" i="6"/>
  <c r="AH80" i="6" s="1"/>
  <c r="BE80" i="6"/>
  <c r="AM80" i="6"/>
  <c r="E80" i="6" s="1"/>
  <c r="AB55" i="12"/>
  <c r="CB55" i="1"/>
  <c r="O55" i="12"/>
  <c r="P55" i="12" s="1"/>
  <c r="CC55" i="1" s="1"/>
  <c r="CA55" i="1"/>
  <c r="S28" i="14"/>
  <c r="Q55" i="12" l="1"/>
  <c r="V56" i="12"/>
  <c r="AD80" i="6"/>
  <c r="L80" i="6"/>
  <c r="F80" i="6"/>
  <c r="CR28" i="1"/>
  <c r="U28" i="14"/>
  <c r="T28" i="14" s="1"/>
  <c r="N28" i="14"/>
  <c r="W82" i="6" l="1"/>
  <c r="AF80" i="6"/>
  <c r="B80" i="6" s="1"/>
  <c r="M80" i="6"/>
  <c r="BC81" i="6" s="1"/>
  <c r="BA81" i="6"/>
  <c r="Y56" i="12"/>
  <c r="BB56" i="12"/>
  <c r="AL56" i="12" s="1"/>
  <c r="D56" i="12" s="1"/>
  <c r="BD56" i="12"/>
  <c r="AN56" i="12" s="1"/>
  <c r="AG56" i="12" s="1"/>
  <c r="T4" i="14"/>
  <c r="CS28" i="1"/>
  <c r="AB28" i="14"/>
  <c r="O28" i="14" s="1"/>
  <c r="P28" i="14" s="1"/>
  <c r="CT28" i="1"/>
  <c r="AC56" i="12" l="1"/>
  <c r="K56" i="12"/>
  <c r="AE56" i="12" s="1"/>
  <c r="K80" i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Z56" i="12" s="1"/>
  <c r="AD56" i="12"/>
  <c r="L56" i="12"/>
  <c r="U80" i="6"/>
  <c r="T80" i="6" s="1"/>
  <c r="N80" i="1"/>
  <c r="N80" i="6"/>
  <c r="BD29" i="14"/>
  <c r="BB29" i="14"/>
  <c r="AM29" i="14" s="1"/>
  <c r="E29" i="14" s="1"/>
  <c r="AD29" i="14" s="1"/>
  <c r="Y29" i="14"/>
  <c r="AO29" i="14" l="1"/>
  <c r="AH29" i="14" s="1"/>
  <c r="L29" i="14" s="1"/>
  <c r="AF29" i="14" s="1"/>
  <c r="AC81" i="6"/>
  <c r="K81" i="6"/>
  <c r="W58" i="12"/>
  <c r="O80" i="1"/>
  <c r="BA57" i="12"/>
  <c r="AB80" i="6"/>
  <c r="P80" i="1"/>
  <c r="P80" i="6"/>
  <c r="Q80" i="1" s="1"/>
  <c r="AF56" i="12"/>
  <c r="B56" i="12" s="1"/>
  <c r="M56" i="12"/>
  <c r="AL29" i="14"/>
  <c r="D29" i="14" s="1"/>
  <c r="F29" i="14" s="1"/>
  <c r="BE29" i="14"/>
  <c r="BF29" i="14"/>
  <c r="AN29" i="14"/>
  <c r="AG29" i="14" s="1"/>
  <c r="BC57" i="12" l="1"/>
  <c r="AA56" i="12"/>
  <c r="BW56" i="1"/>
  <c r="Q80" i="6"/>
  <c r="V81" i="6"/>
  <c r="AE81" i="6"/>
  <c r="R56" i="12"/>
  <c r="S56" i="12" s="1"/>
  <c r="X58" i="12"/>
  <c r="AS57" i="12"/>
  <c r="AR57" i="12"/>
  <c r="W31" i="14"/>
  <c r="Z29" i="14"/>
  <c r="AC29" i="14"/>
  <c r="K29" i="14"/>
  <c r="M29" i="14" s="1"/>
  <c r="BA30" i="14"/>
  <c r="AA29" i="14" l="1"/>
  <c r="AR30" i="14"/>
  <c r="AS30" i="14"/>
  <c r="AS31" i="14" s="1"/>
  <c r="J57" i="12"/>
  <c r="BY57" i="1" s="1"/>
  <c r="Y81" i="6"/>
  <c r="BB81" i="6"/>
  <c r="BD81" i="6"/>
  <c r="AN57" i="12"/>
  <c r="AL57" i="12"/>
  <c r="D57" i="12" s="1"/>
  <c r="C57" i="12"/>
  <c r="BX57" i="1" s="1"/>
  <c r="U56" i="12"/>
  <c r="T56" i="12" s="1"/>
  <c r="BZ56" i="1"/>
  <c r="N56" i="12"/>
  <c r="O56" i="12" s="1"/>
  <c r="R29" i="14"/>
  <c r="S29" i="14" s="1"/>
  <c r="X31" i="14"/>
  <c r="AE29" i="14"/>
  <c r="B29" i="14" s="1"/>
  <c r="BC30" i="14"/>
  <c r="AR31" i="14" l="1"/>
  <c r="C31" i="14" s="1"/>
  <c r="CP31" i="1" s="1"/>
  <c r="J31" i="14"/>
  <c r="CQ31" i="1" s="1"/>
  <c r="J30" i="14"/>
  <c r="CQ30" i="1" s="1"/>
  <c r="C30" i="14"/>
  <c r="CP30" i="1" s="1"/>
  <c r="AL30" i="14"/>
  <c r="AN30" i="14"/>
  <c r="AG30" i="14" s="1"/>
  <c r="K57" i="12"/>
  <c r="AC57" i="12"/>
  <c r="BE81" i="6"/>
  <c r="AM81" i="6"/>
  <c r="E81" i="6" s="1"/>
  <c r="CA56" i="1"/>
  <c r="AB56" i="12"/>
  <c r="CB56" i="1"/>
  <c r="P56" i="12"/>
  <c r="CC56" i="1" s="1"/>
  <c r="BF81" i="6"/>
  <c r="AO81" i="6"/>
  <c r="AH81" i="6" s="1"/>
  <c r="CO29" i="1"/>
  <c r="U29" i="14"/>
  <c r="T29" i="14" s="1"/>
  <c r="CS29" i="1" s="1"/>
  <c r="CR29" i="1"/>
  <c r="N29" i="14"/>
  <c r="AO31" i="14" l="1"/>
  <c r="AM31" i="14"/>
  <c r="E31" i="14" s="1"/>
  <c r="AD31" i="14" s="1"/>
  <c r="AD81" i="6"/>
  <c r="L81" i="6"/>
  <c r="F81" i="6"/>
  <c r="Q56" i="12"/>
  <c r="V57" i="12"/>
  <c r="AE57" i="12"/>
  <c r="CT29" i="1"/>
  <c r="AB29" i="14"/>
  <c r="O29" i="14" s="1"/>
  <c r="P29" i="14" s="1"/>
  <c r="CU29" i="1" s="1"/>
  <c r="Y57" i="12" l="1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K81" i="1" l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D30" i="14" s="1"/>
  <c r="BD30" i="14"/>
  <c r="K30" i="14" l="1"/>
  <c r="AE30" i="14" s="1"/>
  <c r="AC30" i="14"/>
  <c r="D82" i="6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J82" i="6"/>
  <c r="M82" i="1" s="1"/>
  <c r="BF30" i="14"/>
  <c r="AO30" i="14"/>
  <c r="AH30" i="14" s="1"/>
  <c r="BE30" i="14"/>
  <c r="AM30" i="14"/>
  <c r="E30" i="14" s="1"/>
  <c r="AF57" i="12" l="1"/>
  <c r="B57" i="12" s="1"/>
  <c r="M57" i="12"/>
  <c r="BC58" i="12" s="1"/>
  <c r="W59" i="12"/>
  <c r="Z57" i="12"/>
  <c r="Z58" i="12" s="1"/>
  <c r="O81" i="1"/>
  <c r="AB81" i="6"/>
  <c r="P81" i="1"/>
  <c r="O81" i="6"/>
  <c r="P81" i="6" s="1"/>
  <c r="Q81" i="1" s="1"/>
  <c r="AC82" i="6"/>
  <c r="K82" i="6"/>
  <c r="F30" i="14"/>
  <c r="AD30" i="14"/>
  <c r="L30" i="14"/>
  <c r="BW57" i="1" l="1"/>
  <c r="Q81" i="6"/>
  <c r="V82" i="6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M30" i="14"/>
  <c r="BA31" i="14"/>
  <c r="W32" i="14"/>
  <c r="Z30" i="14"/>
  <c r="J58" i="12" l="1"/>
  <c r="BY58" i="1" s="1"/>
  <c r="AN58" i="12"/>
  <c r="AL58" i="12"/>
  <c r="D58" i="12" s="1"/>
  <c r="C58" i="12"/>
  <c r="BX58" i="1" s="1"/>
  <c r="Y82" i="6"/>
  <c r="O82" i="6"/>
  <c r="BB82" i="6"/>
  <c r="BD82" i="6"/>
  <c r="U57" i="12"/>
  <c r="T57" i="12" s="1"/>
  <c r="BZ57" i="1"/>
  <c r="N57" i="12"/>
  <c r="X32" i="14"/>
  <c r="AA30" i="14"/>
  <c r="R30" i="14"/>
  <c r="S30" i="14" s="1"/>
  <c r="AR32" i="14"/>
  <c r="BC31" i="14"/>
  <c r="AS32" i="14"/>
  <c r="AC58" i="12" l="1"/>
  <c r="K58" i="12"/>
  <c r="AB57" i="12"/>
  <c r="CB57" i="1"/>
  <c r="O57" i="12"/>
  <c r="P57" i="12" s="1"/>
  <c r="CC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S33" i="14"/>
  <c r="J32" i="14"/>
  <c r="CQ32" i="1" s="1"/>
  <c r="AG32" i="14"/>
  <c r="AD82" i="6" l="1"/>
  <c r="L82" i="6"/>
  <c r="F82" i="6"/>
  <c r="Q57" i="12"/>
  <c r="V58" i="12"/>
  <c r="AE58" i="12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AD32" i="14"/>
  <c r="F32" i="14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Q30" i="14"/>
  <c r="V31" i="14"/>
  <c r="AS35" i="14"/>
  <c r="AG34" i="14"/>
  <c r="AD33" i="14"/>
  <c r="BF58" i="12" l="1"/>
  <c r="AO58" i="12"/>
  <c r="BE58" i="12"/>
  <c r="AM58" i="12"/>
  <c r="E58" i="12" s="1"/>
  <c r="K82" i="1"/>
  <c r="R82" i="6"/>
  <c r="S82" i="6" s="1"/>
  <c r="X84" i="6"/>
  <c r="AS83" i="6"/>
  <c r="AR83" i="6"/>
  <c r="Y31" i="14"/>
  <c r="BB31" i="14"/>
  <c r="BD31" i="14"/>
  <c r="AH31" i="14" s="1"/>
  <c r="L31" i="14" s="1"/>
  <c r="AF31" i="14" s="1"/>
  <c r="J35" i="14"/>
  <c r="CQ35" i="1" s="1"/>
  <c r="AN35" i="14"/>
  <c r="AG35" i="14" s="1"/>
  <c r="AL35" i="14"/>
  <c r="U82" i="6" l="1"/>
  <c r="T82" i="6" s="1"/>
  <c r="N82" i="1"/>
  <c r="N82" i="6"/>
  <c r="F58" i="12"/>
  <c r="BA59" i="12" s="1"/>
  <c r="AD58" i="12"/>
  <c r="L58" i="12"/>
  <c r="AG83" i="6"/>
  <c r="J83" i="6"/>
  <c r="M83" i="1" s="1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F31" i="14" s="1"/>
  <c r="Z31" i="14" s="1"/>
  <c r="W33" i="14" l="1"/>
  <c r="W34" i="14"/>
  <c r="AC83" i="6"/>
  <c r="K83" i="6"/>
  <c r="AF58" i="12"/>
  <c r="M58" i="12"/>
  <c r="BC59" i="12" s="1"/>
  <c r="W60" i="12"/>
  <c r="AB82" i="6"/>
  <c r="P82" i="1"/>
  <c r="P82" i="6"/>
  <c r="Q82" i="1" s="1"/>
  <c r="B58" i="12"/>
  <c r="O82" i="1"/>
  <c r="K31" i="14"/>
  <c r="M31" i="14" s="1"/>
  <c r="AC31" i="14"/>
  <c r="BA32" i="14"/>
  <c r="X33" i="14" l="1"/>
  <c r="AA31" i="14"/>
  <c r="R31" i="14"/>
  <c r="S31" i="14" s="1"/>
  <c r="U31" i="14" s="1"/>
  <c r="T31" i="14" s="1"/>
  <c r="CS31" i="1" s="1"/>
  <c r="Q82" i="6"/>
  <c r="V83" i="6"/>
  <c r="R58" i="12"/>
  <c r="S58" i="12" s="1"/>
  <c r="X60" i="12"/>
  <c r="AR59" i="12"/>
  <c r="AS59" i="12"/>
  <c r="BW58" i="1"/>
  <c r="AE83" i="6"/>
  <c r="AE31" i="14"/>
  <c r="B31" i="14" s="1"/>
  <c r="BC32" i="14"/>
  <c r="CR31" i="1" l="1"/>
  <c r="AN59" i="12"/>
  <c r="AL59" i="12"/>
  <c r="D59" i="12" s="1"/>
  <c r="C59" i="12"/>
  <c r="BX59" i="1" s="1"/>
  <c r="U58" i="12"/>
  <c r="T58" i="12" s="1"/>
  <c r="BZ58" i="1"/>
  <c r="N58" i="12"/>
  <c r="Y83" i="6"/>
  <c r="BB83" i="6"/>
  <c r="BD83" i="6"/>
  <c r="J59" i="12"/>
  <c r="BY59" i="1" s="1"/>
  <c r="CO31" i="1"/>
  <c r="N31" i="14"/>
  <c r="AC59" i="12" l="1"/>
  <c r="K59" i="12"/>
  <c r="CA58" i="1"/>
  <c r="BF83" i="6"/>
  <c r="AO83" i="6"/>
  <c r="AH83" i="6" s="1"/>
  <c r="AB58" i="12"/>
  <c r="CB58" i="1"/>
  <c r="P58" i="12"/>
  <c r="CC58" i="1" s="1"/>
  <c r="BE83" i="6"/>
  <c r="AM83" i="6"/>
  <c r="E83" i="6" s="1"/>
  <c r="AB31" i="14"/>
  <c r="O31" i="14" s="1"/>
  <c r="P31" i="14" s="1"/>
  <c r="CU31" i="1" s="1"/>
  <c r="CT31" i="1"/>
  <c r="AD83" i="6" l="1"/>
  <c r="F83" i="6"/>
  <c r="BA84" i="6" s="1"/>
  <c r="L83" i="6"/>
  <c r="AE59" i="12"/>
  <c r="Q58" i="12"/>
  <c r="V59" i="12"/>
  <c r="V32" i="14"/>
  <c r="Q31" i="14"/>
  <c r="Y59" i="12" l="1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K83" i="1" l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B83" i="6"/>
  <c r="P83" i="1"/>
  <c r="O83" i="6"/>
  <c r="P83" i="6" s="1"/>
  <c r="Q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AE84" i="6"/>
  <c r="R59" i="12"/>
  <c r="S59" i="12" s="1"/>
  <c r="AA59" i="12"/>
  <c r="AA60" i="12" s="1"/>
  <c r="X61" i="12"/>
  <c r="AR60" i="12"/>
  <c r="AS60" i="12"/>
  <c r="Q83" i="6"/>
  <c r="V84" i="6"/>
  <c r="CO32" i="1"/>
  <c r="U32" i="14"/>
  <c r="T32" i="14" s="1"/>
  <c r="CS32" i="1" s="1"/>
  <c r="CR32" i="1"/>
  <c r="N32" i="14"/>
  <c r="U59" i="12" l="1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AB32" i="14"/>
  <c r="CT32" i="1"/>
  <c r="AC60" i="12" l="1"/>
  <c r="K60" i="12"/>
  <c r="BF84" i="6"/>
  <c r="AO84" i="6"/>
  <c r="AH84" i="6" s="1"/>
  <c r="BE84" i="6"/>
  <c r="AM84" i="6"/>
  <c r="E84" i="6" s="1"/>
  <c r="AB59" i="12"/>
  <c r="CB59" i="1"/>
  <c r="O59" i="12"/>
  <c r="P59" i="12" s="1"/>
  <c r="CA59" i="1"/>
  <c r="O32" i="14"/>
  <c r="P32" i="14" s="1"/>
  <c r="CU32" i="1" s="1"/>
  <c r="V33" i="14"/>
  <c r="Q32" i="14"/>
  <c r="AD84" i="6" l="1"/>
  <c r="F84" i="6"/>
  <c r="BA85" i="6" s="1"/>
  <c r="L84" i="6"/>
  <c r="CC59" i="1"/>
  <c r="AE60" i="12"/>
  <c r="Q59" i="12"/>
  <c r="V60" i="12"/>
  <c r="BB33" i="14"/>
  <c r="Y33" i="14"/>
  <c r="BD33" i="14"/>
  <c r="AF84" i="6" l="1"/>
  <c r="M84" i="6"/>
  <c r="BC85" i="6" s="1"/>
  <c r="Y60" i="12"/>
  <c r="O60" i="12"/>
  <c r="BB60" i="12"/>
  <c r="BD60" i="12"/>
  <c r="B84" i="6"/>
  <c r="W86" i="6"/>
  <c r="BF33" i="14"/>
  <c r="AH33" i="14"/>
  <c r="L33" i="14" s="1"/>
  <c r="BE33" i="14"/>
  <c r="D33" i="14"/>
  <c r="F33" i="14" s="1"/>
  <c r="W35" i="14" s="1"/>
  <c r="Z33" i="14" l="1"/>
  <c r="R84" i="6"/>
  <c r="S84" i="6" s="1"/>
  <c r="X86" i="6"/>
  <c r="AS85" i="6"/>
  <c r="AR85" i="6"/>
  <c r="K84" i="1"/>
  <c r="BF60" i="12"/>
  <c r="AO60" i="12"/>
  <c r="BE60" i="12"/>
  <c r="AM60" i="12"/>
  <c r="E60" i="12" s="1"/>
  <c r="BA34" i="14"/>
  <c r="AC33" i="14"/>
  <c r="K33" i="14"/>
  <c r="M33" i="14" s="1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U84" i="6"/>
  <c r="T84" i="6" s="1"/>
  <c r="N84" i="1"/>
  <c r="N84" i="6"/>
  <c r="AA33" i="14"/>
  <c r="X35" i="14"/>
  <c r="R33" i="14"/>
  <c r="S33" i="14" s="1"/>
  <c r="B33" i="14"/>
  <c r="CO33" i="1" s="1"/>
  <c r="AE33" i="14"/>
  <c r="BC34" i="14"/>
  <c r="AC85" i="6" l="1"/>
  <c r="K85" i="6"/>
  <c r="AF60" i="12"/>
  <c r="M60" i="12"/>
  <c r="BC61" i="12" s="1"/>
  <c r="O84" i="1"/>
  <c r="W62" i="12"/>
  <c r="AB84" i="6"/>
  <c r="P84" i="1"/>
  <c r="P84" i="6"/>
  <c r="B60" i="12"/>
  <c r="U33" i="14"/>
  <c r="T33" i="14" s="1"/>
  <c r="CS33" i="1" s="1"/>
  <c r="N33" i="14"/>
  <c r="CR33" i="1"/>
  <c r="R60" i="12" l="1"/>
  <c r="S60" i="12" s="1"/>
  <c r="X62" i="12"/>
  <c r="AR61" i="12"/>
  <c r="AS61" i="12"/>
  <c r="BW60" i="1"/>
  <c r="Q84" i="1"/>
  <c r="AE85" i="6"/>
  <c r="Q84" i="6"/>
  <c r="V85" i="6"/>
  <c r="AB33" i="14"/>
  <c r="CT33" i="1"/>
  <c r="Y85" i="6" l="1"/>
  <c r="BB85" i="6"/>
  <c r="BD85" i="6"/>
  <c r="J61" i="12"/>
  <c r="BY61" i="1" s="1"/>
  <c r="AN61" i="12"/>
  <c r="AL61" i="12"/>
  <c r="D61" i="12" s="1"/>
  <c r="C61" i="12"/>
  <c r="BX61" i="1" s="1"/>
  <c r="U60" i="12"/>
  <c r="T60" i="12" s="1"/>
  <c r="BZ60" i="1"/>
  <c r="N60" i="12"/>
  <c r="Q33" i="14"/>
  <c r="V34" i="14"/>
  <c r="O33" i="14"/>
  <c r="P33" i="14" s="1"/>
  <c r="CU33" i="1" s="1"/>
  <c r="AC61" i="12" l="1"/>
  <c r="K61" i="12"/>
  <c r="AB60" i="12"/>
  <c r="CB60" i="1"/>
  <c r="P60" i="12"/>
  <c r="CC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J86" i="6"/>
  <c r="M86" i="1" s="1"/>
  <c r="BC35" i="14"/>
  <c r="AA34" i="14"/>
  <c r="X36" i="14"/>
  <c r="R34" i="14"/>
  <c r="S34" i="14" s="1"/>
  <c r="AC86" i="6" l="1"/>
  <c r="K86" i="6"/>
  <c r="Z61" i="12"/>
  <c r="Z62" i="12" s="1"/>
  <c r="W63" i="12"/>
  <c r="AF61" i="12"/>
  <c r="B61" i="12" s="1"/>
  <c r="M61" i="12"/>
  <c r="BC62" i="12" s="1"/>
  <c r="AB85" i="6"/>
  <c r="P85" i="1"/>
  <c r="O85" i="6"/>
  <c r="P85" i="6" s="1"/>
  <c r="Q85" i="1" s="1"/>
  <c r="O85" i="1"/>
  <c r="CR34" i="1"/>
  <c r="N34" i="14"/>
  <c r="U34" i="14"/>
  <c r="T34" i="14" s="1"/>
  <c r="CS34" i="1" s="1"/>
  <c r="BW61" i="1" l="1"/>
  <c r="Q85" i="6"/>
  <c r="V86" i="6"/>
  <c r="AE86" i="6"/>
  <c r="R61" i="12"/>
  <c r="S61" i="12" s="1"/>
  <c r="X63" i="12"/>
  <c r="AA61" i="12"/>
  <c r="AA62" i="12" s="1"/>
  <c r="AR62" i="12"/>
  <c r="AS62" i="12"/>
  <c r="AB34" i="14"/>
  <c r="CT34" i="1"/>
  <c r="AN62" i="12" l="1"/>
  <c r="AL62" i="12"/>
  <c r="D62" i="12" s="1"/>
  <c r="C62" i="12"/>
  <c r="BX62" i="1" s="1"/>
  <c r="O86" i="6"/>
  <c r="Y86" i="6"/>
  <c r="BB86" i="6"/>
  <c r="BD86" i="6"/>
  <c r="J62" i="12"/>
  <c r="BY62" i="1" s="1"/>
  <c r="U61" i="12"/>
  <c r="T61" i="12" s="1"/>
  <c r="BZ61" i="1"/>
  <c r="N61" i="12"/>
  <c r="O34" i="14"/>
  <c r="P34" i="14" s="1"/>
  <c r="CU34" i="1" s="1"/>
  <c r="V35" i="14"/>
  <c r="Q34" i="14"/>
  <c r="AC62" i="12" l="1"/>
  <c r="K62" i="12"/>
  <c r="AB61" i="12"/>
  <c r="CB61" i="1"/>
  <c r="O61" i="12"/>
  <c r="P61" i="12" s="1"/>
  <c r="CC61" i="1" s="1"/>
  <c r="BF86" i="6"/>
  <c r="AO86" i="6"/>
  <c r="AH86" i="6" s="1"/>
  <c r="BE86" i="6"/>
  <c r="AM86" i="6"/>
  <c r="E86" i="6" s="1"/>
  <c r="CA61" i="1"/>
  <c r="Y35" i="14"/>
  <c r="BB35" i="14"/>
  <c r="AM35" i="14" s="1"/>
  <c r="E35" i="14" s="1"/>
  <c r="AD35" i="14" s="1"/>
  <c r="BD35" i="14"/>
  <c r="AO35" i="14" s="1"/>
  <c r="Q61" i="12" l="1"/>
  <c r="V62" i="12"/>
  <c r="AD86" i="6"/>
  <c r="F86" i="6"/>
  <c r="BA87" i="6" s="1"/>
  <c r="L86" i="6"/>
  <c r="AE62" i="12"/>
  <c r="BF35" i="14"/>
  <c r="AH35" i="14"/>
  <c r="L35" i="14" s="1"/>
  <c r="D35" i="14"/>
  <c r="BE35" i="14"/>
  <c r="AF86" i="6" l="1"/>
  <c r="B86" i="6" s="1"/>
  <c r="M86" i="6"/>
  <c r="BC87" i="6" s="1"/>
  <c r="W88" i="6"/>
  <c r="O62" i="12"/>
  <c r="Y62" i="12"/>
  <c r="BB62" i="12"/>
  <c r="BD62" i="12"/>
  <c r="F35" i="14"/>
  <c r="BA36" i="14" s="1"/>
  <c r="AC35" i="14"/>
  <c r="K35" i="14"/>
  <c r="AF35" i="14"/>
  <c r="K86" i="1" l="1"/>
  <c r="BF62" i="12"/>
  <c r="AO62" i="12"/>
  <c r="BE62" i="12"/>
  <c r="AM62" i="12"/>
  <c r="E62" i="12" s="1"/>
  <c r="R86" i="6"/>
  <c r="S86" i="6" s="1"/>
  <c r="X88" i="6"/>
  <c r="AR87" i="6"/>
  <c r="AS87" i="6"/>
  <c r="AE35" i="14"/>
  <c r="M35" i="14"/>
  <c r="B35" i="14"/>
  <c r="CO35" i="1" s="1"/>
  <c r="W37" i="14"/>
  <c r="Z35" i="14"/>
  <c r="U86" i="6" l="1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AR36" i="14"/>
  <c r="AS36" i="14"/>
  <c r="X37" i="14"/>
  <c r="AA35" i="14"/>
  <c r="R35" i="14"/>
  <c r="S35" i="14" s="1"/>
  <c r="BC36" i="14"/>
  <c r="AC87" i="6" l="1"/>
  <c r="K87" i="6"/>
  <c r="W64" i="12"/>
  <c r="AF62" i="12"/>
  <c r="B62" i="12" s="1"/>
  <c r="M62" i="12"/>
  <c r="BC63" i="12" s="1"/>
  <c r="AB86" i="6"/>
  <c r="P86" i="1"/>
  <c r="P86" i="6"/>
  <c r="Q86" i="1" s="1"/>
  <c r="O86" i="1"/>
  <c r="J36" i="14"/>
  <c r="CQ36" i="1" s="1"/>
  <c r="AN36" i="14"/>
  <c r="AG36" i="14" s="1"/>
  <c r="C36" i="14"/>
  <c r="CP36" i="1" s="1"/>
  <c r="AL36" i="14"/>
  <c r="U35" i="14"/>
  <c r="T35" i="14" s="1"/>
  <c r="CS35" i="1" s="1"/>
  <c r="CR35" i="1"/>
  <c r="N35" i="14"/>
  <c r="BW62" i="1" l="1"/>
  <c r="Q86" i="6"/>
  <c r="V87" i="6"/>
  <c r="R62" i="12"/>
  <c r="S62" i="12" s="1"/>
  <c r="X64" i="12"/>
  <c r="AS63" i="12"/>
  <c r="AR63" i="12"/>
  <c r="AE87" i="6"/>
  <c r="AB35" i="14"/>
  <c r="CT35" i="1"/>
  <c r="U62" i="12" l="1"/>
  <c r="T62" i="12" s="1"/>
  <c r="BZ62" i="1"/>
  <c r="N62" i="12"/>
  <c r="Y87" i="6"/>
  <c r="BB87" i="6"/>
  <c r="BD87" i="6"/>
  <c r="AL63" i="12"/>
  <c r="D63" i="12"/>
  <c r="AN63" i="12"/>
  <c r="C63" i="12"/>
  <c r="BX63" i="1" s="1"/>
  <c r="J63" i="12"/>
  <c r="BY63" i="1" s="1"/>
  <c r="O35" i="14"/>
  <c r="P35" i="14" s="1"/>
  <c r="CU35" i="1" s="1"/>
  <c r="V36" i="14"/>
  <c r="Q35" i="14"/>
  <c r="AC63" i="12" l="1"/>
  <c r="K63" i="12"/>
  <c r="BF87" i="6"/>
  <c r="AO87" i="6"/>
  <c r="AH87" i="6" s="1"/>
  <c r="BE87" i="6"/>
  <c r="AM87" i="6"/>
  <c r="E87" i="6" s="1"/>
  <c r="AB62" i="12"/>
  <c r="CB62" i="1"/>
  <c r="P62" i="12"/>
  <c r="CC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BF36" i="14"/>
  <c r="AH36" i="14"/>
  <c r="L36" i="14" s="1"/>
  <c r="BE36" i="14"/>
  <c r="D36" i="14"/>
  <c r="F36" i="14" s="1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 l="1"/>
  <c r="BF63" i="12"/>
  <c r="AO63" i="12"/>
  <c r="BE63" i="12"/>
  <c r="AM63" i="12"/>
  <c r="E63" i="12" s="1"/>
  <c r="K87" i="1"/>
  <c r="R87" i="6"/>
  <c r="S87" i="6" s="1"/>
  <c r="X89" i="6"/>
  <c r="AA87" i="6"/>
  <c r="AA88" i="6" s="1"/>
  <c r="AS88" i="6"/>
  <c r="AR88" i="6"/>
  <c r="B36" i="14"/>
  <c r="CO36" i="1" s="1"/>
  <c r="AS37" i="14"/>
  <c r="AR37" i="14"/>
  <c r="BC37" i="14"/>
  <c r="R36" i="14"/>
  <c r="S36" i="14" s="1"/>
  <c r="X38" i="14"/>
  <c r="AA36" i="14"/>
  <c r="J88" i="6" l="1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AC88" i="6" l="1"/>
  <c r="K88" i="6"/>
  <c r="O87" i="1"/>
  <c r="Z63" i="12"/>
  <c r="Z64" i="12" s="1"/>
  <c r="W65" i="12"/>
  <c r="AF63" i="12"/>
  <c r="B63" i="12" s="1"/>
  <c r="M63" i="12"/>
  <c r="BC64" i="12" s="1"/>
  <c r="AB87" i="6"/>
  <c r="P87" i="1"/>
  <c r="O87" i="6"/>
  <c r="P87" i="6" s="1"/>
  <c r="Q87" i="1" s="1"/>
  <c r="CT36" i="1"/>
  <c r="AB36" i="14"/>
  <c r="BW63" i="1" l="1"/>
  <c r="R63" i="12"/>
  <c r="S63" i="12" s="1"/>
  <c r="AA63" i="12"/>
  <c r="AA64" i="12" s="1"/>
  <c r="X65" i="12"/>
  <c r="AS64" i="12"/>
  <c r="AR64" i="12"/>
  <c r="AE88" i="6"/>
  <c r="Q87" i="6"/>
  <c r="V88" i="6"/>
  <c r="O36" i="14"/>
  <c r="P36" i="14" s="1"/>
  <c r="CU36" i="1" s="1"/>
  <c r="Q36" i="14"/>
  <c r="V37" i="14"/>
  <c r="J64" i="12" l="1"/>
  <c r="BY64" i="1" s="1"/>
  <c r="O88" i="6"/>
  <c r="Y88" i="6"/>
  <c r="BB88" i="6"/>
  <c r="BD88" i="6"/>
  <c r="U63" i="12"/>
  <c r="T63" i="12" s="1"/>
  <c r="BZ63" i="1"/>
  <c r="N63" i="12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AC64" i="12" l="1"/>
  <c r="K64" i="12"/>
  <c r="AB63" i="12"/>
  <c r="CB63" i="1"/>
  <c r="O63" i="12"/>
  <c r="P63" i="12" s="1"/>
  <c r="CC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AA37" i="14"/>
  <c r="R37" i="14"/>
  <c r="S37" i="14" s="1"/>
  <c r="X39" i="14"/>
  <c r="AE37" i="14"/>
  <c r="BC38" i="14"/>
  <c r="K88" i="1" l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U37" i="14"/>
  <c r="T37" i="14" s="1"/>
  <c r="CS37" i="1" s="1"/>
  <c r="N37" i="14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CT37" i="1"/>
  <c r="AB37" i="14"/>
  <c r="O37" i="14" s="1"/>
  <c r="P37" i="14" s="1"/>
  <c r="CU37" i="1" s="1"/>
  <c r="AC89" i="6" l="1"/>
  <c r="K89" i="6"/>
  <c r="W66" i="12"/>
  <c r="O88" i="1"/>
  <c r="BA65" i="12"/>
  <c r="AB88" i="6"/>
  <c r="P88" i="1"/>
  <c r="P88" i="6"/>
  <c r="Q88" i="1" s="1"/>
  <c r="AF64" i="12"/>
  <c r="B64" i="12" s="1"/>
  <c r="M64" i="12"/>
  <c r="BC65" i="12" s="1"/>
  <c r="Q37" i="14"/>
  <c r="V38" i="14"/>
  <c r="BW64" i="1" l="1"/>
  <c r="Q88" i="6"/>
  <c r="V89" i="6"/>
  <c r="AE89" i="6"/>
  <c r="R64" i="12"/>
  <c r="S64" i="12" s="1"/>
  <c r="X66" i="12"/>
  <c r="AR65" i="12"/>
  <c r="AS65" i="12"/>
  <c r="BD38" i="14"/>
  <c r="AO38" i="14" s="1"/>
  <c r="BB38" i="14"/>
  <c r="AM38" i="14" s="1"/>
  <c r="E38" i="14" s="1"/>
  <c r="AD38" i="14" s="1"/>
  <c r="Y38" i="14"/>
  <c r="U64" i="12" l="1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E38" i="14"/>
  <c r="D38" i="14"/>
  <c r="BF38" i="14"/>
  <c r="AH38" i="14"/>
  <c r="L38" i="14" s="1"/>
  <c r="AC65" i="12" l="1"/>
  <c r="K65" i="12"/>
  <c r="BE89" i="6"/>
  <c r="AM89" i="6"/>
  <c r="E89" i="6" s="1"/>
  <c r="BF89" i="6"/>
  <c r="AO89" i="6"/>
  <c r="AH89" i="6" s="1"/>
  <c r="AB64" i="12"/>
  <c r="CB64" i="1"/>
  <c r="P64" i="12"/>
  <c r="CC64" i="1" s="1"/>
  <c r="CA64" i="1"/>
  <c r="AF38" i="14"/>
  <c r="F38" i="14"/>
  <c r="BA39" i="14" s="1"/>
  <c r="AC38" i="14"/>
  <c r="K38" i="14"/>
  <c r="AD89" i="6" l="1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K89" i="1" l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N38" i="14"/>
  <c r="U38" i="14"/>
  <c r="T38" i="14" s="1"/>
  <c r="CS38" i="1" s="1"/>
  <c r="CR38" i="1"/>
  <c r="U89" i="6" l="1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CT38" i="1"/>
  <c r="AB38" i="14"/>
  <c r="Z65" i="12" l="1"/>
  <c r="Z66" i="12" s="1"/>
  <c r="W67" i="12"/>
  <c r="AF65" i="12"/>
  <c r="B65" i="12" s="1"/>
  <c r="M65" i="12"/>
  <c r="AB89" i="6"/>
  <c r="P89" i="1"/>
  <c r="O89" i="6"/>
  <c r="P89" i="6" s="1"/>
  <c r="Q89" i="1" s="1"/>
  <c r="AC90" i="6"/>
  <c r="K90" i="6"/>
  <c r="O89" i="1"/>
  <c r="O38" i="14"/>
  <c r="P38" i="14" s="1"/>
  <c r="CU38" i="1" s="1"/>
  <c r="Q38" i="14"/>
  <c r="V39" i="14"/>
  <c r="BW65" i="1" l="1"/>
  <c r="R65" i="12"/>
  <c r="S65" i="12" s="1"/>
  <c r="X67" i="12"/>
  <c r="AA65" i="12"/>
  <c r="AA66" i="12" s="1"/>
  <c r="AS66" i="12"/>
  <c r="AR66" i="12"/>
  <c r="Q89" i="6"/>
  <c r="V90" i="6"/>
  <c r="AE90" i="6"/>
  <c r="BC66" i="12"/>
  <c r="Y39" i="14"/>
  <c r="BB39" i="14"/>
  <c r="AM39" i="14" s="1"/>
  <c r="E39" i="14" s="1"/>
  <c r="AD39" i="14" s="1"/>
  <c r="BD39" i="14"/>
  <c r="AO39" i="14" s="1"/>
  <c r="J66" i="12" l="1"/>
  <c r="BY66" i="1" s="1"/>
  <c r="O90" i="6"/>
  <c r="Y90" i="6"/>
  <c r="BB90" i="6"/>
  <c r="BD90" i="6"/>
  <c r="U65" i="12"/>
  <c r="T65" i="12" s="1"/>
  <c r="BZ65" i="1"/>
  <c r="N65" i="12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AC66" i="12" l="1"/>
  <c r="K66" i="12"/>
  <c r="AB65" i="12"/>
  <c r="CB65" i="1"/>
  <c r="O65" i="12"/>
  <c r="P65" i="12" s="1"/>
  <c r="CC65" i="1" s="1"/>
  <c r="CA65" i="1"/>
  <c r="BF90" i="6"/>
  <c r="AO90" i="6"/>
  <c r="AH90" i="6" s="1"/>
  <c r="BE90" i="6"/>
  <c r="AM90" i="6"/>
  <c r="E90" i="6" s="1"/>
  <c r="F39" i="14"/>
  <c r="BA40" i="14" s="1"/>
  <c r="K39" i="14"/>
  <c r="AC39" i="14"/>
  <c r="B39" i="14" l="1"/>
  <c r="CO39" i="1" s="1"/>
  <c r="AD90" i="6"/>
  <c r="F90" i="6"/>
  <c r="BA91" i="6" s="1"/>
  <c r="L90" i="6"/>
  <c r="Q65" i="12"/>
  <c r="V66" i="12"/>
  <c r="AE66" i="12"/>
  <c r="M39" i="14"/>
  <c r="R39" i="14" s="1"/>
  <c r="S39" i="14" s="1"/>
  <c r="AE39" i="14"/>
  <c r="W41" i="14"/>
  <c r="Z39" i="14"/>
  <c r="Y66" i="12" l="1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R90" i="6" l="1"/>
  <c r="S90" i="6" s="1"/>
  <c r="X92" i="6"/>
  <c r="AR91" i="6"/>
  <c r="AS91" i="6"/>
  <c r="BF66" i="12"/>
  <c r="AO66" i="12"/>
  <c r="BE66" i="12"/>
  <c r="AM66" i="12"/>
  <c r="E66" i="12" s="1"/>
  <c r="K90" i="1"/>
  <c r="AN40" i="14"/>
  <c r="AG40" i="14" s="1"/>
  <c r="AL40" i="14"/>
  <c r="C40" i="14"/>
  <c r="CP40" i="1" s="1"/>
  <c r="CT39" i="1"/>
  <c r="AB39" i="14"/>
  <c r="J91" i="6" l="1"/>
  <c r="M91" i="1" s="1"/>
  <c r="D91" i="6"/>
  <c r="AL91" i="6"/>
  <c r="AN91" i="6"/>
  <c r="AG91" i="6" s="1"/>
  <c r="C91" i="6"/>
  <c r="L91" i="1" s="1"/>
  <c r="AD66" i="12"/>
  <c r="L66" i="12"/>
  <c r="F66" i="12"/>
  <c r="BA67" i="12" s="1"/>
  <c r="U90" i="6"/>
  <c r="T90" i="6" s="1"/>
  <c r="N90" i="1"/>
  <c r="N90" i="6"/>
  <c r="O39" i="14"/>
  <c r="P39" i="14" s="1"/>
  <c r="CU39" i="1" s="1"/>
  <c r="Q39" i="14"/>
  <c r="V40" i="14"/>
  <c r="O90" i="1" l="1"/>
  <c r="W68" i="12"/>
  <c r="AF66" i="12"/>
  <c r="M66" i="12"/>
  <c r="BC67" i="12" s="1"/>
  <c r="AC91" i="6"/>
  <c r="K91" i="6"/>
  <c r="B66" i="12"/>
  <c r="AB90" i="6"/>
  <c r="P90" i="1"/>
  <c r="P90" i="6"/>
  <c r="Q90" i="1" s="1"/>
  <c r="Y40" i="14"/>
  <c r="BB40" i="14"/>
  <c r="D40" i="14" s="1"/>
  <c r="BD40" i="14"/>
  <c r="K40" i="14" l="1"/>
  <c r="AE40" i="14" s="1"/>
  <c r="AC40" i="14"/>
  <c r="BW66" i="1"/>
  <c r="AE91" i="6"/>
  <c r="R66" i="12"/>
  <c r="S66" i="12" s="1"/>
  <c r="X68" i="12"/>
  <c r="AS67" i="12"/>
  <c r="AR67" i="12"/>
  <c r="Q90" i="6"/>
  <c r="V91" i="6"/>
  <c r="BE40" i="14"/>
  <c r="AM40" i="14"/>
  <c r="E40" i="14" s="1"/>
  <c r="AO40" i="14"/>
  <c r="AH40" i="14" s="1"/>
  <c r="BF40" i="14"/>
  <c r="EN19" i="1" l="1"/>
  <c r="L40" i="14"/>
  <c r="AF40" i="14" s="1"/>
  <c r="Y91" i="6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M40" i="14"/>
  <c r="AD40" i="14"/>
  <c r="F40" i="14"/>
  <c r="Z40" i="14" s="1"/>
  <c r="DS20" i="1" l="1"/>
  <c r="AV20" i="1" s="1"/>
  <c r="DU19" i="1"/>
  <c r="EO19" i="1"/>
  <c r="CX20" i="1"/>
  <c r="CX24" i="1"/>
  <c r="AC67" i="12"/>
  <c r="K67" i="12"/>
  <c r="AB66" i="12"/>
  <c r="CB66" i="1"/>
  <c r="P66" i="12"/>
  <c r="CC66" i="1" s="1"/>
  <c r="CA66" i="1"/>
  <c r="BF91" i="6"/>
  <c r="AO91" i="6"/>
  <c r="AH91" i="6" s="1"/>
  <c r="BE91" i="6"/>
  <c r="AM91" i="6"/>
  <c r="E91" i="6" s="1"/>
  <c r="B40" i="14"/>
  <c r="CO40" i="1" s="1"/>
  <c r="BA41" i="14"/>
  <c r="W42" i="14"/>
  <c r="R40" i="14"/>
  <c r="S40" i="14" s="1"/>
  <c r="BC41" i="14"/>
  <c r="AS41" i="14"/>
  <c r="X42" i="14"/>
  <c r="AR41" i="14"/>
  <c r="AA40" i="14"/>
  <c r="AD91" i="6" l="1"/>
  <c r="F91" i="6"/>
  <c r="BA92" i="6" s="1"/>
  <c r="L91" i="6"/>
  <c r="Q66" i="12"/>
  <c r="V67" i="12"/>
  <c r="AE67" i="12"/>
  <c r="C41" i="14"/>
  <c r="CP41" i="1" s="1"/>
  <c r="N40" i="14"/>
  <c r="U40" i="14"/>
  <c r="T40" i="14" s="1"/>
  <c r="CS40" i="1" s="1"/>
  <c r="CR40" i="1"/>
  <c r="J41" i="14"/>
  <c r="CQ41" i="1" s="1"/>
  <c r="EN20" i="1" l="1"/>
  <c r="Y67" i="12"/>
  <c r="BB67" i="12"/>
  <c r="BD67" i="12"/>
  <c r="AF91" i="6"/>
  <c r="B91" i="6" s="1"/>
  <c r="M91" i="6"/>
  <c r="BC92" i="6" s="1"/>
  <c r="W93" i="6"/>
  <c r="Z91" i="6"/>
  <c r="Z92" i="6" s="1"/>
  <c r="CT40" i="1"/>
  <c r="AB40" i="14"/>
  <c r="DS21" i="1" l="1"/>
  <c r="AV21" i="1" s="1"/>
  <c r="DU20" i="1"/>
  <c r="EO20" i="1"/>
  <c r="K91" i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V41" i="14"/>
  <c r="Q40" i="14"/>
  <c r="O40" i="14"/>
  <c r="P40" i="14" s="1"/>
  <c r="U91" i="6" l="1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CU40" i="1"/>
  <c r="Y41" i="14"/>
  <c r="BD41" i="14"/>
  <c r="AN41" i="14" s="1"/>
  <c r="AG41" i="14" s="1"/>
  <c r="BB41" i="14"/>
  <c r="AL41" i="14" s="1"/>
  <c r="D41" i="14" s="1"/>
  <c r="EN21" i="1" l="1"/>
  <c r="CX26" i="1"/>
  <c r="K41" i="14"/>
  <c r="AE41" i="14" s="1"/>
  <c r="AC41" i="14"/>
  <c r="AF67" i="12"/>
  <c r="B67" i="12" s="1"/>
  <c r="M67" i="12"/>
  <c r="BC68" i="12" s="1"/>
  <c r="Z67" i="12"/>
  <c r="Z68" i="12" s="1"/>
  <c r="W69" i="12"/>
  <c r="AC92" i="6"/>
  <c r="K92" i="6"/>
  <c r="AB91" i="6"/>
  <c r="P91" i="1"/>
  <c r="O91" i="6"/>
  <c r="P91" i="6" s="1"/>
  <c r="Q91" i="1" s="1"/>
  <c r="O91" i="1"/>
  <c r="AM41" i="14"/>
  <c r="E41" i="14" s="1"/>
  <c r="BE41" i="14"/>
  <c r="AO41" i="14"/>
  <c r="AH41" i="14" s="1"/>
  <c r="BF41" i="14"/>
  <c r="DU21" i="1" l="1"/>
  <c r="DS22" i="1"/>
  <c r="AV22" i="1" s="1"/>
  <c r="EO21" i="1"/>
  <c r="L41" i="14"/>
  <c r="M41" i="14" s="1"/>
  <c r="BW67" i="1"/>
  <c r="Q91" i="6"/>
  <c r="V92" i="6"/>
  <c r="AE92" i="6"/>
  <c r="R67" i="12"/>
  <c r="S67" i="12" s="1"/>
  <c r="X69" i="12"/>
  <c r="AA67" i="12"/>
  <c r="AA68" i="12" s="1"/>
  <c r="AS68" i="12"/>
  <c r="AR68" i="12"/>
  <c r="F41" i="14"/>
  <c r="AD41" i="14"/>
  <c r="AF41" i="14" l="1"/>
  <c r="B41" i="14" s="1"/>
  <c r="CO41" i="1" s="1"/>
  <c r="J68" i="12"/>
  <c r="BY68" i="1" s="1"/>
  <c r="Y92" i="6"/>
  <c r="O92" i="6"/>
  <c r="BB92" i="6"/>
  <c r="BD92" i="6"/>
  <c r="AN68" i="12"/>
  <c r="AL68" i="12"/>
  <c r="D68" i="12" s="1"/>
  <c r="C68" i="12"/>
  <c r="BX68" i="1" s="1"/>
  <c r="U67" i="12"/>
  <c r="T67" i="12" s="1"/>
  <c r="BZ67" i="1"/>
  <c r="N67" i="12"/>
  <c r="AR42" i="14"/>
  <c r="AS42" i="14"/>
  <c r="R41" i="14"/>
  <c r="S41" i="14" s="1"/>
  <c r="W43" i="14"/>
  <c r="Z41" i="14"/>
  <c r="BA42" i="14"/>
  <c r="X43" i="14"/>
  <c r="AA41" i="14"/>
  <c r="BC42" i="14"/>
  <c r="EN22" i="1" l="1"/>
  <c r="CX27" i="1"/>
  <c r="AC68" i="12"/>
  <c r="K68" i="12"/>
  <c r="CA67" i="1"/>
  <c r="AB67" i="12"/>
  <c r="CB67" i="1"/>
  <c r="O67" i="12"/>
  <c r="P67" i="12" s="1"/>
  <c r="CC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DS23" i="1" l="1"/>
  <c r="AV23" i="1" s="1"/>
  <c r="DU22" i="1"/>
  <c r="EO22" i="1" s="1"/>
  <c r="Q67" i="12"/>
  <c r="V68" i="12"/>
  <c r="AD92" i="6"/>
  <c r="L92" i="6"/>
  <c r="F92" i="6"/>
  <c r="BA93" i="6" s="1"/>
  <c r="AE68" i="12"/>
  <c r="CT41" i="1"/>
  <c r="AB41" i="14"/>
  <c r="O41" i="14" s="1"/>
  <c r="P41" i="14" s="1"/>
  <c r="W94" i="6" l="1"/>
  <c r="AF92" i="6"/>
  <c r="B92" i="6" s="1"/>
  <c r="M92" i="6"/>
  <c r="BC93" i="6" s="1"/>
  <c r="Y68" i="12"/>
  <c r="O68" i="12"/>
  <c r="BB68" i="12"/>
  <c r="BD68" i="12"/>
  <c r="Q41" i="14"/>
  <c r="V42" i="14"/>
  <c r="CU41" i="1"/>
  <c r="EN23" i="1" l="1"/>
  <c r="CX28" i="1"/>
  <c r="K92" i="1"/>
  <c r="R92" i="6"/>
  <c r="S92" i="6" s="1"/>
  <c r="X94" i="6"/>
  <c r="AR93" i="6"/>
  <c r="AS93" i="6"/>
  <c r="BE68" i="12"/>
  <c r="AM68" i="12"/>
  <c r="E68" i="12" s="1"/>
  <c r="BF68" i="12"/>
  <c r="AO68" i="12"/>
  <c r="Y42" i="14"/>
  <c r="BD42" i="14"/>
  <c r="AO42" i="14" s="1"/>
  <c r="AH42" i="14" s="1"/>
  <c r="BB42" i="14"/>
  <c r="AM42" i="14" s="1"/>
  <c r="E42" i="14" s="1"/>
  <c r="DS24" i="1" l="1"/>
  <c r="AV24" i="1" s="1"/>
  <c r="DU23" i="1"/>
  <c r="EO23" i="1" s="1"/>
  <c r="AD68" i="12"/>
  <c r="F68" i="12"/>
  <c r="BA69" i="12" s="1"/>
  <c r="L68" i="12"/>
  <c r="U92" i="6"/>
  <c r="T92" i="6" s="1"/>
  <c r="N92" i="1"/>
  <c r="N92" i="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BF42" i="14"/>
  <c r="AN42" i="14"/>
  <c r="AG42" i="14" s="1"/>
  <c r="W44" i="14" l="1"/>
  <c r="Z42" i="14"/>
  <c r="K42" i="14"/>
  <c r="O92" i="1"/>
  <c r="AF68" i="12"/>
  <c r="M68" i="12"/>
  <c r="BC69" i="12" s="1"/>
  <c r="AB92" i="6"/>
  <c r="P92" i="1"/>
  <c r="P92" i="6"/>
  <c r="Q92" i="1" s="1"/>
  <c r="W70" i="12"/>
  <c r="AC93" i="6"/>
  <c r="K93" i="6"/>
  <c r="B68" i="12"/>
  <c r="AC42" i="14"/>
  <c r="BA43" i="14"/>
  <c r="EN24" i="1" l="1"/>
  <c r="M42" i="14"/>
  <c r="AA42" i="14" s="1"/>
  <c r="AE42" i="14"/>
  <c r="B42" i="14"/>
  <c r="Q92" i="6"/>
  <c r="V93" i="6"/>
  <c r="BW68" i="1"/>
  <c r="AE93" i="6"/>
  <c r="R68" i="12"/>
  <c r="S68" i="12" s="1"/>
  <c r="X70" i="12"/>
  <c r="AR69" i="12"/>
  <c r="AS69" i="12"/>
  <c r="DS25" i="1" l="1"/>
  <c r="AV25" i="1" s="1"/>
  <c r="DU24" i="1"/>
  <c r="EO24" i="1" s="1"/>
  <c r="CX29" i="1"/>
  <c r="CX25" i="1"/>
  <c r="CO42" i="1"/>
  <c r="R42" i="14"/>
  <c r="S42" i="14" s="1"/>
  <c r="X44" i="14"/>
  <c r="AR43" i="14"/>
  <c r="AS43" i="14"/>
  <c r="J43" i="14" s="1"/>
  <c r="CQ43" i="1" s="1"/>
  <c r="BC43" i="14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AL43" i="14" l="1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E93" i="6"/>
  <c r="AM93" i="6"/>
  <c r="E93" i="6" s="1"/>
  <c r="BF93" i="6"/>
  <c r="AO93" i="6"/>
  <c r="AH93" i="6" s="1"/>
  <c r="CB68" i="1"/>
  <c r="AB68" i="12"/>
  <c r="P68" i="12"/>
  <c r="CC68" i="1" s="1"/>
  <c r="AC69" i="12"/>
  <c r="K69" i="12"/>
  <c r="CA68" i="1"/>
  <c r="EN25" i="1" l="1"/>
  <c r="AD43" i="14"/>
  <c r="CT42" i="1"/>
  <c r="AB42" i="14"/>
  <c r="O42" i="14" s="1"/>
  <c r="P42" i="14" s="1"/>
  <c r="CU42" i="1" s="1"/>
  <c r="Q68" i="12"/>
  <c r="V69" i="12"/>
  <c r="AS44" i="14"/>
  <c r="AR44" i="14"/>
  <c r="AD93" i="6"/>
  <c r="L93" i="6"/>
  <c r="F93" i="6"/>
  <c r="BA94" i="6" s="1"/>
  <c r="AE69" i="12"/>
  <c r="DS26" i="1" l="1"/>
  <c r="AV26" i="1" s="1"/>
  <c r="DU25" i="1"/>
  <c r="EO25" i="1"/>
  <c r="Q42" i="14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EN26" i="1" l="1"/>
  <c r="CX31" i="1"/>
  <c r="BF43" i="14"/>
  <c r="AH43" i="14"/>
  <c r="L43" i="14" s="1"/>
  <c r="AF43" i="14" s="1"/>
  <c r="D43" i="14"/>
  <c r="BE43" i="14"/>
  <c r="U93" i="6"/>
  <c r="T93" i="6" s="1"/>
  <c r="N93" i="1"/>
  <c r="N93" i="6"/>
  <c r="J94" i="6"/>
  <c r="M94" i="1" s="1"/>
  <c r="AD69" i="12"/>
  <c r="L69" i="12"/>
  <c r="F69" i="12"/>
  <c r="AN94" i="6"/>
  <c r="AG94" i="6" s="1"/>
  <c r="AL94" i="6"/>
  <c r="D94" i="6" s="1"/>
  <c r="C94" i="6"/>
  <c r="L94" i="1" s="1"/>
  <c r="DS27" i="1" l="1"/>
  <c r="AV27" i="1" s="1"/>
  <c r="DU26" i="1"/>
  <c r="EO26" i="1"/>
  <c r="AC43" i="14"/>
  <c r="K43" i="14"/>
  <c r="F43" i="14"/>
  <c r="BA44" i="14" s="1"/>
  <c r="AC94" i="6"/>
  <c r="K94" i="6"/>
  <c r="AF69" i="12"/>
  <c r="B69" i="12" s="1"/>
  <c r="M69" i="12"/>
  <c r="BC70" i="12" s="1"/>
  <c r="AB93" i="6"/>
  <c r="P93" i="1"/>
  <c r="O93" i="6"/>
  <c r="P93" i="6" s="1"/>
  <c r="Q93" i="1" s="1"/>
  <c r="W71" i="12"/>
  <c r="Z69" i="12"/>
  <c r="Z70" i="12" s="1"/>
  <c r="BA70" i="12"/>
  <c r="O93" i="1"/>
  <c r="B43" i="14" l="1"/>
  <c r="CO43" i="1" s="1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AE94" i="6"/>
  <c r="EN27" i="1" l="1"/>
  <c r="CX32" i="1"/>
  <c r="BC44" i="14"/>
  <c r="R43" i="14"/>
  <c r="S43" i="14" s="1"/>
  <c r="AA43" i="14"/>
  <c r="X45" i="14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DU27" i="1" l="1"/>
  <c r="DS28" i="1"/>
  <c r="AV28" i="1" s="1"/>
  <c r="EO27" i="1"/>
  <c r="U43" i="14"/>
  <c r="T43" i="14" s="1"/>
  <c r="CS43" i="1" s="1"/>
  <c r="N43" i="14"/>
  <c r="CR43" i="1"/>
  <c r="AC70" i="12"/>
  <c r="K70" i="12"/>
  <c r="BE94" i="6"/>
  <c r="AM94" i="6"/>
  <c r="E94" i="6" s="1"/>
  <c r="AB69" i="12"/>
  <c r="CB69" i="1"/>
  <c r="O69" i="12"/>
  <c r="P69" i="12" s="1"/>
  <c r="CC69" i="1" s="1"/>
  <c r="BF94" i="6"/>
  <c r="AO94" i="6"/>
  <c r="AH94" i="6" s="1"/>
  <c r="CA69" i="1"/>
  <c r="CT43" i="1" l="1"/>
  <c r="AB43" i="14"/>
  <c r="Q69" i="12"/>
  <c r="V70" i="12"/>
  <c r="AR45" i="14"/>
  <c r="AS45" i="14"/>
  <c r="AE70" i="12"/>
  <c r="AD94" i="6"/>
  <c r="F94" i="6"/>
  <c r="L94" i="6"/>
  <c r="EN28" i="1" l="1"/>
  <c r="CX33" i="1"/>
  <c r="O43" i="14"/>
  <c r="P43" i="14" s="1"/>
  <c r="CU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DS29" i="1" l="1"/>
  <c r="AV29" i="1" s="1"/>
  <c r="DU28" i="1"/>
  <c r="EO28" i="1" s="1"/>
  <c r="Y44" i="14"/>
  <c r="BB44" i="14"/>
  <c r="BD44" i="14"/>
  <c r="BE70" i="12"/>
  <c r="AM70" i="12"/>
  <c r="E70" i="12" s="1"/>
  <c r="K94" i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EN29" i="1" l="1"/>
  <c r="K44" i="14"/>
  <c r="AC44" i="14"/>
  <c r="F44" i="14"/>
  <c r="BA45" i="14" s="1"/>
  <c r="AC95" i="6"/>
  <c r="K95" i="6"/>
  <c r="AB94" i="6"/>
  <c r="P94" i="1"/>
  <c r="P94" i="6"/>
  <c r="Q94" i="1" s="1"/>
  <c r="O94" i="1"/>
  <c r="AF70" i="12"/>
  <c r="M70" i="12"/>
  <c r="W72" i="12"/>
  <c r="B70" i="12"/>
  <c r="DU29" i="1" l="1"/>
  <c r="DS30" i="1"/>
  <c r="AV30" i="1" s="1"/>
  <c r="EO29" i="1"/>
  <c r="B44" i="14"/>
  <c r="CO44" i="1" s="1"/>
  <c r="CX34" i="1"/>
  <c r="CX30" i="1"/>
  <c r="Z44" i="14"/>
  <c r="W46" i="14"/>
  <c r="AE44" i="14"/>
  <c r="M44" i="14"/>
  <c r="BC45" i="14" s="1"/>
  <c r="R70" i="12"/>
  <c r="S70" i="12" s="1"/>
  <c r="X72" i="12"/>
  <c r="AS71" i="12"/>
  <c r="AR71" i="12"/>
  <c r="BW70" i="1"/>
  <c r="Q94" i="6"/>
  <c r="V95" i="6"/>
  <c r="AM45" i="14"/>
  <c r="E45" i="14" s="1"/>
  <c r="AE95" i="6"/>
  <c r="BC71" i="12"/>
  <c r="AO45" i="14"/>
  <c r="X46" i="14" l="1"/>
  <c r="AA44" i="14"/>
  <c r="R44" i="14"/>
  <c r="S44" i="14" s="1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EN30" i="1" l="1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BF95" i="6"/>
  <c r="AO95" i="6"/>
  <c r="AH95" i="6" s="1"/>
  <c r="BE95" i="6"/>
  <c r="AM95" i="6"/>
  <c r="E95" i="6" s="1"/>
  <c r="DS31" i="1" l="1"/>
  <c r="AV31" i="1" s="1"/>
  <c r="DU30" i="1"/>
  <c r="EO30" i="1"/>
  <c r="CT44" i="1"/>
  <c r="AB44" i="14"/>
  <c r="AR46" i="14"/>
  <c r="AS46" i="14"/>
  <c r="AD95" i="6"/>
  <c r="L95" i="6"/>
  <c r="F95" i="6"/>
  <c r="BA96" i="6" s="1"/>
  <c r="AE71" i="12"/>
  <c r="Q70" i="12"/>
  <c r="V71" i="12"/>
  <c r="O44" i="14" l="1"/>
  <c r="P44" i="14" s="1"/>
  <c r="CU44" i="1" s="1"/>
  <c r="V45" i="14"/>
  <c r="Q44" i="14"/>
  <c r="AF95" i="6"/>
  <c r="B95" i="6" s="1"/>
  <c r="M95" i="6"/>
  <c r="BC96" i="6" s="1"/>
  <c r="Y71" i="12"/>
  <c r="BB71" i="12"/>
  <c r="BD71" i="12"/>
  <c r="J46" i="14"/>
  <c r="CQ46" i="1" s="1"/>
  <c r="Z95" i="6"/>
  <c r="Z96" i="6" s="1"/>
  <c r="W97" i="6"/>
  <c r="AL46" i="14"/>
  <c r="AN46" i="14"/>
  <c r="AG46" i="14" s="1"/>
  <c r="C46" i="14"/>
  <c r="CP46" i="1" s="1"/>
  <c r="EN31" i="1" l="1"/>
  <c r="CX36" i="1"/>
  <c r="Y45" i="14"/>
  <c r="BD45" i="14"/>
  <c r="BB45" i="14"/>
  <c r="BE71" i="12"/>
  <c r="AM71" i="12"/>
  <c r="E71" i="12" s="1"/>
  <c r="R95" i="6"/>
  <c r="S95" i="6" s="1"/>
  <c r="X97" i="6"/>
  <c r="AA95" i="6"/>
  <c r="AA96" i="6" s="1"/>
  <c r="AR96" i="6"/>
  <c r="AS96" i="6"/>
  <c r="BF71" i="12"/>
  <c r="AO71" i="12"/>
  <c r="K95" i="1"/>
  <c r="DS32" i="1" l="1"/>
  <c r="AV32" i="1" s="1"/>
  <c r="DU31" i="1"/>
  <c r="EO31" i="1"/>
  <c r="D45" i="14"/>
  <c r="BE45" i="14"/>
  <c r="BF45" i="14"/>
  <c r="AH45" i="14"/>
  <c r="L45" i="14" s="1"/>
  <c r="AF45" i="14" s="1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AC45" i="14" l="1"/>
  <c r="K45" i="14"/>
  <c r="F45" i="14"/>
  <c r="AC96" i="6"/>
  <c r="K96" i="6"/>
  <c r="P95" i="1"/>
  <c r="AB95" i="6"/>
  <c r="O95" i="6"/>
  <c r="P95" i="6" s="1"/>
  <c r="Q95" i="1" s="1"/>
  <c r="Z71" i="12"/>
  <c r="Z72" i="12" s="1"/>
  <c r="W73" i="12"/>
  <c r="BA72" i="12"/>
  <c r="O95" i="1"/>
  <c r="AF71" i="12"/>
  <c r="B71" i="12" s="1"/>
  <c r="M71" i="12"/>
  <c r="BC72" i="12" s="1"/>
  <c r="EN32" i="1" l="1"/>
  <c r="CX37" i="1"/>
  <c r="W47" i="14"/>
  <c r="Z45" i="14"/>
  <c r="B45" i="14"/>
  <c r="CO45" i="1" s="1"/>
  <c r="BA46" i="14"/>
  <c r="AE45" i="14"/>
  <c r="M45" i="14"/>
  <c r="AM46" i="14"/>
  <c r="E46" i="14" s="1"/>
  <c r="R71" i="12"/>
  <c r="S71" i="12" s="1"/>
  <c r="X73" i="12"/>
  <c r="AA71" i="12"/>
  <c r="AA72" i="12" s="1"/>
  <c r="AR72" i="12"/>
  <c r="AS72" i="12"/>
  <c r="AO46" i="14"/>
  <c r="BW71" i="1"/>
  <c r="AE96" i="6"/>
  <c r="Q95" i="6"/>
  <c r="V96" i="6"/>
  <c r="DS33" i="1" l="1"/>
  <c r="AV33" i="1" s="1"/>
  <c r="DU32" i="1"/>
  <c r="EO32" i="1"/>
  <c r="R45" i="14"/>
  <c r="S45" i="14" s="1"/>
  <c r="X47" i="14"/>
  <c r="AA45" i="14"/>
  <c r="BC46" i="14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U45" i="14" l="1"/>
  <c r="T45" i="14" s="1"/>
  <c r="CS45" i="1" s="1"/>
  <c r="CR45" i="1"/>
  <c r="N45" i="14"/>
  <c r="AB71" i="12"/>
  <c r="CB71" i="1"/>
  <c r="O71" i="12"/>
  <c r="P71" i="12" s="1"/>
  <c r="CC71" i="1" s="1"/>
  <c r="CA71" i="1"/>
  <c r="AC72" i="12"/>
  <c r="K72" i="12"/>
  <c r="BF96" i="6"/>
  <c r="AO96" i="6"/>
  <c r="AH96" i="6" s="1"/>
  <c r="BE96" i="6"/>
  <c r="AM96" i="6"/>
  <c r="E96" i="6" s="1"/>
  <c r="EN33" i="1" l="1"/>
  <c r="CX38" i="1"/>
  <c r="CT45" i="1"/>
  <c r="AB45" i="14"/>
  <c r="Q71" i="12"/>
  <c r="V72" i="12"/>
  <c r="AD96" i="6"/>
  <c r="F96" i="6"/>
  <c r="BA97" i="6" s="1"/>
  <c r="L96" i="6"/>
  <c r="AS47" i="14"/>
  <c r="AR47" i="14"/>
  <c r="AE72" i="12"/>
  <c r="DU33" i="1" l="1"/>
  <c r="DS34" i="1"/>
  <c r="AV34" i="1" s="1"/>
  <c r="EO33" i="1"/>
  <c r="O45" i="14"/>
  <c r="P45" i="14" s="1"/>
  <c r="CU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D72" i="12"/>
  <c r="F72" i="12"/>
  <c r="L72" i="12"/>
  <c r="U96" i="6"/>
  <c r="T96" i="6" s="1"/>
  <c r="N96" i="1"/>
  <c r="N96" i="6"/>
  <c r="AG97" i="6"/>
  <c r="J97" i="6"/>
  <c r="M97" i="1" s="1"/>
  <c r="EN44" i="1" l="1"/>
  <c r="DS45" i="1" s="1"/>
  <c r="K46" i="14"/>
  <c r="B46" i="14" s="1"/>
  <c r="CO46" i="1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B72" i="12"/>
  <c r="O96" i="1"/>
  <c r="BA73" i="12"/>
  <c r="Z46" i="14" l="1"/>
  <c r="W48" i="14"/>
  <c r="AE46" i="14"/>
  <c r="M46" i="14"/>
  <c r="BC47" i="14" s="1"/>
  <c r="BW72" i="1"/>
  <c r="R72" i="12"/>
  <c r="S72" i="12" s="1"/>
  <c r="X74" i="12"/>
  <c r="AS73" i="12"/>
  <c r="AR73" i="12"/>
  <c r="AO47" i="14"/>
  <c r="AM47" i="14"/>
  <c r="E47" i="14" s="1"/>
  <c r="Q96" i="6"/>
  <c r="V97" i="6"/>
  <c r="AE97" i="6"/>
  <c r="R46" i="14" l="1"/>
  <c r="S46" i="14" s="1"/>
  <c r="AA46" i="14"/>
  <c r="X48" i="14"/>
  <c r="J73" i="12"/>
  <c r="BY73" i="1" s="1"/>
  <c r="AD47" i="14"/>
  <c r="Y97" i="6"/>
  <c r="BB97" i="6"/>
  <c r="BD97" i="6"/>
  <c r="U72" i="12"/>
  <c r="T72" i="12" s="1"/>
  <c r="BZ72" i="1"/>
  <c r="N72" i="12"/>
  <c r="AN73" i="12"/>
  <c r="AL73" i="12"/>
  <c r="D73" i="12" s="1"/>
  <c r="C73" i="12"/>
  <c r="BX73" i="1" s="1"/>
  <c r="N46" i="14" l="1"/>
  <c r="U46" i="14"/>
  <c r="T46" i="14" s="1"/>
  <c r="CS46" i="1" s="1"/>
  <c r="CR46" i="1"/>
  <c r="AC73" i="12"/>
  <c r="K73" i="12"/>
  <c r="CA72" i="1"/>
  <c r="BE97" i="6"/>
  <c r="AM97" i="6"/>
  <c r="E97" i="6" s="1"/>
  <c r="BF97" i="6"/>
  <c r="AO97" i="6"/>
  <c r="AH97" i="6" s="1"/>
  <c r="AB72" i="12"/>
  <c r="CB72" i="1"/>
  <c r="P72" i="12"/>
  <c r="CC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AH47" i="14" s="1"/>
  <c r="L47" i="14" s="1"/>
  <c r="AF47" i="14" s="1"/>
  <c r="BB47" i="14"/>
  <c r="K97" i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BC98" i="6"/>
  <c r="AL47" i="14" l="1"/>
  <c r="D47" i="14" s="1"/>
  <c r="F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U97" i="6"/>
  <c r="T97" i="6" s="1"/>
  <c r="N97" i="1"/>
  <c r="N97" i="6"/>
  <c r="EN45" i="1" l="1"/>
  <c r="DS46" i="1" s="1"/>
  <c r="W49" i="14"/>
  <c r="Z47" i="14"/>
  <c r="AC47" i="14"/>
  <c r="K47" i="14"/>
  <c r="M47" i="14" s="1"/>
  <c r="BA48" i="14"/>
  <c r="AC98" i="6"/>
  <c r="K98" i="6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Q97" i="6"/>
  <c r="V98" i="6"/>
  <c r="R73" i="12"/>
  <c r="S73" i="12" s="1"/>
  <c r="X75" i="12"/>
  <c r="AA73" i="12"/>
  <c r="AA74" i="12" s="1"/>
  <c r="AR74" i="12"/>
  <c r="AS74" i="12"/>
  <c r="AE98" i="6"/>
  <c r="Q97" i="1"/>
  <c r="AO48" i="14" l="1"/>
  <c r="AM48" i="14"/>
  <c r="E48" i="14" s="1"/>
  <c r="U47" i="14"/>
  <c r="T47" i="14" s="1"/>
  <c r="CS47" i="1" s="1"/>
  <c r="CR47" i="1"/>
  <c r="N47" i="14"/>
  <c r="O47" i="14" s="1"/>
  <c r="P47" i="14" s="1"/>
  <c r="CU47" i="1" s="1"/>
  <c r="CO47" i="1"/>
  <c r="F48" i="14"/>
  <c r="AD48" i="14"/>
  <c r="U73" i="12"/>
  <c r="T73" i="12" s="1"/>
  <c r="BZ73" i="1"/>
  <c r="N73" i="12"/>
  <c r="O98" i="6"/>
  <c r="Y98" i="6"/>
  <c r="BB98" i="6"/>
  <c r="BD98" i="6"/>
  <c r="J74" i="12"/>
  <c r="BY74" i="1" s="1"/>
  <c r="AN74" i="12"/>
  <c r="D74" i="12"/>
  <c r="AL74" i="12"/>
  <c r="C74" i="12"/>
  <c r="BX74" i="1" s="1"/>
  <c r="CT47" i="1" l="1"/>
  <c r="AB47" i="14"/>
  <c r="CA73" i="1"/>
  <c r="BF98" i="6"/>
  <c r="AO98" i="6"/>
  <c r="AH98" i="6" s="1"/>
  <c r="AC74" i="12"/>
  <c r="K74" i="12"/>
  <c r="BE98" i="6"/>
  <c r="AM98" i="6"/>
  <c r="E98" i="6" s="1"/>
  <c r="M48" i="14"/>
  <c r="AB73" i="12"/>
  <c r="CB73" i="1"/>
  <c r="O73" i="12"/>
  <c r="P73" i="12" s="1"/>
  <c r="CC73" i="1" s="1"/>
  <c r="W50" i="14"/>
  <c r="Q47" i="14" l="1"/>
  <c r="V48" i="14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EN34" i="1" l="1"/>
  <c r="BB48" i="14"/>
  <c r="Y48" i="14"/>
  <c r="BD48" i="14"/>
  <c r="AH48" i="14" s="1"/>
  <c r="L48" i="14" s="1"/>
  <c r="AF48" i="14" s="1"/>
  <c r="Z48" i="14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C49" i="14"/>
  <c r="CP49" i="1" s="1"/>
  <c r="AF98" i="6"/>
  <c r="B98" i="6" s="1"/>
  <c r="M98" i="6"/>
  <c r="BC99" i="6" s="1"/>
  <c r="DS35" i="1" l="1"/>
  <c r="AV35" i="1" s="1"/>
  <c r="DU34" i="1"/>
  <c r="EO34" i="1"/>
  <c r="EN46" i="1"/>
  <c r="DS47" i="1" s="1"/>
  <c r="CX39" i="1"/>
  <c r="CX35" i="1"/>
  <c r="AN48" i="14"/>
  <c r="AG48" i="14" s="1"/>
  <c r="BF48" i="14"/>
  <c r="AA48" i="14"/>
  <c r="AL48" i="14"/>
  <c r="D48" i="14" s="1"/>
  <c r="BE48" i="14"/>
  <c r="K98" i="1"/>
  <c r="BF74" i="12"/>
  <c r="AO74" i="12"/>
  <c r="R98" i="6"/>
  <c r="S98" i="6" s="1"/>
  <c r="X100" i="6"/>
  <c r="AR99" i="6"/>
  <c r="AS99" i="6"/>
  <c r="BE74" i="12"/>
  <c r="AM74" i="12"/>
  <c r="E74" i="12" s="1"/>
  <c r="AB48" i="14"/>
  <c r="CT48" i="1"/>
  <c r="P48" i="14"/>
  <c r="CU48" i="1" s="1"/>
  <c r="CS48" i="1"/>
  <c r="AC48" i="14" l="1"/>
  <c r="BA49" i="14"/>
  <c r="K48" i="14"/>
  <c r="U98" i="6"/>
  <c r="T98" i="6" s="1"/>
  <c r="N98" i="1"/>
  <c r="N98" i="6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Q48" i="14"/>
  <c r="V49" i="14"/>
  <c r="EN35" i="1" l="1"/>
  <c r="AE48" i="14"/>
  <c r="B48" i="14" s="1"/>
  <c r="CO48" i="1" s="1"/>
  <c r="BC49" i="14"/>
  <c r="BD49" i="14" s="1"/>
  <c r="AN49" i="14" s="1"/>
  <c r="AG49" i="14" s="1"/>
  <c r="W76" i="12"/>
  <c r="AC99" i="6"/>
  <c r="K99" i="6"/>
  <c r="AF74" i="12"/>
  <c r="M74" i="12"/>
  <c r="BC75" i="12" s="1"/>
  <c r="B74" i="12"/>
  <c r="AB98" i="6"/>
  <c r="P98" i="1"/>
  <c r="P98" i="6"/>
  <c r="Q98" i="1" s="1"/>
  <c r="Y49" i="14"/>
  <c r="BB49" i="14"/>
  <c r="O98" i="1"/>
  <c r="DS36" i="1" l="1"/>
  <c r="AV36" i="1" s="1"/>
  <c r="DU35" i="1"/>
  <c r="EO35" i="1"/>
  <c r="AL49" i="14"/>
  <c r="D49" i="14" s="1"/>
  <c r="BW74" i="1"/>
  <c r="BE49" i="14"/>
  <c r="AM49" i="14"/>
  <c r="E49" i="14" s="1"/>
  <c r="BF49" i="14"/>
  <c r="AO49" i="14"/>
  <c r="AH49" i="14" s="1"/>
  <c r="R74" i="12"/>
  <c r="S74" i="12" s="1"/>
  <c r="X76" i="12"/>
  <c r="AS75" i="12"/>
  <c r="AR75" i="12"/>
  <c r="Q98" i="6"/>
  <c r="V99" i="6"/>
  <c r="AE99" i="6"/>
  <c r="K49" i="14" l="1"/>
  <c r="AE49" i="14" s="1"/>
  <c r="AC49" i="14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EN36" i="1" l="1"/>
  <c r="EN47" i="1"/>
  <c r="CX41" i="1"/>
  <c r="AC75" i="12"/>
  <c r="K75" i="12"/>
  <c r="AB74" i="12"/>
  <c r="CB74" i="1"/>
  <c r="P74" i="12"/>
  <c r="CC74" i="1" s="1"/>
  <c r="BE99" i="6"/>
  <c r="AM99" i="6"/>
  <c r="E99" i="6" s="1"/>
  <c r="AF49" i="14"/>
  <c r="B49" i="14" s="1"/>
  <c r="M49" i="14"/>
  <c r="BC50" i="14" s="1"/>
  <c r="CA74" i="1"/>
  <c r="W51" i="14"/>
  <c r="Z49" i="14"/>
  <c r="BF99" i="6"/>
  <c r="AO99" i="6"/>
  <c r="AH99" i="6" s="1"/>
  <c r="DS48" i="1" l="1"/>
  <c r="DS37" i="1"/>
  <c r="AV37" i="1" s="1"/>
  <c r="DU36" i="1"/>
  <c r="EO36" i="1"/>
  <c r="CO49" i="1"/>
  <c r="Q74" i="12"/>
  <c r="V75" i="12"/>
  <c r="R49" i="14"/>
  <c r="S49" i="14" s="1"/>
  <c r="X51" i="14"/>
  <c r="AA49" i="14"/>
  <c r="AS50" i="14"/>
  <c r="AR50" i="14"/>
  <c r="AE75" i="12"/>
  <c r="AD99" i="6"/>
  <c r="L99" i="6"/>
  <c r="F99" i="6"/>
  <c r="BA100" i="6" s="1"/>
  <c r="J50" i="14" l="1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C50" i="14"/>
  <c r="CP50" i="1" s="1"/>
  <c r="Y75" i="12"/>
  <c r="BB75" i="12"/>
  <c r="BD75" i="12"/>
  <c r="EN37" i="1" l="1"/>
  <c r="CX42" i="1"/>
  <c r="CS49" i="1"/>
  <c r="CT49" i="1"/>
  <c r="AB49" i="14"/>
  <c r="O49" i="14"/>
  <c r="P49" i="14" s="1"/>
  <c r="CU49" i="1" s="1"/>
  <c r="BE75" i="12"/>
  <c r="AM75" i="12"/>
  <c r="E75" i="12" s="1"/>
  <c r="R99" i="6"/>
  <c r="S99" i="6" s="1"/>
  <c r="X101" i="6"/>
  <c r="AA99" i="6"/>
  <c r="AA100" i="6" s="1"/>
  <c r="AS100" i="6"/>
  <c r="AR100" i="6"/>
  <c r="K99" i="1"/>
  <c r="BF75" i="12"/>
  <c r="AO75" i="12"/>
  <c r="DS38" i="1" l="1"/>
  <c r="AV38" i="1" s="1"/>
  <c r="DU37" i="1"/>
  <c r="EO37" i="1"/>
  <c r="BA44" i="1"/>
  <c r="Q49" i="14"/>
  <c r="V50" i="14"/>
  <c r="U99" i="6"/>
  <c r="T99" i="6" s="1"/>
  <c r="N99" i="1"/>
  <c r="N99" i="6"/>
  <c r="AD75" i="12"/>
  <c r="F75" i="12"/>
  <c r="BA76" i="12" s="1"/>
  <c r="L75" i="12"/>
  <c r="AL100" i="6"/>
  <c r="D100" i="6" s="1"/>
  <c r="AN100" i="6"/>
  <c r="AG100" i="6" s="1"/>
  <c r="C100" i="6"/>
  <c r="L100" i="1" s="1"/>
  <c r="J100" i="6"/>
  <c r="M100" i="1" s="1"/>
  <c r="BA45" i="1" l="1"/>
  <c r="AC100" i="6"/>
  <c r="K100" i="6"/>
  <c r="AB99" i="6"/>
  <c r="P99" i="1"/>
  <c r="O99" i="6"/>
  <c r="P99" i="6" s="1"/>
  <c r="Q99" i="1" s="1"/>
  <c r="W77" i="12"/>
  <c r="Z75" i="12"/>
  <c r="Z76" i="12" s="1"/>
  <c r="O99" i="1"/>
  <c r="O50" i="14"/>
  <c r="Y50" i="14"/>
  <c r="BD50" i="14"/>
  <c r="AN50" i="14" s="1"/>
  <c r="AG50" i="14" s="1"/>
  <c r="BB50" i="14"/>
  <c r="AL50" i="14" s="1"/>
  <c r="D50" i="14" s="1"/>
  <c r="AF75" i="12"/>
  <c r="B75" i="12" s="1"/>
  <c r="M75" i="12"/>
  <c r="EN38" i="1" l="1"/>
  <c r="EN48" i="1"/>
  <c r="DS49" i="1" s="1"/>
  <c r="CX43" i="1"/>
  <c r="K50" i="14"/>
  <c r="AE50" i="14" s="1"/>
  <c r="AC50" i="14"/>
  <c r="BA46" i="1"/>
  <c r="BW75" i="1"/>
  <c r="Q99" i="6"/>
  <c r="V100" i="6"/>
  <c r="BE50" i="14"/>
  <c r="AM50" i="14"/>
  <c r="E50" i="14" s="1"/>
  <c r="BF50" i="14"/>
  <c r="AO50" i="14"/>
  <c r="AH50" i="14" s="1"/>
  <c r="R75" i="12"/>
  <c r="S75" i="12" s="1"/>
  <c r="AA75" i="12"/>
  <c r="AA76" i="12" s="1"/>
  <c r="X77" i="12"/>
  <c r="AR76" i="12"/>
  <c r="AS76" i="12"/>
  <c r="AE100" i="6"/>
  <c r="BC76" i="12"/>
  <c r="DS39" i="1" l="1"/>
  <c r="AV39" i="1" s="1"/>
  <c r="DU38" i="1"/>
  <c r="EO38" i="1"/>
  <c r="BA47" i="1"/>
  <c r="J76" i="12"/>
  <c r="BY76" i="1" s="1"/>
  <c r="D76" i="12"/>
  <c r="AL76" i="12"/>
  <c r="AN76" i="12"/>
  <c r="C76" i="12"/>
  <c r="BX76" i="1" s="1"/>
  <c r="L50" i="14"/>
  <c r="AD50" i="14"/>
  <c r="F50" i="14"/>
  <c r="O100" i="6"/>
  <c r="Y100" i="6"/>
  <c r="BB100" i="6"/>
  <c r="BD100" i="6"/>
  <c r="U75" i="12"/>
  <c r="T75" i="12" s="1"/>
  <c r="BZ75" i="1"/>
  <c r="N75" i="12"/>
  <c r="BA51" i="14" l="1"/>
  <c r="Z50" i="14"/>
  <c r="BA48" i="1"/>
  <c r="M50" i="14"/>
  <c r="AF50" i="14"/>
  <c r="B50" i="14" s="1"/>
  <c r="AC76" i="12"/>
  <c r="K76" i="12"/>
  <c r="BE100" i="6"/>
  <c r="AM100" i="6"/>
  <c r="E100" i="6" s="1"/>
  <c r="AB75" i="12"/>
  <c r="CB75" i="1"/>
  <c r="O75" i="12"/>
  <c r="P75" i="12" s="1"/>
  <c r="CC75" i="1" s="1"/>
  <c r="CA75" i="1"/>
  <c r="BF100" i="6"/>
  <c r="AO100" i="6"/>
  <c r="AH100" i="6" s="1"/>
  <c r="W52" i="14"/>
  <c r="EN39" i="1" l="1"/>
  <c r="BC51" i="14"/>
  <c r="AA50" i="14"/>
  <c r="BA49" i="1"/>
  <c r="CO50" i="1"/>
  <c r="AD100" i="6"/>
  <c r="F100" i="6"/>
  <c r="L100" i="6"/>
  <c r="R50" i="14"/>
  <c r="S50" i="14" s="1"/>
  <c r="X52" i="14"/>
  <c r="AR51" i="14"/>
  <c r="AS51" i="14"/>
  <c r="AE76" i="12"/>
  <c r="Q75" i="12"/>
  <c r="V76" i="12"/>
  <c r="DU39" i="1" l="1"/>
  <c r="DS40" i="1"/>
  <c r="AV40" i="1" s="1"/>
  <c r="EO39" i="1"/>
  <c r="CX44" i="1"/>
  <c r="CX40" i="1"/>
  <c r="U50" i="14"/>
  <c r="T50" i="14" s="1"/>
  <c r="CR50" i="1"/>
  <c r="N50" i="14"/>
  <c r="AF100" i="6"/>
  <c r="B100" i="6" s="1"/>
  <c r="M100" i="6"/>
  <c r="BC101" i="6" s="1"/>
  <c r="W102" i="6"/>
  <c r="J51" i="14"/>
  <c r="CQ51" i="1" s="1"/>
  <c r="Y76" i="12"/>
  <c r="O76" i="12"/>
  <c r="BB76" i="12"/>
  <c r="BD76" i="12"/>
  <c r="BA50" i="1"/>
  <c r="C51" i="14"/>
  <c r="CP51" i="1" s="1"/>
  <c r="BA101" i="6"/>
  <c r="BA51" i="1" l="1"/>
  <c r="CS50" i="1"/>
  <c r="BF76" i="12"/>
  <c r="AO76" i="12"/>
  <c r="BE76" i="12"/>
  <c r="AM76" i="12"/>
  <c r="E76" i="12" s="1"/>
  <c r="R100" i="6"/>
  <c r="S100" i="6" s="1"/>
  <c r="X102" i="6"/>
  <c r="AR101" i="6"/>
  <c r="AS101" i="6"/>
  <c r="CT50" i="1"/>
  <c r="AB50" i="14"/>
  <c r="P50" i="14"/>
  <c r="CU50" i="1" s="1"/>
  <c r="K100" i="1"/>
  <c r="EN40" i="1" l="1"/>
  <c r="BA52" i="1"/>
  <c r="J101" i="6"/>
  <c r="M101" i="1" s="1"/>
  <c r="D101" i="6"/>
  <c r="AL101" i="6"/>
  <c r="AN101" i="6"/>
  <c r="AG101" i="6" s="1"/>
  <c r="C101" i="6"/>
  <c r="L101" i="1" s="1"/>
  <c r="AD76" i="12"/>
  <c r="F76" i="12"/>
  <c r="BA77" i="12" s="1"/>
  <c r="L76" i="12"/>
  <c r="Q50" i="14"/>
  <c r="V51" i="14"/>
  <c r="U100" i="6"/>
  <c r="T100" i="6" s="1"/>
  <c r="N100" i="1"/>
  <c r="N100" i="6"/>
  <c r="DS41" i="1" l="1"/>
  <c r="AV41" i="1" s="1"/>
  <c r="DU40" i="1"/>
  <c r="EO40" i="1"/>
  <c r="BA53" i="1"/>
  <c r="AC101" i="6"/>
  <c r="K101" i="6"/>
  <c r="AB100" i="6"/>
  <c r="P100" i="1"/>
  <c r="P100" i="6"/>
  <c r="Q100" i="1" s="1"/>
  <c r="AF76" i="12"/>
  <c r="M76" i="12"/>
  <c r="BC77" i="12" s="1"/>
  <c r="B76" i="12"/>
  <c r="Y51" i="14"/>
  <c r="BD51" i="14"/>
  <c r="AN51" i="14" s="1"/>
  <c r="AG51" i="14" s="1"/>
  <c r="BB51" i="14"/>
  <c r="AL51" i="14" s="1"/>
  <c r="D51" i="14" s="1"/>
  <c r="W78" i="12"/>
  <c r="O100" i="1"/>
  <c r="EN49" i="1" l="1"/>
  <c r="AC51" i="14"/>
  <c r="K51" i="14"/>
  <c r="AE51" i="14" s="1"/>
  <c r="BA54" i="1"/>
  <c r="Q100" i="6"/>
  <c r="V101" i="6"/>
  <c r="BW76" i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DS50" i="1" l="1"/>
  <c r="EN41" i="1"/>
  <c r="CX46" i="1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DS42" i="1" l="1"/>
  <c r="AV42" i="1" s="1"/>
  <c r="DU41" i="1"/>
  <c r="EO41" i="1"/>
  <c r="AC77" i="12"/>
  <c r="K77" i="12"/>
  <c r="W53" i="14"/>
  <c r="Z51" i="14"/>
  <c r="AF51" i="14"/>
  <c r="B51" i="14" s="1"/>
  <c r="M51" i="14"/>
  <c r="BC52" i="14" s="1"/>
  <c r="AB76" i="12"/>
  <c r="CB76" i="1"/>
  <c r="P76" i="12"/>
  <c r="CC76" i="1" s="1"/>
  <c r="BF101" i="6"/>
  <c r="AO101" i="6"/>
  <c r="AH101" i="6" s="1"/>
  <c r="BE101" i="6"/>
  <c r="AM101" i="6"/>
  <c r="E101" i="6" s="1"/>
  <c r="CA76" i="1"/>
  <c r="CO51" i="1" l="1"/>
  <c r="Q76" i="12"/>
  <c r="V77" i="12"/>
  <c r="AE77" i="12"/>
  <c r="AD101" i="6"/>
  <c r="L101" i="6"/>
  <c r="F101" i="6"/>
  <c r="BA102" i="6" s="1"/>
  <c r="R51" i="14"/>
  <c r="S51" i="14" s="1"/>
  <c r="X53" i="14"/>
  <c r="AA51" i="14"/>
  <c r="AS52" i="14"/>
  <c r="AR52" i="14"/>
  <c r="EN42" i="1" l="1"/>
  <c r="U51" i="14"/>
  <c r="T51" i="14" s="1"/>
  <c r="CR51" i="1"/>
  <c r="N51" i="14"/>
  <c r="Y77" i="12"/>
  <c r="BB77" i="12"/>
  <c r="BD77" i="12"/>
  <c r="AL52" i="14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DS43" i="1" l="1"/>
  <c r="AV43" i="1" s="1"/>
  <c r="DU42" i="1"/>
  <c r="EO42" i="1"/>
  <c r="CX47" i="1"/>
  <c r="AZ44" i="1"/>
  <c r="K101" i="1"/>
  <c r="CS51" i="1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BF77" i="12"/>
  <c r="AO77" i="12"/>
  <c r="EN43" i="1" l="1"/>
  <c r="CV45" i="1"/>
  <c r="U101" i="6"/>
  <c r="T101" i="6" s="1"/>
  <c r="N101" i="1"/>
  <c r="N101" i="6"/>
  <c r="Q51" i="14"/>
  <c r="V52" i="14"/>
  <c r="AD77" i="12"/>
  <c r="L77" i="12"/>
  <c r="F77" i="12"/>
  <c r="BA78" i="12" s="1"/>
  <c r="J102" i="6"/>
  <c r="M102" i="1" s="1"/>
  <c r="AL102" i="6"/>
  <c r="D102" i="6" s="1"/>
  <c r="AN102" i="6"/>
  <c r="AG102" i="6" s="1"/>
  <c r="C102" i="6"/>
  <c r="L102" i="1" s="1"/>
  <c r="DS44" i="1" l="1"/>
  <c r="AV44" i="1" s="1"/>
  <c r="DU43" i="1"/>
  <c r="DU44" i="1" s="1"/>
  <c r="EO43" i="1"/>
  <c r="AZ45" i="1"/>
  <c r="AC102" i="6"/>
  <c r="K102" i="6"/>
  <c r="AF77" i="12"/>
  <c r="B77" i="12" s="1"/>
  <c r="M77" i="12"/>
  <c r="BC78" i="12" s="1"/>
  <c r="Y52" i="14"/>
  <c r="BB52" i="14"/>
  <c r="D52" i="14" s="1"/>
  <c r="BD52" i="14"/>
  <c r="AB101" i="6"/>
  <c r="P101" i="1"/>
  <c r="O101" i="6"/>
  <c r="P101" i="6" s="1"/>
  <c r="Q101" i="1" s="1"/>
  <c r="Z77" i="12"/>
  <c r="Z78" i="12" s="1"/>
  <c r="W79" i="12"/>
  <c r="O101" i="1"/>
  <c r="DU45" i="1" l="1"/>
  <c r="EO44" i="1"/>
  <c r="EN50" i="1"/>
  <c r="DS51" i="1" s="1"/>
  <c r="CX45" i="1"/>
  <c r="CV46" i="1"/>
  <c r="K52" i="14"/>
  <c r="AE52" i="14" s="1"/>
  <c r="AC52" i="14"/>
  <c r="BW77" i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EO45" i="1" l="1"/>
  <c r="DU46" i="1"/>
  <c r="AZ46" i="1"/>
  <c r="O102" i="6"/>
  <c r="Y102" i="6"/>
  <c r="BB102" i="6"/>
  <c r="BD102" i="6"/>
  <c r="U77" i="12"/>
  <c r="T77" i="12" s="1"/>
  <c r="BZ77" i="1"/>
  <c r="N77" i="12"/>
  <c r="J78" i="12"/>
  <c r="BY78" i="1" s="1"/>
  <c r="AD52" i="14"/>
  <c r="F52" i="14"/>
  <c r="L52" i="14"/>
  <c r="D78" i="12"/>
  <c r="AN78" i="12"/>
  <c r="AL78" i="12"/>
  <c r="C78" i="12"/>
  <c r="BX78" i="1" s="1"/>
  <c r="EO46" i="1" l="1"/>
  <c r="DU47" i="1"/>
  <c r="CV47" i="1"/>
  <c r="BA53" i="14"/>
  <c r="Z52" i="14"/>
  <c r="AB77" i="12"/>
  <c r="CB77" i="1"/>
  <c r="O77" i="12"/>
  <c r="P77" i="12" s="1"/>
  <c r="CC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W54" i="14"/>
  <c r="EO47" i="1" l="1"/>
  <c r="DU48" i="1"/>
  <c r="AZ47" i="1"/>
  <c r="BC53" i="14"/>
  <c r="AA52" i="14"/>
  <c r="CO52" i="1"/>
  <c r="R52" i="14"/>
  <c r="S52" i="14" s="1"/>
  <c r="X54" i="14"/>
  <c r="AS53" i="14"/>
  <c r="AR53" i="14"/>
  <c r="AD102" i="6"/>
  <c r="L102" i="6"/>
  <c r="F102" i="6"/>
  <c r="AE78" i="12"/>
  <c r="Q77" i="12"/>
  <c r="V78" i="12"/>
  <c r="EO48" i="1" l="1"/>
  <c r="DU49" i="1"/>
  <c r="CV48" i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AL53" i="14"/>
  <c r="AN53" i="14"/>
  <c r="AG53" i="14" s="1"/>
  <c r="C53" i="14"/>
  <c r="CP53" i="1" s="1"/>
  <c r="EO49" i="1" l="1"/>
  <c r="DU50" i="1"/>
  <c r="AZ48" i="1"/>
  <c r="K102" i="1"/>
  <c r="CT52" i="1"/>
  <c r="AB52" i="14"/>
  <c r="O52" i="14" s="1"/>
  <c r="P52" i="14"/>
  <c r="CU52" i="1" s="1"/>
  <c r="CS52" i="1"/>
  <c r="BF78" i="12"/>
  <c r="AO78" i="12"/>
  <c r="R102" i="6"/>
  <c r="S102" i="6" s="1"/>
  <c r="X104" i="6"/>
  <c r="AS103" i="6"/>
  <c r="AR103" i="6"/>
  <c r="BE78" i="12"/>
  <c r="AM78" i="12"/>
  <c r="E78" i="12" s="1"/>
  <c r="EO50" i="1" l="1"/>
  <c r="CV49" i="1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Q52" i="14"/>
  <c r="V53" i="14"/>
  <c r="AZ49" i="1" l="1"/>
  <c r="CX48" i="1"/>
  <c r="W80" i="12"/>
  <c r="AF78" i="12"/>
  <c r="B78" i="12" s="1"/>
  <c r="M78" i="12"/>
  <c r="BC79" i="12" s="1"/>
  <c r="Y53" i="14"/>
  <c r="BB53" i="14"/>
  <c r="D53" i="14" s="1"/>
  <c r="BD53" i="14"/>
  <c r="AB102" i="6"/>
  <c r="P102" i="1"/>
  <c r="P102" i="6"/>
  <c r="Q102" i="1" s="1"/>
  <c r="AC103" i="6"/>
  <c r="K103" i="6"/>
  <c r="O102" i="1"/>
  <c r="BA79" i="12"/>
  <c r="EN51" i="1" l="1"/>
  <c r="DS52" i="1" s="1"/>
  <c r="CV50" i="1"/>
  <c r="AC53" i="14"/>
  <c r="K53" i="14"/>
  <c r="AE53" i="14" s="1"/>
  <c r="BW78" i="1"/>
  <c r="R78" i="12"/>
  <c r="S78" i="12" s="1"/>
  <c r="X80" i="12"/>
  <c r="AR79" i="12"/>
  <c r="AS79" i="12"/>
  <c r="Q102" i="6"/>
  <c r="V103" i="6"/>
  <c r="BF53" i="14"/>
  <c r="AO53" i="14"/>
  <c r="AH53" i="14" s="1"/>
  <c r="BE53" i="14"/>
  <c r="AM53" i="14"/>
  <c r="E53" i="14" s="1"/>
  <c r="AE103" i="6"/>
  <c r="DU51" i="1" l="1"/>
  <c r="EO51" i="1" s="1"/>
  <c r="AZ50" i="1"/>
  <c r="CX49" i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J79" i="12"/>
  <c r="BY79" i="1" s="1"/>
  <c r="CV51" i="1" l="1"/>
  <c r="AC79" i="12"/>
  <c r="K79" i="12"/>
  <c r="W55" i="14"/>
  <c r="Z53" i="14"/>
  <c r="BF103" i="6"/>
  <c r="AO103" i="6"/>
  <c r="AH103" i="6" s="1"/>
  <c r="BE103" i="6"/>
  <c r="AM103" i="6"/>
  <c r="E103" i="6" s="1"/>
  <c r="CA78" i="1"/>
  <c r="BA54" i="14"/>
  <c r="AB78" i="12"/>
  <c r="CB78" i="1"/>
  <c r="P78" i="12"/>
  <c r="CC78" i="1" s="1"/>
  <c r="M53" i="14"/>
  <c r="BC54" i="14" s="1"/>
  <c r="AF53" i="14"/>
  <c r="B53" i="14" s="1"/>
  <c r="AZ51" i="1" l="1"/>
  <c r="CX50" i="1"/>
  <c r="Q78" i="12"/>
  <c r="V79" i="12"/>
  <c r="AD103" i="6"/>
  <c r="F103" i="6"/>
  <c r="BA104" i="6" s="1"/>
  <c r="L103" i="6"/>
  <c r="CO53" i="1"/>
  <c r="R53" i="14"/>
  <c r="S53" i="14" s="1"/>
  <c r="X55" i="14"/>
  <c r="AA53" i="14"/>
  <c r="AS54" i="14"/>
  <c r="AR54" i="14"/>
  <c r="AE79" i="12"/>
  <c r="CV52" i="1" l="1"/>
  <c r="AF103" i="6"/>
  <c r="B103" i="6" s="1"/>
  <c r="M103" i="6"/>
  <c r="BC104" i="6" s="1"/>
  <c r="W105" i="6"/>
  <c r="Z103" i="6"/>
  <c r="Z104" i="6" s="1"/>
  <c r="AN54" i="14"/>
  <c r="AL54" i="14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AZ52" i="1" l="1"/>
  <c r="CX51" i="1"/>
  <c r="K103" i="1"/>
  <c r="BF79" i="12"/>
  <c r="AO79" i="12"/>
  <c r="CS53" i="1"/>
  <c r="BE79" i="12"/>
  <c r="AM79" i="12"/>
  <c r="E79" i="12" s="1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CV53" i="1" l="1"/>
  <c r="J104" i="6"/>
  <c r="M104" i="1" s="1"/>
  <c r="D104" i="6"/>
  <c r="AL104" i="6"/>
  <c r="AN104" i="6"/>
  <c r="AG104" i="6" s="1"/>
  <c r="C104" i="6"/>
  <c r="L104" i="1" s="1"/>
  <c r="AD79" i="12"/>
  <c r="F79" i="12"/>
  <c r="BA80" i="12" s="1"/>
  <c r="L79" i="12"/>
  <c r="U103" i="6"/>
  <c r="T103" i="6" s="1"/>
  <c r="N103" i="1"/>
  <c r="N103" i="6"/>
  <c r="Q53" i="14"/>
  <c r="V54" i="14"/>
  <c r="AZ53" i="1" l="1"/>
  <c r="CX52" i="1"/>
  <c r="AF79" i="12"/>
  <c r="B79" i="12" s="1"/>
  <c r="M79" i="12"/>
  <c r="BC80" i="12" s="1"/>
  <c r="AC104" i="6"/>
  <c r="K104" i="6"/>
  <c r="W81" i="12"/>
  <c r="Z79" i="12"/>
  <c r="Z80" i="12" s="1"/>
  <c r="Y54" i="14"/>
  <c r="BD54" i="14"/>
  <c r="BB54" i="14"/>
  <c r="D54" i="14" s="1"/>
  <c r="AB103" i="6"/>
  <c r="P103" i="1"/>
  <c r="O103" i="6"/>
  <c r="P103" i="6" s="1"/>
  <c r="O103" i="1"/>
  <c r="EN52" i="1" l="1"/>
  <c r="DS53" i="1" s="1"/>
  <c r="CV54" i="1"/>
  <c r="K54" i="14"/>
  <c r="AE54" i="14" s="1"/>
  <c r="AC54" i="14"/>
  <c r="BW79" i="1"/>
  <c r="Q103" i="6"/>
  <c r="V104" i="6"/>
  <c r="BE54" i="14"/>
  <c r="AM54" i="14"/>
  <c r="E54" i="14" s="1"/>
  <c r="AE104" i="6"/>
  <c r="BF54" i="14"/>
  <c r="AO54" i="14"/>
  <c r="AH54" i="14" s="1"/>
  <c r="Q103" i="1"/>
  <c r="R79" i="12"/>
  <c r="S79" i="12" s="1"/>
  <c r="X81" i="12"/>
  <c r="AA79" i="12"/>
  <c r="AA80" i="12" s="1"/>
  <c r="AS80" i="12"/>
  <c r="AR80" i="12"/>
  <c r="CX53" i="1" l="1"/>
  <c r="AZ54" i="1"/>
  <c r="CX54" i="1" s="1"/>
  <c r="DU52" i="1"/>
  <c r="U79" i="12"/>
  <c r="T79" i="12" s="1"/>
  <c r="BZ79" i="1"/>
  <c r="N79" i="12"/>
  <c r="AD54" i="14"/>
  <c r="F54" i="14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EO52" i="1" l="1"/>
  <c r="BA55" i="14"/>
  <c r="Z54" i="14"/>
  <c r="AF54" i="14"/>
  <c r="M54" i="14"/>
  <c r="BE104" i="6"/>
  <c r="AM104" i="6"/>
  <c r="E104" i="6" s="1"/>
  <c r="W56" i="14"/>
  <c r="B54" i="14"/>
  <c r="AC80" i="12"/>
  <c r="K80" i="12"/>
  <c r="AB79" i="12"/>
  <c r="CB79" i="1"/>
  <c r="O79" i="12"/>
  <c r="P79" i="12" s="1"/>
  <c r="CC79" i="1" s="1"/>
  <c r="BF104" i="6"/>
  <c r="AO104" i="6"/>
  <c r="AH104" i="6" s="1"/>
  <c r="CA79" i="1"/>
  <c r="BC55" i="14" l="1"/>
  <c r="AA54" i="14"/>
  <c r="Q79" i="12"/>
  <c r="V80" i="12"/>
  <c r="AE80" i="12"/>
  <c r="AD104" i="6"/>
  <c r="L104" i="6"/>
  <c r="F104" i="6"/>
  <c r="CO54" i="1"/>
  <c r="R54" i="14"/>
  <c r="S54" i="14" s="1"/>
  <c r="X56" i="14"/>
  <c r="AR55" i="14"/>
  <c r="AS55" i="14"/>
  <c r="AF104" i="6" l="1"/>
  <c r="M104" i="6"/>
  <c r="BC105" i="6" s="1"/>
  <c r="B104" i="6"/>
  <c r="U54" i="14"/>
  <c r="T54" i="14" s="1"/>
  <c r="CR54" i="1"/>
  <c r="N54" i="14"/>
  <c r="AL55" i="14"/>
  <c r="AN55" i="14"/>
  <c r="C55" i="14"/>
  <c r="CP55" i="1" s="1"/>
  <c r="Y80" i="12"/>
  <c r="O80" i="12"/>
  <c r="BB80" i="12"/>
  <c r="BD80" i="12"/>
  <c r="W106" i="6"/>
  <c r="AG55" i="14"/>
  <c r="J55" i="14"/>
  <c r="CQ55" i="1" s="1"/>
  <c r="BA105" i="6"/>
  <c r="AB54" i="14" l="1"/>
  <c r="O54" i="14" s="1"/>
  <c r="CT54" i="1"/>
  <c r="P54" i="14"/>
  <c r="CU54" i="1" s="1"/>
  <c r="BE80" i="12"/>
  <c r="AM80" i="12"/>
  <c r="E80" i="12" s="1"/>
  <c r="CS54" i="1"/>
  <c r="K104" i="1"/>
  <c r="BF80" i="12"/>
  <c r="AO80" i="12"/>
  <c r="R104" i="6"/>
  <c r="S104" i="6" s="1"/>
  <c r="X106" i="6"/>
  <c r="AR105" i="6"/>
  <c r="AS105" i="6"/>
  <c r="AL105" i="6" l="1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J105" i="6"/>
  <c r="M105" i="1" s="1"/>
  <c r="Q54" i="14"/>
  <c r="V55" i="14"/>
  <c r="AC105" i="6" l="1"/>
  <c r="K105" i="6"/>
  <c r="AF80" i="12"/>
  <c r="M80" i="12"/>
  <c r="BC81" i="12" s="1"/>
  <c r="Y55" i="14"/>
  <c r="BB55" i="14"/>
  <c r="D55" i="14" s="1"/>
  <c r="BD55" i="14"/>
  <c r="B80" i="12"/>
  <c r="AB104" i="6"/>
  <c r="P104" i="1"/>
  <c r="P104" i="6"/>
  <c r="Q104" i="1" s="1"/>
  <c r="O104" i="1"/>
  <c r="W82" i="12"/>
  <c r="EN53" i="1" l="1"/>
  <c r="DS54" i="1" s="1"/>
  <c r="K55" i="14"/>
  <c r="AE55" i="14" s="1"/>
  <c r="AC55" i="14"/>
  <c r="Q104" i="6"/>
  <c r="V105" i="6"/>
  <c r="BW80" i="1"/>
  <c r="R80" i="12"/>
  <c r="S80" i="12" s="1"/>
  <c r="X82" i="12"/>
  <c r="AS81" i="12"/>
  <c r="AR81" i="12"/>
  <c r="BF55" i="14"/>
  <c r="AO55" i="14"/>
  <c r="AH55" i="14" s="1"/>
  <c r="BE55" i="14"/>
  <c r="AM55" i="14"/>
  <c r="E55" i="14" s="1"/>
  <c r="AE105" i="6"/>
  <c r="DU53" i="1" l="1"/>
  <c r="U80" i="12"/>
  <c r="T80" i="12" s="1"/>
  <c r="BZ80" i="1"/>
  <c r="N80" i="12"/>
  <c r="D81" i="12"/>
  <c r="AN81" i="12"/>
  <c r="AL81" i="12"/>
  <c r="C81" i="12"/>
  <c r="BX81" i="1" s="1"/>
  <c r="Y105" i="6"/>
  <c r="BB105" i="6"/>
  <c r="BD105" i="6"/>
  <c r="J81" i="12"/>
  <c r="BY81" i="1" s="1"/>
  <c r="AD55" i="14"/>
  <c r="L55" i="14"/>
  <c r="F55" i="14"/>
  <c r="BA56" i="14" s="1"/>
  <c r="EO53" i="1" l="1"/>
  <c r="Z55" i="14"/>
  <c r="W57" i="14"/>
  <c r="BF105" i="6"/>
  <c r="AO105" i="6"/>
  <c r="AH105" i="6" s="1"/>
  <c r="BE105" i="6"/>
  <c r="AM105" i="6"/>
  <c r="E105" i="6" s="1"/>
  <c r="AB80" i="12"/>
  <c r="CB80" i="1"/>
  <c r="P80" i="12"/>
  <c r="CC80" i="1" s="1"/>
  <c r="AC81" i="12"/>
  <c r="K81" i="12"/>
  <c r="AF55" i="14"/>
  <c r="B55" i="14" s="1"/>
  <c r="M55" i="14"/>
  <c r="BC56" i="14" s="1"/>
  <c r="CA80" i="1"/>
  <c r="CO55" i="1" l="1"/>
  <c r="R55" i="14"/>
  <c r="S55" i="14" s="1"/>
  <c r="AA55" i="14"/>
  <c r="X57" i="14"/>
  <c r="AS56" i="14"/>
  <c r="AR56" i="14"/>
  <c r="AD105" i="6"/>
  <c r="L105" i="6"/>
  <c r="F105" i="6"/>
  <c r="BA106" i="6" s="1"/>
  <c r="Q80" i="12"/>
  <c r="V81" i="12"/>
  <c r="AE81" i="12"/>
  <c r="W107" i="6" l="1"/>
  <c r="Z105" i="6"/>
  <c r="Z106" i="6" s="1"/>
  <c r="AF105" i="6"/>
  <c r="M105" i="6"/>
  <c r="BA55" i="1"/>
  <c r="J56" i="14"/>
  <c r="CQ56" i="1" s="1"/>
  <c r="Y81" i="12"/>
  <c r="BB81" i="12"/>
  <c r="BD81" i="12"/>
  <c r="B105" i="6"/>
  <c r="U55" i="14"/>
  <c r="T55" i="14" s="1"/>
  <c r="CR55" i="1"/>
  <c r="N55" i="14"/>
  <c r="C56" i="14"/>
  <c r="CP56" i="1" s="1"/>
  <c r="CV55" i="1" l="1"/>
  <c r="R105" i="6"/>
  <c r="S105" i="6" s="1"/>
  <c r="X107" i="6"/>
  <c r="AA105" i="6"/>
  <c r="AA106" i="6" s="1"/>
  <c r="AR106" i="6"/>
  <c r="AS106" i="6"/>
  <c r="CS55" i="1"/>
  <c r="K105" i="1"/>
  <c r="BA56" i="1"/>
  <c r="BF81" i="12"/>
  <c r="AO81" i="12"/>
  <c r="BE81" i="12"/>
  <c r="AM81" i="12"/>
  <c r="E81" i="12" s="1"/>
  <c r="CT55" i="1"/>
  <c r="AB55" i="14"/>
  <c r="O55" i="14"/>
  <c r="P55" i="14" s="1"/>
  <c r="CU55" i="1" s="1"/>
  <c r="BC106" i="6"/>
  <c r="AZ55" i="1" l="1"/>
  <c r="BA57" i="1"/>
  <c r="CV56" i="1"/>
  <c r="J106" i="6"/>
  <c r="M106" i="1" s="1"/>
  <c r="AL106" i="6"/>
  <c r="D106" i="6" s="1"/>
  <c r="AN106" i="6"/>
  <c r="AG106" i="6" s="1"/>
  <c r="C106" i="6"/>
  <c r="L106" i="1" s="1"/>
  <c r="AD81" i="12"/>
  <c r="F81" i="12"/>
  <c r="L81" i="12"/>
  <c r="Q55" i="14"/>
  <c r="V56" i="14"/>
  <c r="U105" i="6"/>
  <c r="T105" i="6" s="1"/>
  <c r="N105" i="1"/>
  <c r="N105" i="6"/>
  <c r="AZ56" i="1" l="1"/>
  <c r="CV57" i="1" s="1"/>
  <c r="BA58" i="1"/>
  <c r="AC106" i="6"/>
  <c r="K106" i="6"/>
  <c r="AF81" i="12"/>
  <c r="M81" i="12"/>
  <c r="BC82" i="12" s="1"/>
  <c r="Z81" i="12"/>
  <c r="Z82" i="12" s="1"/>
  <c r="W83" i="12"/>
  <c r="O105" i="1"/>
  <c r="Y56" i="14"/>
  <c r="BB56" i="14"/>
  <c r="AL56" i="14" s="1"/>
  <c r="D56" i="14" s="1"/>
  <c r="BD56" i="14"/>
  <c r="AN56" i="14" s="1"/>
  <c r="AG56" i="14" s="1"/>
  <c r="AB105" i="6"/>
  <c r="P105" i="1"/>
  <c r="O105" i="6"/>
  <c r="P105" i="6" s="1"/>
  <c r="Q105" i="1" s="1"/>
  <c r="BA82" i="12"/>
  <c r="B81" i="12"/>
  <c r="CX56" i="1" l="1"/>
  <c r="CX55" i="1"/>
  <c r="EN54" i="1"/>
  <c r="DS55" i="1" s="1"/>
  <c r="AZ57" i="1"/>
  <c r="K56" i="14"/>
  <c r="AE56" i="14" s="1"/>
  <c r="AC56" i="14"/>
  <c r="BA59" i="1"/>
  <c r="BW81" i="1"/>
  <c r="R81" i="12"/>
  <c r="S81" i="12" s="1"/>
  <c r="X83" i="12"/>
  <c r="AA81" i="12"/>
  <c r="AA82" i="12" s="1"/>
  <c r="AS82" i="12"/>
  <c r="AR82" i="12"/>
  <c r="Q105" i="6"/>
  <c r="V106" i="6"/>
  <c r="BF56" i="14"/>
  <c r="AO56" i="14"/>
  <c r="AH56" i="14" s="1"/>
  <c r="AE106" i="6"/>
  <c r="BE56" i="14"/>
  <c r="AM56" i="14"/>
  <c r="E56" i="14" s="1"/>
  <c r="DU54" i="1" l="1"/>
  <c r="CV58" i="1"/>
  <c r="CX57" i="1"/>
  <c r="Y106" i="6"/>
  <c r="O106" i="6"/>
  <c r="BB106" i="6"/>
  <c r="BD106" i="6"/>
  <c r="U81" i="12"/>
  <c r="T81" i="12" s="1"/>
  <c r="BZ81" i="1"/>
  <c r="N81" i="12"/>
  <c r="AN82" i="12"/>
  <c r="AL82" i="12"/>
  <c r="D82" i="12" s="1"/>
  <c r="C82" i="12"/>
  <c r="BX82" i="1" s="1"/>
  <c r="AD56" i="14"/>
  <c r="L56" i="14"/>
  <c r="F56" i="14"/>
  <c r="J82" i="12"/>
  <c r="BY82" i="1" s="1"/>
  <c r="AZ58" i="1" l="1"/>
  <c r="EO54" i="1"/>
  <c r="BA57" i="14"/>
  <c r="Z56" i="14"/>
  <c r="AC82" i="12"/>
  <c r="K82" i="12"/>
  <c r="AB81" i="12"/>
  <c r="CB81" i="1"/>
  <c r="O81" i="12"/>
  <c r="P81" i="12" s="1"/>
  <c r="CC81" i="1" s="1"/>
  <c r="CA81" i="1"/>
  <c r="M56" i="14"/>
  <c r="AF56" i="14"/>
  <c r="BF106" i="6"/>
  <c r="AO106" i="6"/>
  <c r="AH106" i="6" s="1"/>
  <c r="BE106" i="6"/>
  <c r="AM106" i="6"/>
  <c r="E106" i="6" s="1"/>
  <c r="W58" i="14"/>
  <c r="B56" i="14"/>
  <c r="CV59" i="1" l="1"/>
  <c r="BC57" i="14"/>
  <c r="AA56" i="14"/>
  <c r="AD106" i="6"/>
  <c r="F106" i="6"/>
  <c r="BA107" i="6" s="1"/>
  <c r="L106" i="6"/>
  <c r="CO56" i="1"/>
  <c r="Q81" i="12"/>
  <c r="V82" i="12"/>
  <c r="AE82" i="12"/>
  <c r="R56" i="14"/>
  <c r="S56" i="14" s="1"/>
  <c r="X58" i="14"/>
  <c r="AS57" i="14"/>
  <c r="AR57" i="14"/>
  <c r="AZ59" i="1" l="1"/>
  <c r="CX58" i="1"/>
  <c r="AF106" i="6"/>
  <c r="M106" i="6"/>
  <c r="BC107" i="6" s="1"/>
  <c r="U56" i="14"/>
  <c r="T56" i="14" s="1"/>
  <c r="CR56" i="1"/>
  <c r="N56" i="14"/>
  <c r="O56" i="14" s="1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CX59" i="1" l="1"/>
  <c r="CS56" i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K106" i="1"/>
  <c r="CT56" i="1"/>
  <c r="AB56" i="14"/>
  <c r="P56" i="14"/>
  <c r="CU56" i="1" s="1"/>
  <c r="Q56" i="14" l="1"/>
  <c r="V57" i="14"/>
  <c r="AD82" i="12"/>
  <c r="F82" i="12"/>
  <c r="BA83" i="12" s="1"/>
  <c r="L82" i="12"/>
  <c r="AE57" i="14"/>
  <c r="U106" i="6"/>
  <c r="T106" i="6" s="1"/>
  <c r="N106" i="1"/>
  <c r="N106" i="6"/>
  <c r="AN107" i="6"/>
  <c r="AG107" i="6" s="1"/>
  <c r="AL107" i="6"/>
  <c r="D107" i="6" s="1"/>
  <c r="C107" i="6"/>
  <c r="L107" i="1" s="1"/>
  <c r="J107" i="6"/>
  <c r="M107" i="1" s="1"/>
  <c r="AC107" i="6" l="1"/>
  <c r="K107" i="6"/>
  <c r="AF82" i="12"/>
  <c r="M82" i="12"/>
  <c r="BC83" i="12" s="1"/>
  <c r="W84" i="12"/>
  <c r="AB106" i="6"/>
  <c r="P106" i="1"/>
  <c r="P106" i="6"/>
  <c r="B82" i="12"/>
  <c r="O106" i="1"/>
  <c r="Y57" i="14"/>
  <c r="BD57" i="14"/>
  <c r="BB57" i="14"/>
  <c r="EN55" i="1" l="1"/>
  <c r="DS56" i="1" s="1"/>
  <c r="BE57" i="14"/>
  <c r="AM57" i="14"/>
  <c r="E57" i="14" s="1"/>
  <c r="R82" i="12"/>
  <c r="S82" i="12" s="1"/>
  <c r="X84" i="12"/>
  <c r="AS83" i="12"/>
  <c r="AR83" i="12"/>
  <c r="BW82" i="1"/>
  <c r="Q106" i="6"/>
  <c r="V107" i="6"/>
  <c r="BF57" i="14"/>
  <c r="AO57" i="14"/>
  <c r="AH57" i="14" s="1"/>
  <c r="AE107" i="6"/>
  <c r="Q106" i="1"/>
  <c r="DU55" i="1" l="1"/>
  <c r="J83" i="12"/>
  <c r="BY83" i="1" s="1"/>
  <c r="Y107" i="6"/>
  <c r="BB107" i="6"/>
  <c r="BD107" i="6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EO55" i="1" l="1"/>
  <c r="AC83" i="12"/>
  <c r="K83" i="12"/>
  <c r="BE107" i="6"/>
  <c r="AM107" i="6"/>
  <c r="E107" i="6" s="1"/>
  <c r="W59" i="14"/>
  <c r="Z57" i="14"/>
  <c r="Z58" i="14" s="1"/>
  <c r="AB82" i="12"/>
  <c r="CB82" i="1"/>
  <c r="P82" i="12"/>
  <c r="CC82" i="1" s="1"/>
  <c r="CA82" i="1"/>
  <c r="BA58" i="14"/>
  <c r="AF57" i="14"/>
  <c r="B57" i="14" s="1"/>
  <c r="M57" i="14"/>
  <c r="BC58" i="14" s="1"/>
  <c r="BF107" i="6"/>
  <c r="AO107" i="6"/>
  <c r="AH107" i="6" s="1"/>
  <c r="CO57" i="1" l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K107" i="1" l="1"/>
  <c r="BF83" i="12"/>
  <c r="AO83" i="12"/>
  <c r="BE83" i="12"/>
  <c r="AM83" i="12"/>
  <c r="E83" i="12" s="1"/>
  <c r="CT57" i="1"/>
  <c r="AB57" i="14"/>
  <c r="O57" i="14"/>
  <c r="P57" i="14" s="1"/>
  <c r="CU57" i="1" s="1"/>
  <c r="R107" i="6"/>
  <c r="S107" i="6" s="1"/>
  <c r="AA107" i="6"/>
  <c r="AA108" i="6" s="1"/>
  <c r="X109" i="6"/>
  <c r="AS108" i="6"/>
  <c r="AR108" i="6"/>
  <c r="CS57" i="1"/>
  <c r="AC58" i="14"/>
  <c r="K58" i="14"/>
  <c r="AL108" i="6" l="1"/>
  <c r="D108" i="6" s="1"/>
  <c r="AN108" i="6"/>
  <c r="C108" i="6"/>
  <c r="L108" i="1" s="1"/>
  <c r="Q57" i="14"/>
  <c r="V58" i="14"/>
  <c r="AG108" i="6"/>
  <c r="J108" i="6"/>
  <c r="M108" i="1" s="1"/>
  <c r="AD83" i="12"/>
  <c r="F83" i="12"/>
  <c r="BA84" i="12" s="1"/>
  <c r="L83" i="12"/>
  <c r="AE58" i="14"/>
  <c r="U107" i="6"/>
  <c r="T107" i="6" s="1"/>
  <c r="N107" i="1"/>
  <c r="N107" i="6"/>
  <c r="AC108" i="6" l="1"/>
  <c r="K108" i="6"/>
  <c r="AB107" i="6"/>
  <c r="P107" i="1"/>
  <c r="O107" i="6"/>
  <c r="P107" i="6" s="1"/>
  <c r="Q107" i="1" s="1"/>
  <c r="O107" i="1"/>
  <c r="AF83" i="12"/>
  <c r="B83" i="12" s="1"/>
  <c r="M83" i="12"/>
  <c r="BC84" i="12" s="1"/>
  <c r="W85" i="12"/>
  <c r="Z83" i="12"/>
  <c r="Z84" i="12" s="1"/>
  <c r="O58" i="14"/>
  <c r="Y58" i="14"/>
  <c r="BB58" i="14"/>
  <c r="BD58" i="14"/>
  <c r="EN56" i="1" l="1"/>
  <c r="DS57" i="1" s="1"/>
  <c r="BW83" i="1"/>
  <c r="BF58" i="14"/>
  <c r="AO58" i="14"/>
  <c r="AH58" i="14" s="1"/>
  <c r="Q107" i="6"/>
  <c r="V108" i="6"/>
  <c r="BE58" i="14"/>
  <c r="AM58" i="14"/>
  <c r="E58" i="14" s="1"/>
  <c r="R83" i="12"/>
  <c r="S83" i="12" s="1"/>
  <c r="X85" i="12"/>
  <c r="AA83" i="12"/>
  <c r="AA84" i="12" s="1"/>
  <c r="AR84" i="12"/>
  <c r="AS84" i="12"/>
  <c r="AE108" i="6"/>
  <c r="DU56" i="1" l="1"/>
  <c r="AL84" i="12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J84" i="12"/>
  <c r="BY84" i="1" s="1"/>
  <c r="F58" i="14"/>
  <c r="BA59" i="14" s="1"/>
  <c r="AD58" i="14"/>
  <c r="L58" i="14"/>
  <c r="EO56" i="1" l="1"/>
  <c r="AC84" i="12"/>
  <c r="K84" i="12"/>
  <c r="CA83" i="1"/>
  <c r="AB83" i="12"/>
  <c r="CB83" i="1"/>
  <c r="O83" i="12"/>
  <c r="P83" i="12" s="1"/>
  <c r="CC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CO58" i="1" l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K108" i="1" l="1"/>
  <c r="BF84" i="12"/>
  <c r="AO84" i="12"/>
  <c r="R108" i="6"/>
  <c r="S108" i="6" s="1"/>
  <c r="X110" i="6"/>
  <c r="AR109" i="6"/>
  <c r="AS109" i="6"/>
  <c r="AC59" i="14"/>
  <c r="K59" i="14"/>
  <c r="BE84" i="12"/>
  <c r="AM84" i="12"/>
  <c r="E84" i="12" s="1"/>
  <c r="CT58" i="1"/>
  <c r="AB58" i="14"/>
  <c r="P58" i="14"/>
  <c r="CU58" i="1" s="1"/>
  <c r="CS58" i="1"/>
  <c r="AE59" i="14" l="1"/>
  <c r="U108" i="6"/>
  <c r="T108" i="6" s="1"/>
  <c r="N108" i="1"/>
  <c r="N108" i="6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O108" i="1"/>
  <c r="Y59" i="14"/>
  <c r="BD59" i="14"/>
  <c r="BB59" i="14"/>
  <c r="EN57" i="1" l="1"/>
  <c r="DS58" i="1" s="1"/>
  <c r="BE59" i="14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DU57" i="1" l="1"/>
  <c r="EO57" i="1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CO59" i="1" l="1"/>
  <c r="AD109" i="6"/>
  <c r="L109" i="6"/>
  <c r="F109" i="6"/>
  <c r="CC84" i="1"/>
  <c r="AE85" i="12"/>
  <c r="R59" i="14"/>
  <c r="S59" i="14" s="1"/>
  <c r="AA59" i="14"/>
  <c r="AA60" i="14" s="1"/>
  <c r="X61" i="14"/>
  <c r="AS60" i="14"/>
  <c r="AR60" i="14"/>
  <c r="Q84" i="12"/>
  <c r="V85" i="12"/>
  <c r="BC60" i="14"/>
  <c r="J60" i="14" l="1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K109" i="1" l="1"/>
  <c r="AC60" i="14"/>
  <c r="K60" i="14"/>
  <c r="AB59" i="14"/>
  <c r="CT59" i="1"/>
  <c r="O59" i="14"/>
  <c r="P59" i="14" s="1"/>
  <c r="CS59" i="1"/>
  <c r="BF85" i="12"/>
  <c r="AO85" i="12"/>
  <c r="BE85" i="12"/>
  <c r="AM85" i="12"/>
  <c r="E85" i="12" s="1"/>
  <c r="X113" i="6"/>
  <c r="R109" i="6"/>
  <c r="S109" i="6" s="1"/>
  <c r="X111" i="6"/>
  <c r="AA109" i="6"/>
  <c r="X112" i="6"/>
  <c r="L85" i="12" l="1"/>
  <c r="AD85" i="12"/>
  <c r="F85" i="12"/>
  <c r="BA86" i="12" s="1"/>
  <c r="CU59" i="1"/>
  <c r="Q59" i="14"/>
  <c r="V60" i="14"/>
  <c r="AE60" i="14"/>
  <c r="U109" i="6"/>
  <c r="T109" i="6" s="1"/>
  <c r="O109" i="1" s="1"/>
  <c r="N109" i="1"/>
  <c r="N109" i="6"/>
  <c r="J115" i="6"/>
  <c r="J116" i="6"/>
  <c r="AB109" i="6" l="1"/>
  <c r="Q109" i="6" s="1"/>
  <c r="P109" i="1"/>
  <c r="O109" i="6"/>
  <c r="P109" i="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BW85" i="1" l="1"/>
  <c r="BF60" i="14"/>
  <c r="AO60" i="14"/>
  <c r="AH60" i="14" s="1"/>
  <c r="Q109" i="1"/>
  <c r="J114" i="6" a="1"/>
  <c r="J114" i="6" s="1"/>
  <c r="R85" i="12"/>
  <c r="S85" i="12" s="1"/>
  <c r="AA85" i="12"/>
  <c r="AA86" i="12" s="1"/>
  <c r="X87" i="12"/>
  <c r="AR86" i="12"/>
  <c r="AS86" i="12"/>
  <c r="BE60" i="14"/>
  <c r="AM60" i="14"/>
  <c r="E60" i="14" s="1"/>
  <c r="DU109" i="1" l="1"/>
  <c r="CX109" i="1"/>
  <c r="EN58" i="1"/>
  <c r="DS59" i="1" s="1"/>
  <c r="AD60" i="14"/>
  <c r="L60" i="14"/>
  <c r="F60" i="14"/>
  <c r="BA61" i="14" s="1"/>
  <c r="U85" i="12"/>
  <c r="T85" i="12" s="1"/>
  <c r="BZ85" i="1"/>
  <c r="N85" i="12"/>
  <c r="J86" i="12"/>
  <c r="BY86" i="1" s="1"/>
  <c r="AL86" i="12"/>
  <c r="D86" i="12"/>
  <c r="AN86" i="12"/>
  <c r="C86" i="12"/>
  <c r="BX86" i="1" s="1"/>
  <c r="DU58" i="1" l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CA85" i="1"/>
  <c r="EO58" i="1" l="1"/>
  <c r="CO60" i="1"/>
  <c r="R60" i="14"/>
  <c r="S60" i="14" s="1"/>
  <c r="X62" i="14"/>
  <c r="AR61" i="14"/>
  <c r="AS61" i="14"/>
  <c r="Q85" i="12"/>
  <c r="V86" i="12"/>
  <c r="AE86" i="12"/>
  <c r="U60" i="14" l="1"/>
  <c r="T60" i="14" s="1"/>
  <c r="CR60" i="1"/>
  <c r="N60" i="14"/>
  <c r="J61" i="14"/>
  <c r="CQ61" i="1" s="1"/>
  <c r="O86" i="12"/>
  <c r="Y86" i="12"/>
  <c r="BB86" i="12"/>
  <c r="BD86" i="12"/>
  <c r="D61" i="14"/>
  <c r="AN61" i="14"/>
  <c r="AG61" i="14" s="1"/>
  <c r="AL61" i="14"/>
  <c r="C61" i="14"/>
  <c r="CP61" i="1" s="1"/>
  <c r="AB60" i="14" l="1"/>
  <c r="CT60" i="1"/>
  <c r="P60" i="14"/>
  <c r="CU60" i="1" s="1"/>
  <c r="CS60" i="1"/>
  <c r="AC61" i="14"/>
  <c r="K61" i="14"/>
  <c r="BF86" i="12"/>
  <c r="AO86" i="12"/>
  <c r="BE86" i="12"/>
  <c r="AM86" i="12"/>
  <c r="E86" i="12" s="1"/>
  <c r="CV60" i="1" l="1"/>
  <c r="AD86" i="12"/>
  <c r="L86" i="12"/>
  <c r="F86" i="12"/>
  <c r="BA87" i="12" s="1"/>
  <c r="AE61" i="14"/>
  <c r="Q60" i="14"/>
  <c r="V61" i="14"/>
  <c r="BA60" i="1"/>
  <c r="AZ60" i="1" l="1"/>
  <c r="BA61" i="1"/>
  <c r="W88" i="12"/>
  <c r="AF86" i="12"/>
  <c r="B86" i="12" s="1"/>
  <c r="M86" i="12"/>
  <c r="BC87" i="12" s="1"/>
  <c r="Y61" i="14"/>
  <c r="BB61" i="14"/>
  <c r="BD61" i="14"/>
  <c r="EN59" i="1" l="1"/>
  <c r="DS60" i="1" s="1"/>
  <c r="CV61" i="1"/>
  <c r="BA62" i="1"/>
  <c r="BW86" i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AZ61" i="1" l="1"/>
  <c r="DU59" i="1"/>
  <c r="CX60" i="1"/>
  <c r="BA63" i="1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EO59" i="1" l="1"/>
  <c r="CV62" i="1"/>
  <c r="BA64" i="1"/>
  <c r="AC87" i="12"/>
  <c r="K87" i="12"/>
  <c r="CA86" i="1"/>
  <c r="W63" i="14"/>
  <c r="Z61" i="14"/>
  <c r="Z62" i="14" s="1"/>
  <c r="AB86" i="12"/>
  <c r="CB86" i="1"/>
  <c r="P86" i="12"/>
  <c r="CC86" i="1" s="1"/>
  <c r="M61" i="14"/>
  <c r="AF61" i="14"/>
  <c r="B61" i="14" s="1"/>
  <c r="CX61" i="1" l="1"/>
  <c r="AZ62" i="1"/>
  <c r="CO61" i="1"/>
  <c r="R61" i="14"/>
  <c r="S61" i="14" s="1"/>
  <c r="AA61" i="14"/>
  <c r="AA62" i="14" s="1"/>
  <c r="X63" i="14"/>
  <c r="AS62" i="14"/>
  <c r="AR62" i="14"/>
  <c r="Q86" i="12"/>
  <c r="V87" i="12"/>
  <c r="AE87" i="12"/>
  <c r="BC62" i="14"/>
  <c r="CV63" i="1" l="1"/>
  <c r="J62" i="14"/>
  <c r="CQ62" i="1" s="1"/>
  <c r="Y87" i="12"/>
  <c r="BB87" i="12"/>
  <c r="BD87" i="12"/>
  <c r="U61" i="14"/>
  <c r="T61" i="14" s="1"/>
  <c r="CR61" i="1"/>
  <c r="N61" i="14"/>
  <c r="AL62" i="14"/>
  <c r="D62" i="14"/>
  <c r="AN62" i="14"/>
  <c r="AG62" i="14" s="1"/>
  <c r="C62" i="14"/>
  <c r="CP62" i="1" s="1"/>
  <c r="AZ63" i="1" l="1"/>
  <c r="CX62" i="1"/>
  <c r="CT61" i="1"/>
  <c r="AB61" i="14"/>
  <c r="O61" i="14"/>
  <c r="P61" i="14" s="1"/>
  <c r="CU61" i="1" s="1"/>
  <c r="CS61" i="1"/>
  <c r="AC62" i="14"/>
  <c r="K62" i="14"/>
  <c r="BF87" i="12"/>
  <c r="AO87" i="12"/>
  <c r="BE87" i="12"/>
  <c r="AM87" i="12"/>
  <c r="E87" i="12" s="1"/>
  <c r="CV64" i="1" l="1"/>
  <c r="Q61" i="14"/>
  <c r="V62" i="14"/>
  <c r="AD87" i="12"/>
  <c r="L87" i="12"/>
  <c r="F87" i="12"/>
  <c r="BA88" i="12" s="1"/>
  <c r="AE62" i="14"/>
  <c r="AZ64" i="1" l="1"/>
  <c r="CX63" i="1"/>
  <c r="W89" i="12"/>
  <c r="Z87" i="12"/>
  <c r="Z88" i="12" s="1"/>
  <c r="AF87" i="12"/>
  <c r="B87" i="12" s="1"/>
  <c r="M87" i="12"/>
  <c r="O62" i="14"/>
  <c r="Y62" i="14"/>
  <c r="BB62" i="14"/>
  <c r="BD62" i="14"/>
  <c r="EN60" i="1" l="1"/>
  <c r="DS61" i="1" s="1"/>
  <c r="CX64" i="1"/>
  <c r="BW87" i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DU60" i="1" l="1"/>
  <c r="J88" i="12"/>
  <c r="BY88" i="1" s="1"/>
  <c r="AD62" i="14"/>
  <c r="L62" i="14"/>
  <c r="F62" i="14"/>
  <c r="BA63" i="14" s="1"/>
  <c r="U87" i="12"/>
  <c r="T87" i="12" s="1"/>
  <c r="BZ87" i="1"/>
  <c r="N87" i="12"/>
  <c r="AL88" i="12"/>
  <c r="D88" i="12" s="1"/>
  <c r="AN88" i="12"/>
  <c r="C88" i="12"/>
  <c r="BX88" i="1" s="1"/>
  <c r="EO60" i="1" l="1"/>
  <c r="AC88" i="12"/>
  <c r="K88" i="12"/>
  <c r="AF62" i="14"/>
  <c r="M62" i="14"/>
  <c r="BC63" i="14" s="1"/>
  <c r="CA87" i="1"/>
  <c r="AB87" i="12"/>
  <c r="CB87" i="1"/>
  <c r="O87" i="12"/>
  <c r="P87" i="12" s="1"/>
  <c r="CC87" i="1" s="1"/>
  <c r="B62" i="14"/>
  <c r="W64" i="14"/>
  <c r="R62" i="14" l="1"/>
  <c r="S62" i="14" s="1"/>
  <c r="X64" i="14"/>
  <c r="AS63" i="14"/>
  <c r="AR63" i="14"/>
  <c r="CO62" i="1"/>
  <c r="Q87" i="12"/>
  <c r="V88" i="12"/>
  <c r="AE88" i="12"/>
  <c r="AN63" i="14" l="1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CS62" i="1"/>
  <c r="BE88" i="12"/>
  <c r="AM88" i="12"/>
  <c r="E88" i="12" s="1"/>
  <c r="AD88" i="12" l="1"/>
  <c r="L88" i="12"/>
  <c r="F88" i="12"/>
  <c r="BA89" i="12" s="1"/>
  <c r="Q62" i="14"/>
  <c r="V63" i="14"/>
  <c r="AE63" i="14"/>
  <c r="Y63" i="14" l="1"/>
  <c r="BD63" i="14"/>
  <c r="BB63" i="14"/>
  <c r="W90" i="12"/>
  <c r="AF88" i="12"/>
  <c r="M88" i="12"/>
  <c r="B88" i="12"/>
  <c r="EN61" i="1" l="1"/>
  <c r="BE63" i="14"/>
  <c r="AM63" i="14"/>
  <c r="E63" i="14" s="1"/>
  <c r="BF63" i="14"/>
  <c r="AO63" i="14"/>
  <c r="AH63" i="14" s="1"/>
  <c r="R88" i="12"/>
  <c r="S88" i="12" s="1"/>
  <c r="X90" i="12"/>
  <c r="AR89" i="12"/>
  <c r="AS89" i="12"/>
  <c r="BW88" i="1"/>
  <c r="BC89" i="12"/>
  <c r="DS62" i="1" l="1"/>
  <c r="DU61" i="1"/>
  <c r="EO61" i="1" s="1"/>
  <c r="U88" i="12"/>
  <c r="T88" i="12" s="1"/>
  <c r="BZ88" i="1"/>
  <c r="N88" i="12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AB88" i="12"/>
  <c r="CB88" i="1"/>
  <c r="P88" i="12"/>
  <c r="CC88" i="1" s="1"/>
  <c r="Z63" i="14"/>
  <c r="Z64" i="14" s="1"/>
  <c r="W65" i="14"/>
  <c r="CA88" i="1"/>
  <c r="CO63" i="1" l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AC64" i="14" l="1"/>
  <c r="K64" i="14"/>
  <c r="AB63" i="14"/>
  <c r="CT63" i="1"/>
  <c r="O63" i="14"/>
  <c r="P63" i="14" s="1"/>
  <c r="CU63" i="1" s="1"/>
  <c r="BF89" i="12"/>
  <c r="AO89" i="12"/>
  <c r="BE89" i="12"/>
  <c r="AM89" i="12"/>
  <c r="E89" i="12" s="1"/>
  <c r="CS63" i="1"/>
  <c r="AD89" i="12" l="1"/>
  <c r="L89" i="12"/>
  <c r="F89" i="12"/>
  <c r="BA90" i="12" s="1"/>
  <c r="Q63" i="14"/>
  <c r="V64" i="14"/>
  <c r="AE64" i="14"/>
  <c r="Y64" i="14" l="1"/>
  <c r="O64" i="14"/>
  <c r="BD64" i="14"/>
  <c r="BB64" i="14"/>
  <c r="W91" i="12"/>
  <c r="Z89" i="12"/>
  <c r="Z90" i="12" s="1"/>
  <c r="AF89" i="12"/>
  <c r="M89" i="12"/>
  <c r="BC90" i="12" s="1"/>
  <c r="B89" i="12"/>
  <c r="EN62" i="1" l="1"/>
  <c r="DS63" i="1" s="1"/>
  <c r="BE64" i="14"/>
  <c r="AM64" i="14"/>
  <c r="E64" i="14" s="1"/>
  <c r="BW89" i="1"/>
  <c r="BF64" i="14"/>
  <c r="AO64" i="14"/>
  <c r="AH64" i="14" s="1"/>
  <c r="R89" i="12"/>
  <c r="S89" i="12" s="1"/>
  <c r="AA89" i="12"/>
  <c r="AA90" i="12" s="1"/>
  <c r="X91" i="12"/>
  <c r="AS90" i="12"/>
  <c r="AR90" i="12"/>
  <c r="DU62" i="1" l="1"/>
  <c r="U89" i="12"/>
  <c r="T89" i="12" s="1"/>
  <c r="BZ89" i="1"/>
  <c r="N89" i="12"/>
  <c r="J90" i="12"/>
  <c r="BY90" i="1" s="1"/>
  <c r="AD64" i="14"/>
  <c r="F64" i="14"/>
  <c r="BA65" i="14" s="1"/>
  <c r="L64" i="14"/>
  <c r="D90" i="12"/>
  <c r="AL90" i="12"/>
  <c r="AN90" i="12"/>
  <c r="C90" i="12"/>
  <c r="BX90" i="1" s="1"/>
  <c r="EO62" i="1" l="1"/>
  <c r="AF64" i="14"/>
  <c r="B64" i="14" s="1"/>
  <c r="M64" i="14"/>
  <c r="BC65" i="14" s="1"/>
  <c r="W66" i="14"/>
  <c r="AB89" i="12"/>
  <c r="CB89" i="1"/>
  <c r="O89" i="12"/>
  <c r="P89" i="12" s="1"/>
  <c r="CC89" i="1" s="1"/>
  <c r="AC90" i="12"/>
  <c r="K90" i="12"/>
  <c r="CA89" i="1"/>
  <c r="CO64" i="1" l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Y90" i="12"/>
  <c r="O90" i="12"/>
  <c r="BB90" i="12"/>
  <c r="BD90" i="12"/>
  <c r="U64" i="14"/>
  <c r="T64" i="14" s="1"/>
  <c r="CR64" i="1"/>
  <c r="N64" i="14"/>
  <c r="AC65" i="14" l="1"/>
  <c r="K65" i="14"/>
  <c r="BE90" i="12"/>
  <c r="AM90" i="12"/>
  <c r="E90" i="12" s="1"/>
  <c r="BF90" i="12"/>
  <c r="AO90" i="12"/>
  <c r="AB64" i="14"/>
  <c r="CT64" i="1"/>
  <c r="P64" i="14"/>
  <c r="CU64" i="1" s="1"/>
  <c r="CS64" i="1"/>
  <c r="AD90" i="12" l="1"/>
  <c r="F90" i="12"/>
  <c r="BA91" i="12" s="1"/>
  <c r="L90" i="12"/>
  <c r="Q64" i="14"/>
  <c r="V65" i="14"/>
  <c r="AE65" i="14"/>
  <c r="Y65" i="14" l="1"/>
  <c r="BD65" i="14"/>
  <c r="BB65" i="14"/>
  <c r="AF90" i="12"/>
  <c r="B90" i="12" s="1"/>
  <c r="M90" i="12"/>
  <c r="BC91" i="12" s="1"/>
  <c r="W92" i="12"/>
  <c r="EN63" i="1" l="1"/>
  <c r="BW90" i="1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U63" i="1" l="1"/>
  <c r="DS64" i="1"/>
  <c r="EO63" i="1"/>
  <c r="U90" i="12"/>
  <c r="T90" i="12" s="1"/>
  <c r="BZ90" i="1"/>
  <c r="N90" i="12"/>
  <c r="AL91" i="12"/>
  <c r="D91" i="12" s="1"/>
  <c r="AN91" i="12"/>
  <c r="C91" i="12"/>
  <c r="BX91" i="1" s="1"/>
  <c r="F65" i="14"/>
  <c r="BA66" i="14" s="1"/>
  <c r="AD65" i="14"/>
  <c r="L65" i="14"/>
  <c r="J91" i="12"/>
  <c r="BY91" i="1" s="1"/>
  <c r="AC91" i="12" l="1"/>
  <c r="K91" i="12"/>
  <c r="AB90" i="12"/>
  <c r="CB90" i="1"/>
  <c r="P90" i="12"/>
  <c r="CC90" i="1" s="1"/>
  <c r="AF65" i="14"/>
  <c r="B65" i="14" s="1"/>
  <c r="M65" i="14"/>
  <c r="BC66" i="14" s="1"/>
  <c r="CA90" i="1"/>
  <c r="W67" i="14"/>
  <c r="Z65" i="14"/>
  <c r="Z66" i="14" s="1"/>
  <c r="CO65" i="1" l="1"/>
  <c r="Q90" i="12"/>
  <c r="V91" i="12"/>
  <c r="R65" i="14"/>
  <c r="S65" i="14" s="1"/>
  <c r="X67" i="14"/>
  <c r="AA65" i="14"/>
  <c r="AA66" i="14" s="1"/>
  <c r="AS66" i="14"/>
  <c r="AR66" i="14"/>
  <c r="AE91" i="12"/>
  <c r="AN66" i="14" l="1"/>
  <c r="AG66" i="14" s="1"/>
  <c r="AL66" i="14"/>
  <c r="D66" i="14" s="1"/>
  <c r="C66" i="14"/>
  <c r="CP66" i="1" s="1"/>
  <c r="J66" i="14"/>
  <c r="CQ66" i="1" s="1"/>
  <c r="Y91" i="12"/>
  <c r="BB91" i="12"/>
  <c r="BD91" i="12"/>
  <c r="U65" i="14"/>
  <c r="T65" i="14" s="1"/>
  <c r="CR65" i="1"/>
  <c r="N65" i="14"/>
  <c r="AC66" i="14" l="1"/>
  <c r="K66" i="14"/>
  <c r="CT65" i="1"/>
  <c r="AB65" i="14"/>
  <c r="O65" i="14"/>
  <c r="P65" i="14" s="1"/>
  <c r="CU65" i="1" s="1"/>
  <c r="BE91" i="12"/>
  <c r="AM91" i="12"/>
  <c r="E91" i="12" s="1"/>
  <c r="CS65" i="1"/>
  <c r="BF91" i="12"/>
  <c r="AO91" i="12"/>
  <c r="CV65" i="1" l="1"/>
  <c r="BA65" i="1"/>
  <c r="AD91" i="12"/>
  <c r="L91" i="12"/>
  <c r="F91" i="12"/>
  <c r="BA92" i="12" s="1"/>
  <c r="AE66" i="14"/>
  <c r="Q65" i="14"/>
  <c r="V66" i="14"/>
  <c r="AZ65" i="1" l="1"/>
  <c r="CV66" i="1" s="1"/>
  <c r="BA66" i="1"/>
  <c r="W93" i="12"/>
  <c r="Z91" i="12"/>
  <c r="Z92" i="12" s="1"/>
  <c r="Y66" i="14"/>
  <c r="O66" i="14"/>
  <c r="BD66" i="14"/>
  <c r="BB66" i="14"/>
  <c r="AF91" i="12"/>
  <c r="B91" i="12" s="1"/>
  <c r="M91" i="12"/>
  <c r="EN64" i="1" l="1"/>
  <c r="DS65" i="1" s="1"/>
  <c r="AZ66" i="1"/>
  <c r="BA67" i="1"/>
  <c r="BW91" i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CX65" i="1" l="1"/>
  <c r="CV67" i="1"/>
  <c r="DU64" i="1"/>
  <c r="BA68" i="1"/>
  <c r="J92" i="12"/>
  <c r="BY92" i="1" s="1"/>
  <c r="AD66" i="14"/>
  <c r="F66" i="14"/>
  <c r="L66" i="14"/>
  <c r="U91" i="12"/>
  <c r="T91" i="12" s="1"/>
  <c r="BZ91" i="1"/>
  <c r="N91" i="12"/>
  <c r="AN92" i="12"/>
  <c r="AL92" i="12"/>
  <c r="D92" i="12" s="1"/>
  <c r="C92" i="12"/>
  <c r="BX92" i="1" s="1"/>
  <c r="AZ67" i="1" l="1"/>
  <c r="CX66" i="1"/>
  <c r="EO64" i="1"/>
  <c r="BA69" i="1"/>
  <c r="AC92" i="12"/>
  <c r="K92" i="12"/>
  <c r="W68" i="14"/>
  <c r="AB91" i="12"/>
  <c r="CB91" i="1"/>
  <c r="O91" i="12"/>
  <c r="P91" i="12" s="1"/>
  <c r="CC91" i="1" s="1"/>
  <c r="CA91" i="1"/>
  <c r="BA67" i="14"/>
  <c r="AF66" i="14"/>
  <c r="B66" i="14" s="1"/>
  <c r="M66" i="14"/>
  <c r="BC67" i="14" s="1"/>
  <c r="CV68" i="1" l="1"/>
  <c r="BA70" i="1"/>
  <c r="CO66" i="1"/>
  <c r="AE92" i="12"/>
  <c r="Q91" i="12"/>
  <c r="V92" i="12"/>
  <c r="R66" i="14"/>
  <c r="S66" i="14" s="1"/>
  <c r="X68" i="14"/>
  <c r="AS67" i="14"/>
  <c r="AR67" i="14"/>
  <c r="AZ68" i="1" l="1"/>
  <c r="CX67" i="1"/>
  <c r="BA71" i="1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CV69" i="1" l="1"/>
  <c r="BA72" i="1"/>
  <c r="K67" i="14"/>
  <c r="AC67" i="14"/>
  <c r="CS66" i="1"/>
  <c r="CT66" i="1"/>
  <c r="AB66" i="14"/>
  <c r="P66" i="14"/>
  <c r="CU66" i="1" s="1"/>
  <c r="BF92" i="12"/>
  <c r="AO92" i="12"/>
  <c r="BE92" i="12"/>
  <c r="AM92" i="12"/>
  <c r="E92" i="12" s="1"/>
  <c r="AZ69" i="1" l="1"/>
  <c r="CX68" i="1"/>
  <c r="BA73" i="1"/>
  <c r="Q66" i="14"/>
  <c r="V67" i="14"/>
  <c r="AD92" i="12"/>
  <c r="F92" i="12"/>
  <c r="BA93" i="12" s="1"/>
  <c r="L92" i="12"/>
  <c r="AE67" i="14"/>
  <c r="CV70" i="1" l="1"/>
  <c r="BA74" i="1"/>
  <c r="AF92" i="12"/>
  <c r="M92" i="12"/>
  <c r="BC93" i="12" s="1"/>
  <c r="W94" i="12"/>
  <c r="B92" i="12"/>
  <c r="Y67" i="14"/>
  <c r="BB67" i="14"/>
  <c r="BD67" i="14"/>
  <c r="AZ70" i="1" l="1"/>
  <c r="EN65" i="1"/>
  <c r="DS66" i="1" s="1"/>
  <c r="CX69" i="1"/>
  <c r="BW92" i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DU65" i="1" l="1"/>
  <c r="CV71" i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Z71" i="1" l="1"/>
  <c r="EO65" i="1"/>
  <c r="AC93" i="12"/>
  <c r="K93" i="12"/>
  <c r="Z67" i="14"/>
  <c r="Z68" i="14" s="1"/>
  <c r="W69" i="14"/>
  <c r="CA92" i="1"/>
  <c r="CB92" i="1"/>
  <c r="AB92" i="12"/>
  <c r="P92" i="12"/>
  <c r="CC92" i="1" s="1"/>
  <c r="AF67" i="14"/>
  <c r="B67" i="14" s="1"/>
  <c r="M67" i="14"/>
  <c r="BC68" i="14" s="1"/>
  <c r="CV72" i="1" l="1"/>
  <c r="Q92" i="12"/>
  <c r="V93" i="12"/>
  <c r="R67" i="14"/>
  <c r="S67" i="14" s="1"/>
  <c r="X69" i="14"/>
  <c r="AA67" i="14"/>
  <c r="AA68" i="14" s="1"/>
  <c r="AR68" i="14"/>
  <c r="AS68" i="14"/>
  <c r="AE93" i="12"/>
  <c r="CO67" i="1"/>
  <c r="AZ72" i="1" l="1"/>
  <c r="CX71" i="1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CV73" i="1" l="1"/>
  <c r="AC68" i="14"/>
  <c r="K68" i="14"/>
  <c r="CS67" i="1"/>
  <c r="AB67" i="14"/>
  <c r="CT67" i="1"/>
  <c r="O67" i="14"/>
  <c r="P67" i="14" s="1"/>
  <c r="CU67" i="1" s="1"/>
  <c r="BF93" i="12"/>
  <c r="AO93" i="12"/>
  <c r="BE93" i="12"/>
  <c r="AM93" i="12"/>
  <c r="E93" i="12" s="1"/>
  <c r="CX72" i="1" l="1"/>
  <c r="AZ73" i="1"/>
  <c r="AD93" i="12"/>
  <c r="F93" i="12"/>
  <c r="BA94" i="12" s="1"/>
  <c r="L93" i="12"/>
  <c r="Q67" i="14"/>
  <c r="V68" i="14"/>
  <c r="AE68" i="14"/>
  <c r="CV74" i="1" l="1"/>
  <c r="AF93" i="12"/>
  <c r="M93" i="12"/>
  <c r="BC94" i="12" s="1"/>
  <c r="B93" i="12"/>
  <c r="O68" i="14"/>
  <c r="Y68" i="14"/>
  <c r="BB68" i="14"/>
  <c r="BD68" i="14"/>
  <c r="Z93" i="12"/>
  <c r="Z94" i="12" s="1"/>
  <c r="W95" i="12"/>
  <c r="AZ74" i="1" l="1"/>
  <c r="CX74" i="1"/>
  <c r="CX73" i="1"/>
  <c r="EN66" i="1"/>
  <c r="DS67" i="1" s="1"/>
  <c r="BE68" i="14"/>
  <c r="AM68" i="14"/>
  <c r="E68" i="14" s="1"/>
  <c r="BW93" i="1"/>
  <c r="R93" i="12"/>
  <c r="S93" i="12" s="1"/>
  <c r="AA93" i="12"/>
  <c r="AA94" i="12" s="1"/>
  <c r="X95" i="12"/>
  <c r="AR94" i="12"/>
  <c r="AS94" i="12"/>
  <c r="BF68" i="14"/>
  <c r="AO68" i="14"/>
  <c r="AH68" i="14" s="1"/>
  <c r="DU66" i="1" l="1"/>
  <c r="EO66" i="1" s="1"/>
  <c r="U93" i="12"/>
  <c r="T93" i="12" s="1"/>
  <c r="BZ93" i="1"/>
  <c r="N93" i="12"/>
  <c r="AL94" i="12"/>
  <c r="D94" i="12"/>
  <c r="AN94" i="12"/>
  <c r="C94" i="12"/>
  <c r="BX94" i="1" s="1"/>
  <c r="F68" i="14"/>
  <c r="BA69" i="14" s="1"/>
  <c r="AD68" i="14"/>
  <c r="L68" i="14"/>
  <c r="J94" i="12"/>
  <c r="BY94" i="1" s="1"/>
  <c r="W70" i="14" l="1"/>
  <c r="AB93" i="12"/>
  <c r="CB93" i="1"/>
  <c r="O93" i="12"/>
  <c r="P93" i="12" s="1"/>
  <c r="CC93" i="1" s="1"/>
  <c r="AC94" i="12"/>
  <c r="K94" i="12"/>
  <c r="M68" i="14"/>
  <c r="BC69" i="14" s="1"/>
  <c r="AF68" i="14"/>
  <c r="B68" i="14"/>
  <c r="CA93" i="1"/>
  <c r="CO68" i="1" l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B68" i="14"/>
  <c r="CT68" i="1"/>
  <c r="P68" i="14"/>
  <c r="CU68" i="1" s="1"/>
  <c r="CS68" i="1"/>
  <c r="BF94" i="12"/>
  <c r="AO94" i="12"/>
  <c r="AD94" i="12" l="1"/>
  <c r="F94" i="12"/>
  <c r="BA95" i="12" s="1"/>
  <c r="L94" i="12"/>
  <c r="Q68" i="14"/>
  <c r="V69" i="14"/>
  <c r="AE69" i="14"/>
  <c r="Y69" i="14" l="1"/>
  <c r="BB69" i="14"/>
  <c r="BD69" i="14"/>
  <c r="AF94" i="12"/>
  <c r="B94" i="12" s="1"/>
  <c r="M94" i="12"/>
  <c r="W96" i="12"/>
  <c r="EN67" i="1" l="1"/>
  <c r="DS68" i="1" s="1"/>
  <c r="BW94" i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DU67" i="1" l="1"/>
  <c r="AL95" i="12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J95" i="12"/>
  <c r="BY95" i="1" s="1"/>
  <c r="EO67" i="1" l="1"/>
  <c r="AC95" i="12"/>
  <c r="K95" i="12"/>
  <c r="CA94" i="1"/>
  <c r="Z69" i="14"/>
  <c r="Z70" i="14" s="1"/>
  <c r="W71" i="14"/>
  <c r="M69" i="14"/>
  <c r="BC70" i="14" s="1"/>
  <c r="AF69" i="14"/>
  <c r="B69" i="14" s="1"/>
  <c r="AB94" i="12"/>
  <c r="CB94" i="1"/>
  <c r="P94" i="12"/>
  <c r="CC94" i="1" s="1"/>
  <c r="CO69" i="1" l="1"/>
  <c r="R69" i="14"/>
  <c r="S69" i="14" s="1"/>
  <c r="X71" i="14"/>
  <c r="AA69" i="14"/>
  <c r="AA70" i="14" s="1"/>
  <c r="AS70" i="14"/>
  <c r="AR70" i="14"/>
  <c r="AE95" i="12"/>
  <c r="Q94" i="12"/>
  <c r="V95" i="12"/>
  <c r="J70" i="14" l="1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B69" i="14"/>
  <c r="CT69" i="1"/>
  <c r="O69" i="14"/>
  <c r="P69" i="14" s="1"/>
  <c r="CU69" i="1" s="1"/>
  <c r="Q69" i="14" l="1"/>
  <c r="V70" i="14"/>
  <c r="AD95" i="12"/>
  <c r="L95" i="12"/>
  <c r="F95" i="12"/>
  <c r="BA96" i="12" s="1"/>
  <c r="AE70" i="14"/>
  <c r="AF95" i="12" l="1"/>
  <c r="B95" i="12" s="1"/>
  <c r="M95" i="12"/>
  <c r="BC96" i="12" s="1"/>
  <c r="O70" i="14"/>
  <c r="Y70" i="14"/>
  <c r="BD70" i="14"/>
  <c r="BB70" i="14"/>
  <c r="Z95" i="12"/>
  <c r="Z96" i="12" s="1"/>
  <c r="W97" i="12"/>
  <c r="EN68" i="1" l="1"/>
  <c r="DS69" i="1" s="1"/>
  <c r="BW95" i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U68" i="1" l="1"/>
  <c r="AN96" i="12"/>
  <c r="AL96" i="12"/>
  <c r="D96" i="12" s="1"/>
  <c r="C96" i="12"/>
  <c r="BX96" i="1" s="1"/>
  <c r="J96" i="12"/>
  <c r="BY96" i="1" s="1"/>
  <c r="U95" i="12"/>
  <c r="T95" i="12" s="1"/>
  <c r="BZ95" i="1"/>
  <c r="N95" i="12"/>
  <c r="AD70" i="14"/>
  <c r="L70" i="14"/>
  <c r="F70" i="14"/>
  <c r="BA71" i="14" s="1"/>
  <c r="EO68" i="1" l="1"/>
  <c r="AC96" i="12"/>
  <c r="K96" i="12"/>
  <c r="AF70" i="14"/>
  <c r="M70" i="14"/>
  <c r="BC71" i="14" s="1"/>
  <c r="AB95" i="12"/>
  <c r="CB95" i="1"/>
  <c r="O95" i="12"/>
  <c r="P95" i="12" s="1"/>
  <c r="CC95" i="1" s="1"/>
  <c r="CA95" i="1"/>
  <c r="W72" i="14"/>
  <c r="B70" i="14"/>
  <c r="CO70" i="1" l="1"/>
  <c r="Q95" i="12"/>
  <c r="V96" i="12"/>
  <c r="R70" i="14"/>
  <c r="S70" i="14" s="1"/>
  <c r="X72" i="14"/>
  <c r="AR71" i="14"/>
  <c r="AS71" i="14"/>
  <c r="AE96" i="12"/>
  <c r="J71" i="14" l="1"/>
  <c r="CQ71" i="1" s="1"/>
  <c r="AL71" i="14"/>
  <c r="D71" i="14"/>
  <c r="AN71" i="14"/>
  <c r="AG71" i="14" s="1"/>
  <c r="C71" i="14"/>
  <c r="CP71" i="1" s="1"/>
  <c r="U70" i="14"/>
  <c r="T70" i="14" s="1"/>
  <c r="CR70" i="1"/>
  <c r="N70" i="14"/>
  <c r="Y96" i="12"/>
  <c r="O96" i="12"/>
  <c r="BB96" i="12"/>
  <c r="BD96" i="12"/>
  <c r="AB70" i="14" l="1"/>
  <c r="CT70" i="1"/>
  <c r="P70" i="14"/>
  <c r="CU70" i="1" s="1"/>
  <c r="AC71" i="14"/>
  <c r="K71" i="14"/>
  <c r="CS70" i="1"/>
  <c r="BE96" i="12"/>
  <c r="AM96" i="12"/>
  <c r="E96" i="12" s="1"/>
  <c r="BF96" i="12"/>
  <c r="AO96" i="12"/>
  <c r="CX70" i="1" l="1"/>
  <c r="AE71" i="14"/>
  <c r="AD96" i="12"/>
  <c r="L96" i="12"/>
  <c r="F96" i="12"/>
  <c r="Q70" i="14"/>
  <c r="V71" i="14"/>
  <c r="W98" i="12" l="1"/>
  <c r="AF96" i="12"/>
  <c r="B96" i="12" s="1"/>
  <c r="M96" i="12"/>
  <c r="Y71" i="14"/>
  <c r="BB71" i="14"/>
  <c r="BD71" i="14"/>
  <c r="BA97" i="12"/>
  <c r="EN69" i="1" l="1"/>
  <c r="BW96" i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DU69" i="1" l="1"/>
  <c r="DS70" i="1"/>
  <c r="EO69" i="1"/>
  <c r="L71" i="14"/>
  <c r="AD71" i="14"/>
  <c r="F71" i="14"/>
  <c r="BA72" i="14" s="1"/>
  <c r="U96" i="12"/>
  <c r="T96" i="12" s="1"/>
  <c r="BZ96" i="1"/>
  <c r="N96" i="12"/>
  <c r="J97" i="12"/>
  <c r="BY97" i="1" s="1"/>
  <c r="AL97" i="12"/>
  <c r="D97" i="12" s="1"/>
  <c r="AN97" i="12"/>
  <c r="C97" i="12"/>
  <c r="BX97" i="1" s="1"/>
  <c r="AC97" i="12" l="1"/>
  <c r="K97" i="12"/>
  <c r="AB96" i="12"/>
  <c r="CB96" i="1"/>
  <c r="P96" i="12"/>
  <c r="CC96" i="1" s="1"/>
  <c r="CA96" i="1"/>
  <c r="W73" i="14"/>
  <c r="Z71" i="14"/>
  <c r="Z72" i="14" s="1"/>
  <c r="AF71" i="14"/>
  <c r="B71" i="14" s="1"/>
  <c r="M71" i="14"/>
  <c r="CO71" i="1" l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AC72" i="14" l="1"/>
  <c r="K72" i="14"/>
  <c r="BF97" i="12"/>
  <c r="AO97" i="12"/>
  <c r="BE97" i="12"/>
  <c r="AM97" i="12"/>
  <c r="E97" i="12" s="1"/>
  <c r="AB71" i="14"/>
  <c r="CT71" i="1"/>
  <c r="O71" i="14"/>
  <c r="P71" i="14" s="1"/>
  <c r="CU71" i="1" s="1"/>
  <c r="CS71" i="1"/>
  <c r="AD97" i="12" l="1"/>
  <c r="F97" i="12"/>
  <c r="BA98" i="12" s="1"/>
  <c r="L97" i="12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EN70" i="1" l="1"/>
  <c r="DS71" i="1" s="1"/>
  <c r="BW97" i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DU70" i="1" l="1"/>
  <c r="U97" i="12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EO70" i="1" l="1"/>
  <c r="AC98" i="12"/>
  <c r="K98" i="12"/>
  <c r="B72" i="14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C97" i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U72" i="14"/>
  <c r="T72" i="14" s="1"/>
  <c r="CR72" i="1"/>
  <c r="N72" i="14"/>
  <c r="AC73" i="14" l="1"/>
  <c r="K73" i="14"/>
  <c r="CS72" i="1"/>
  <c r="BF98" i="12"/>
  <c r="AO98" i="12"/>
  <c r="BE98" i="12"/>
  <c r="AM98" i="12"/>
  <c r="E98" i="12" s="1"/>
  <c r="CT72" i="1"/>
  <c r="AB72" i="14"/>
  <c r="P72" i="14"/>
  <c r="CU72" i="1" s="1"/>
  <c r="AD98" i="12" l="1"/>
  <c r="F98" i="12"/>
  <c r="BA99" i="12" s="1"/>
  <c r="L98" i="12"/>
  <c r="AE73" i="14"/>
  <c r="Q72" i="14"/>
  <c r="V73" i="14"/>
  <c r="AF98" i="12" l="1"/>
  <c r="M98" i="12"/>
  <c r="BC99" i="12" s="1"/>
  <c r="W100" i="12"/>
  <c r="Y73" i="14"/>
  <c r="BB73" i="14"/>
  <c r="BD73" i="14"/>
  <c r="B98" i="12"/>
  <c r="EN71" i="1" l="1"/>
  <c r="DS72" i="1" s="1"/>
  <c r="BW98" i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DU71" i="1" l="1"/>
  <c r="AN99" i="12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EO71" i="1" l="1"/>
  <c r="AC99" i="12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CA98" i="1"/>
  <c r="BA74" i="14"/>
  <c r="CO73" i="1" l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AG74" i="14"/>
  <c r="J74" i="14"/>
  <c r="CQ74" i="1" s="1"/>
  <c r="BF99" i="12" l="1"/>
  <c r="AO99" i="12"/>
  <c r="BE99" i="12"/>
  <c r="AM99" i="12"/>
  <c r="E99" i="12" s="1"/>
  <c r="AC74" i="14"/>
  <c r="K74" i="14"/>
  <c r="AB73" i="14"/>
  <c r="CT73" i="1"/>
  <c r="O73" i="14"/>
  <c r="P73" i="14" s="1"/>
  <c r="CU73" i="1" s="1"/>
  <c r="CS73" i="1"/>
  <c r="AE74" i="14" l="1"/>
  <c r="Q73" i="14"/>
  <c r="V74" i="14"/>
  <c r="AD99" i="12"/>
  <c r="F99" i="12"/>
  <c r="L99" i="12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EN72" i="1" l="1"/>
  <c r="BW99" i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DS73" i="1" l="1"/>
  <c r="DU72" i="1"/>
  <c r="EO72" i="1" s="1"/>
  <c r="F74" i="14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J100" i="12"/>
  <c r="BY100" i="1" s="1"/>
  <c r="CA99" i="1" l="1"/>
  <c r="AF74" i="14"/>
  <c r="M74" i="14"/>
  <c r="BC75" i="14" s="1"/>
  <c r="B74" i="14"/>
  <c r="AC100" i="12"/>
  <c r="K100" i="12"/>
  <c r="W76" i="14"/>
  <c r="AB99" i="12"/>
  <c r="CB99" i="1"/>
  <c r="O99" i="12"/>
  <c r="P99" i="12" s="1"/>
  <c r="CC99" i="1" s="1"/>
  <c r="CO74" i="1" l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AN75" i="14"/>
  <c r="AG75" i="14" s="1"/>
  <c r="AL75" i="14"/>
  <c r="D75" i="14" s="1"/>
  <c r="C75" i="14"/>
  <c r="CP75" i="1" s="1"/>
  <c r="AC75" i="14" l="1"/>
  <c r="K75" i="14"/>
  <c r="BF100" i="12"/>
  <c r="AO100" i="12"/>
  <c r="BE100" i="12"/>
  <c r="AM100" i="12"/>
  <c r="E100" i="12" s="1"/>
  <c r="AB74" i="14"/>
  <c r="CT74" i="1"/>
  <c r="P74" i="14"/>
  <c r="CU74" i="1" s="1"/>
  <c r="CS74" i="1"/>
  <c r="Q74" i="14" l="1"/>
  <c r="V75" i="14"/>
  <c r="AD100" i="12"/>
  <c r="L100" i="12"/>
  <c r="F100" i="12"/>
  <c r="BA101" i="12" s="1"/>
  <c r="AE75" i="14"/>
  <c r="Y75" i="14" l="1"/>
  <c r="BD75" i="14"/>
  <c r="BB75" i="14"/>
  <c r="AF100" i="12"/>
  <c r="B100" i="12" s="1"/>
  <c r="M100" i="12"/>
  <c r="BC101" i="12" s="1"/>
  <c r="W102" i="12"/>
  <c r="EN73" i="1" l="1"/>
  <c r="DS74" i="1" s="1"/>
  <c r="R100" i="12"/>
  <c r="S100" i="12" s="1"/>
  <c r="X102" i="12"/>
  <c r="AS101" i="12"/>
  <c r="AR101" i="12"/>
  <c r="BE75" i="14"/>
  <c r="AM75" i="14"/>
  <c r="E75" i="14" s="1"/>
  <c r="BW100" i="1"/>
  <c r="BF75" i="14"/>
  <c r="AO75" i="14"/>
  <c r="AH75" i="14" s="1"/>
  <c r="DU73" i="1" l="1"/>
  <c r="AN101" i="12"/>
  <c r="AL101" i="12"/>
  <c r="D101" i="12" s="1"/>
  <c r="C101" i="12"/>
  <c r="BX101" i="1" s="1"/>
  <c r="J101" i="12"/>
  <c r="BY101" i="1" s="1"/>
  <c r="AD75" i="14"/>
  <c r="F75" i="14"/>
  <c r="BA76" i="14" s="1"/>
  <c r="L75" i="14"/>
  <c r="U100" i="12"/>
  <c r="T100" i="12" s="1"/>
  <c r="BZ100" i="1"/>
  <c r="N100" i="12"/>
  <c r="EO73" i="1" l="1"/>
  <c r="AC101" i="12"/>
  <c r="K101" i="12"/>
  <c r="AB100" i="12"/>
  <c r="CB100" i="1"/>
  <c r="P100" i="12"/>
  <c r="CC100" i="1" s="1"/>
  <c r="CA100" i="1"/>
  <c r="M75" i="14"/>
  <c r="BC76" i="14" s="1"/>
  <c r="AF75" i="14"/>
  <c r="B75" i="14" s="1"/>
  <c r="W77" i="14"/>
  <c r="Z75" i="14"/>
  <c r="Z76" i="14" s="1"/>
  <c r="CO75" i="1" l="1"/>
  <c r="R75" i="14"/>
  <c r="S75" i="14" s="1"/>
  <c r="X77" i="14"/>
  <c r="AA75" i="14"/>
  <c r="AA76" i="14" s="1"/>
  <c r="AS76" i="14"/>
  <c r="AR76" i="14"/>
  <c r="Q100" i="12"/>
  <c r="V101" i="12"/>
  <c r="AE101" i="12"/>
  <c r="U75" i="14" l="1"/>
  <c r="T75" i="14" s="1"/>
  <c r="CR75" i="1"/>
  <c r="N75" i="14"/>
  <c r="Y101" i="12"/>
  <c r="BB101" i="12"/>
  <c r="BD101" i="12"/>
  <c r="AL76" i="14"/>
  <c r="D76" i="14"/>
  <c r="AN76" i="14"/>
  <c r="C76" i="14"/>
  <c r="CP76" i="1" s="1"/>
  <c r="AG76" i="14"/>
  <c r="J76" i="14"/>
  <c r="CQ76" i="1" s="1"/>
  <c r="CS75" i="1" l="1"/>
  <c r="BF101" i="12"/>
  <c r="AO101" i="12"/>
  <c r="BE101" i="12"/>
  <c r="AM101" i="12"/>
  <c r="E101" i="12" s="1"/>
  <c r="AB75" i="14"/>
  <c r="CT75" i="1"/>
  <c r="O75" i="14"/>
  <c r="P75" i="14" s="1"/>
  <c r="CU75" i="1" s="1"/>
  <c r="AC76" i="14"/>
  <c r="K76" i="14"/>
  <c r="CV75" i="1" l="1"/>
  <c r="BA75" i="1"/>
  <c r="AE76" i="14"/>
  <c r="AD101" i="12"/>
  <c r="F101" i="12"/>
  <c r="BA102" i="12" s="1"/>
  <c r="L101" i="12"/>
  <c r="Q75" i="14"/>
  <c r="V76" i="14"/>
  <c r="AZ75" i="1" l="1"/>
  <c r="BA76" i="1"/>
  <c r="CV76" i="1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EN74" i="1" l="1"/>
  <c r="AZ76" i="1"/>
  <c r="BA77" i="1"/>
  <c r="BW101" i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DU74" i="1" l="1"/>
  <c r="EO74" i="1" s="1"/>
  <c r="DS75" i="1"/>
  <c r="CX76" i="1"/>
  <c r="CX75" i="1"/>
  <c r="CV77" i="1"/>
  <c r="BA78" i="1"/>
  <c r="J102" i="12"/>
  <c r="BY102" i="1" s="1"/>
  <c r="L76" i="14"/>
  <c r="AD76" i="14"/>
  <c r="F76" i="14"/>
  <c r="BA77" i="14" s="1"/>
  <c r="U101" i="12"/>
  <c r="T101" i="12" s="1"/>
  <c r="BZ101" i="1"/>
  <c r="N101" i="12"/>
  <c r="AN102" i="12"/>
  <c r="AL102" i="12"/>
  <c r="D102" i="12" s="1"/>
  <c r="C102" i="12"/>
  <c r="BX102" i="1" s="1"/>
  <c r="AZ77" i="1" l="1"/>
  <c r="BA79" i="1"/>
  <c r="AC102" i="12"/>
  <c r="K102" i="12"/>
  <c r="AF76" i="14"/>
  <c r="M76" i="14"/>
  <c r="BC77" i="14" s="1"/>
  <c r="B76" i="14"/>
  <c r="AB101" i="12"/>
  <c r="CB101" i="1"/>
  <c r="O101" i="12"/>
  <c r="P101" i="12" s="1"/>
  <c r="CC101" i="1" s="1"/>
  <c r="CA101" i="1"/>
  <c r="W78" i="14"/>
  <c r="CV78" i="1" l="1"/>
  <c r="CO76" i="1"/>
  <c r="R76" i="14"/>
  <c r="S76" i="14" s="1"/>
  <c r="X78" i="14"/>
  <c r="AS77" i="14"/>
  <c r="AR77" i="14"/>
  <c r="AE102" i="12"/>
  <c r="Q101" i="12"/>
  <c r="V102" i="12"/>
  <c r="AZ78" i="1" l="1"/>
  <c r="CX77" i="1"/>
  <c r="AL77" i="14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CV79" i="1" l="1"/>
  <c r="AC77" i="14"/>
  <c r="K77" i="14"/>
  <c r="AB76" i="14"/>
  <c r="CT76" i="1"/>
  <c r="P76" i="14"/>
  <c r="CU76" i="1" s="1"/>
  <c r="CS76" i="1"/>
  <c r="BF102" i="12"/>
  <c r="AO102" i="12"/>
  <c r="BE102" i="12"/>
  <c r="AM102" i="12"/>
  <c r="E102" i="12" s="1"/>
  <c r="CX78" i="1" l="1"/>
  <c r="AZ79" i="1"/>
  <c r="CX79" i="1" s="1"/>
  <c r="Q76" i="14"/>
  <c r="V77" i="14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EN75" i="1" l="1"/>
  <c r="DS76" i="1" s="1"/>
  <c r="BE77" i="14"/>
  <c r="AM77" i="14"/>
  <c r="E77" i="14" s="1"/>
  <c r="BW102" i="1"/>
  <c r="BF77" i="14"/>
  <c r="AO77" i="14"/>
  <c r="AH77" i="14" s="1"/>
  <c r="R102" i="12"/>
  <c r="S102" i="12" s="1"/>
  <c r="X104" i="12"/>
  <c r="AR103" i="12"/>
  <c r="AS103" i="12"/>
  <c r="DU75" i="1" l="1"/>
  <c r="EO75" i="1" s="1"/>
  <c r="U102" i="12"/>
  <c r="T102" i="12" s="1"/>
  <c r="BZ102" i="1"/>
  <c r="N102" i="12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AB102" i="12"/>
  <c r="CB102" i="1"/>
  <c r="P102" i="12"/>
  <c r="CC102" i="1" s="1"/>
  <c r="AF77" i="14"/>
  <c r="B77" i="14" s="1"/>
  <c r="M77" i="14"/>
  <c r="BC78" i="14" s="1"/>
  <c r="CA102" i="1"/>
  <c r="CO77" i="1" l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CS77" i="1"/>
  <c r="AE78" i="14" l="1"/>
  <c r="AD103" i="12"/>
  <c r="F103" i="12"/>
  <c r="BA104" i="12" s="1"/>
  <c r="L103" i="12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EN76" i="1" l="1"/>
  <c r="BW103" i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DS77" i="1" l="1"/>
  <c r="DU76" i="1"/>
  <c r="EO76" i="1" s="1"/>
  <c r="U103" i="12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CA103" i="1"/>
  <c r="CO78" i="1" l="1"/>
  <c r="R78" i="14"/>
  <c r="S78" i="14" s="1"/>
  <c r="X80" i="14"/>
  <c r="AR79" i="14"/>
  <c r="AS79" i="14"/>
  <c r="Q103" i="12"/>
  <c r="V104" i="12"/>
  <c r="AE104" i="12"/>
  <c r="CC103" i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AG79" i="14"/>
  <c r="J79" i="14"/>
  <c r="CQ79" i="1" s="1"/>
  <c r="K79" i="14" l="1"/>
  <c r="AC79" i="14"/>
  <c r="CT78" i="1"/>
  <c r="AB78" i="14"/>
  <c r="P78" i="14"/>
  <c r="CU78" i="1" s="1"/>
  <c r="CS78" i="1"/>
  <c r="BF104" i="12"/>
  <c r="AO104" i="12"/>
  <c r="BE104" i="12"/>
  <c r="AM104" i="12"/>
  <c r="E104" i="12" s="1"/>
  <c r="Q78" i="14" l="1"/>
  <c r="V79" i="14"/>
  <c r="AD104" i="12"/>
  <c r="L104" i="12"/>
  <c r="F104" i="12"/>
  <c r="BA105" i="12" s="1"/>
  <c r="AE79" i="14"/>
  <c r="W106" i="12" l="1"/>
  <c r="AF104" i="12"/>
  <c r="B104" i="12" s="1"/>
  <c r="M104" i="12"/>
  <c r="Y79" i="14"/>
  <c r="BB79" i="14"/>
  <c r="BD79" i="14"/>
  <c r="EN77" i="1" l="1"/>
  <c r="BW104" i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DS78" i="1" l="1"/>
  <c r="DU77" i="1"/>
  <c r="EO77" i="1" s="1"/>
  <c r="J105" i="12"/>
  <c r="BY105" i="1" s="1"/>
  <c r="AD79" i="14"/>
  <c r="L79" i="14"/>
  <c r="F79" i="14"/>
  <c r="BA80" i="14" s="1"/>
  <c r="U104" i="12"/>
  <c r="T104" i="12" s="1"/>
  <c r="BZ104" i="1"/>
  <c r="N104" i="12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CA104" i="1"/>
  <c r="W81" i="14"/>
  <c r="Z79" i="14"/>
  <c r="Z80" i="14" s="1"/>
  <c r="CO79" i="1" l="1"/>
  <c r="Q104" i="12"/>
  <c r="V105" i="12"/>
  <c r="R79" i="14"/>
  <c r="S79" i="14" s="1"/>
  <c r="X81" i="14"/>
  <c r="AA79" i="14"/>
  <c r="AA80" i="14" s="1"/>
  <c r="AS80" i="14"/>
  <c r="AR80" i="14"/>
  <c r="AE105" i="12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AC80" i="14" l="1"/>
  <c r="K80" i="14"/>
  <c r="AB79" i="14"/>
  <c r="CT79" i="1"/>
  <c r="O79" i="14"/>
  <c r="P79" i="14" s="1"/>
  <c r="CU79" i="1" s="1"/>
  <c r="BE105" i="12"/>
  <c r="AM105" i="12"/>
  <c r="E105" i="12" s="1"/>
  <c r="CS79" i="1"/>
  <c r="BF105" i="12"/>
  <c r="AO105" i="12"/>
  <c r="AD105" i="12" l="1"/>
  <c r="F105" i="12"/>
  <c r="BA106" i="12" s="1"/>
  <c r="L105" i="12"/>
  <c r="Q79" i="14"/>
  <c r="V80" i="14"/>
  <c r="AE80" i="14"/>
  <c r="W107" i="12" l="1"/>
  <c r="Z105" i="12"/>
  <c r="Z106" i="12" s="1"/>
  <c r="O80" i="14"/>
  <c r="Y80" i="14"/>
  <c r="BD80" i="14"/>
  <c r="BB80" i="14"/>
  <c r="AF105" i="12"/>
  <c r="B105" i="12" s="1"/>
  <c r="M105" i="12"/>
  <c r="BC106" i="12" s="1"/>
  <c r="EN78" i="1" l="1"/>
  <c r="BW105" i="1"/>
  <c r="BF80" i="14"/>
  <c r="AO80" i="14"/>
  <c r="AH80" i="14" s="1"/>
  <c r="R105" i="12"/>
  <c r="S105" i="12" s="1"/>
  <c r="AA105" i="12"/>
  <c r="AA106" i="12" s="1"/>
  <c r="X107" i="12"/>
  <c r="AR106" i="12"/>
  <c r="AS106" i="12"/>
  <c r="BE80" i="14"/>
  <c r="AM80" i="14"/>
  <c r="E80" i="14" s="1"/>
  <c r="DU78" i="1" l="1"/>
  <c r="DS79" i="1"/>
  <c r="EO78" i="1"/>
  <c r="AD80" i="14"/>
  <c r="F80" i="14"/>
  <c r="BA81" i="14" s="1"/>
  <c r="L80" i="14"/>
  <c r="U105" i="12"/>
  <c r="T105" i="12" s="1"/>
  <c r="BZ105" i="1"/>
  <c r="N105" i="12"/>
  <c r="J106" i="12"/>
  <c r="BY106" i="1" s="1"/>
  <c r="AL106" i="12"/>
  <c r="D106" i="12" s="1"/>
  <c r="AN106" i="12"/>
  <c r="C106" i="12"/>
  <c r="BX106" i="1" s="1"/>
  <c r="AC106" i="12" l="1"/>
  <c r="K106" i="12"/>
  <c r="W82" i="14"/>
  <c r="AB105" i="12"/>
  <c r="CB105" i="1"/>
  <c r="O105" i="12"/>
  <c r="P105" i="12" s="1"/>
  <c r="CC105" i="1" s="1"/>
  <c r="CA105" i="1"/>
  <c r="M80" i="14"/>
  <c r="BC81" i="14" s="1"/>
  <c r="AF80" i="14"/>
  <c r="B80" i="14" s="1"/>
  <c r="CO80" i="1" l="1"/>
  <c r="R80" i="14"/>
  <c r="S80" i="14" s="1"/>
  <c r="X82" i="14"/>
  <c r="AR81" i="14"/>
  <c r="AS81" i="14"/>
  <c r="AE106" i="12"/>
  <c r="Q105" i="12"/>
  <c r="V106" i="12"/>
  <c r="U80" i="14" l="1"/>
  <c r="T80" i="14" s="1"/>
  <c r="CR80" i="1"/>
  <c r="N80" i="14"/>
  <c r="J81" i="14"/>
  <c r="CQ81" i="1" s="1"/>
  <c r="AN81" i="14"/>
  <c r="AG81" i="14" s="1"/>
  <c r="AL81" i="14"/>
  <c r="D81" i="14" s="1"/>
  <c r="C81" i="14"/>
  <c r="CP81" i="1" s="1"/>
  <c r="Y106" i="12"/>
  <c r="O106" i="12"/>
  <c r="BB106" i="12"/>
  <c r="BD106" i="12"/>
  <c r="AC81" i="14" l="1"/>
  <c r="K81" i="14"/>
  <c r="CS80" i="1"/>
  <c r="BF106" i="12"/>
  <c r="AO106" i="12"/>
  <c r="AB80" i="14"/>
  <c r="CT80" i="1"/>
  <c r="P80" i="14"/>
  <c r="CU80" i="1" s="1"/>
  <c r="BE106" i="12"/>
  <c r="AM106" i="12"/>
  <c r="E106" i="12" s="1"/>
  <c r="CV80" i="1" l="1"/>
  <c r="BA80" i="1"/>
  <c r="Q80" i="14"/>
  <c r="V81" i="14"/>
  <c r="AE81" i="14"/>
  <c r="F106" i="12"/>
  <c r="BA107" i="12" s="1"/>
  <c r="AD106" i="12"/>
  <c r="L106" i="12"/>
  <c r="AZ80" i="1" l="1"/>
  <c r="CV81" i="1" s="1"/>
  <c r="BA81" i="1"/>
  <c r="W108" i="12"/>
  <c r="AF106" i="12"/>
  <c r="B106" i="12" s="1"/>
  <c r="M106" i="12"/>
  <c r="BC107" i="12" s="1"/>
  <c r="Y81" i="14"/>
  <c r="BB81" i="14"/>
  <c r="BD81" i="14"/>
  <c r="EN79" i="1" l="1"/>
  <c r="DU79" i="1"/>
  <c r="AZ81" i="1"/>
  <c r="BA82" i="1"/>
  <c r="BW106" i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DS80" i="1" l="1"/>
  <c r="CX80" i="1"/>
  <c r="CX81" i="1"/>
  <c r="EO79" i="1"/>
  <c r="CV82" i="1"/>
  <c r="BA83" i="1"/>
  <c r="U106" i="12"/>
  <c r="T106" i="12" s="1"/>
  <c r="BZ106" i="1"/>
  <c r="N106" i="12"/>
  <c r="F81" i="14"/>
  <c r="BA82" i="14" s="1"/>
  <c r="L81" i="14"/>
  <c r="AD81" i="14"/>
  <c r="J107" i="12"/>
  <c r="BY107" i="1" s="1"/>
  <c r="AL107" i="12"/>
  <c r="D107" i="12" s="1"/>
  <c r="AN107" i="12"/>
  <c r="C107" i="12"/>
  <c r="BX107" i="1" s="1"/>
  <c r="AZ82" i="1" l="1"/>
  <c r="BA84" i="1"/>
  <c r="AC107" i="12"/>
  <c r="K107" i="12"/>
  <c r="AF81" i="14"/>
  <c r="B81" i="14" s="1"/>
  <c r="M81" i="14"/>
  <c r="BC82" i="14" s="1"/>
  <c r="W83" i="14"/>
  <c r="Z81" i="14"/>
  <c r="Z82" i="14" s="1"/>
  <c r="AB106" i="12"/>
  <c r="CB106" i="1"/>
  <c r="P106" i="12"/>
  <c r="CA106" i="1"/>
  <c r="CV83" i="1" l="1"/>
  <c r="CO81" i="1"/>
  <c r="CC106" i="1"/>
  <c r="Q106" i="12"/>
  <c r="V107" i="12"/>
  <c r="R81" i="14"/>
  <c r="S81" i="14" s="1"/>
  <c r="AA81" i="14"/>
  <c r="AA82" i="14" s="1"/>
  <c r="X83" i="14"/>
  <c r="AR82" i="14"/>
  <c r="AS82" i="14"/>
  <c r="AE107" i="12"/>
  <c r="AZ83" i="1" l="1"/>
  <c r="CX82" i="1"/>
  <c r="U81" i="14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CV84" i="1" l="1"/>
  <c r="BF107" i="12"/>
  <c r="AO107" i="12"/>
  <c r="BE107" i="12"/>
  <c r="AM107" i="12"/>
  <c r="E107" i="12" s="1"/>
  <c r="CT81" i="1"/>
  <c r="AB81" i="14"/>
  <c r="O81" i="14"/>
  <c r="P81" i="14" s="1"/>
  <c r="CU81" i="1" s="1"/>
  <c r="AC82" i="14"/>
  <c r="K82" i="14"/>
  <c r="CS81" i="1"/>
  <c r="CX83" i="1" l="1"/>
  <c r="AZ84" i="1"/>
  <c r="AE82" i="14"/>
  <c r="AD107" i="12"/>
  <c r="L107" i="12"/>
  <c r="F107" i="12"/>
  <c r="Q81" i="14"/>
  <c r="V82" i="14"/>
  <c r="CX84" i="1" l="1"/>
  <c r="W109" i="12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EN80" i="1" l="1"/>
  <c r="DS81" i="1" s="1"/>
  <c r="BW107" i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DU80" i="1" l="1"/>
  <c r="J108" i="12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EO80" i="1" l="1"/>
  <c r="AC108" i="12"/>
  <c r="K108" i="12"/>
  <c r="W84" i="14"/>
  <c r="CA107" i="1"/>
  <c r="BA83" i="14"/>
  <c r="AB107" i="12"/>
  <c r="CB107" i="1"/>
  <c r="O107" i="12"/>
  <c r="P107" i="12" s="1"/>
  <c r="CC107" i="1" s="1"/>
  <c r="AF82" i="14"/>
  <c r="B82" i="14" s="1"/>
  <c r="M82" i="14"/>
  <c r="BC83" i="14" s="1"/>
  <c r="CO82" i="1" l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AG83" i="14"/>
  <c r="J83" i="14"/>
  <c r="CQ83" i="1" s="1"/>
  <c r="AC83" i="14" l="1"/>
  <c r="K83" i="14"/>
  <c r="BF108" i="12"/>
  <c r="AO108" i="12"/>
  <c r="BE108" i="12"/>
  <c r="AM108" i="12"/>
  <c r="E108" i="12" s="1"/>
  <c r="AB82" i="14"/>
  <c r="CT82" i="1"/>
  <c r="P82" i="14"/>
  <c r="CU82" i="1" s="1"/>
  <c r="CS82" i="1"/>
  <c r="Q82" i="14" l="1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EN81" i="1" l="1"/>
  <c r="BW108" i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DU81" i="1" l="1"/>
  <c r="DS82" i="1"/>
  <c r="EO81" i="1"/>
  <c r="J109" i="12"/>
  <c r="BY109" i="1" s="1"/>
  <c r="U108" i="12"/>
  <c r="T108" i="12" s="1"/>
  <c r="BZ108" i="1"/>
  <c r="N108" i="12"/>
  <c r="F83" i="14"/>
  <c r="AD83" i="14"/>
  <c r="L83" i="14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CA108" i="1"/>
  <c r="BA84" i="14"/>
  <c r="AF83" i="14"/>
  <c r="B83" i="14" s="1"/>
  <c r="M83" i="14"/>
  <c r="CO83" i="1" l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AC84" i="14" l="1"/>
  <c r="K84" i="14"/>
  <c r="BF109" i="12"/>
  <c r="AO109" i="12"/>
  <c r="BE109" i="12"/>
  <c r="AM109" i="12"/>
  <c r="E109" i="12" s="1"/>
  <c r="CT83" i="1"/>
  <c r="AB83" i="14"/>
  <c r="O83" i="14"/>
  <c r="P83" i="14" s="1"/>
  <c r="CU83" i="1" s="1"/>
  <c r="CS83" i="1"/>
  <c r="AD109" i="12" l="1"/>
  <c r="F109" i="12"/>
  <c r="L109" i="12"/>
  <c r="Q83" i="14"/>
  <c r="V84" i="14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EN82" i="1" l="1"/>
  <c r="DS83" i="1" s="1"/>
  <c r="BW109" i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DU82" i="1" l="1"/>
  <c r="U109" i="12"/>
  <c r="T109" i="12" s="1"/>
  <c r="CA109" i="1" s="1"/>
  <c r="BZ109" i="1"/>
  <c r="N109" i="12"/>
  <c r="J116" i="12"/>
  <c r="J115" i="12"/>
  <c r="AD84" i="14"/>
  <c r="F84" i="14"/>
  <c r="L84" i="14"/>
  <c r="EO82" i="1" l="1"/>
  <c r="AF84" i="14"/>
  <c r="M84" i="14"/>
  <c r="BC85" i="14" s="1"/>
  <c r="W86" i="14"/>
  <c r="B84" i="14"/>
  <c r="AB109" i="12"/>
  <c r="Q109" i="12" s="1"/>
  <c r="CB109" i="1"/>
  <c r="O109" i="12"/>
  <c r="P109" i="12" s="1"/>
  <c r="BA85" i="14"/>
  <c r="CO84" i="1" l="1"/>
  <c r="CC109" i="1"/>
  <c r="J114" i="12" a="1"/>
  <c r="J114" i="12" s="1"/>
  <c r="R84" i="14"/>
  <c r="S84" i="14" s="1"/>
  <c r="X86" i="14"/>
  <c r="AR85" i="14"/>
  <c r="AS85" i="14"/>
  <c r="DD109" i="1" l="1"/>
  <c r="U84" i="14"/>
  <c r="T84" i="14" s="1"/>
  <c r="CR84" i="1"/>
  <c r="N84" i="14"/>
  <c r="J85" i="14"/>
  <c r="CQ85" i="1" s="1"/>
  <c r="D85" i="14"/>
  <c r="AN85" i="14"/>
  <c r="AG85" i="14" s="1"/>
  <c r="AL85" i="14"/>
  <c r="C85" i="14"/>
  <c r="CP85" i="1" s="1"/>
  <c r="AC85" i="14" l="1"/>
  <c r="K85" i="14"/>
  <c r="AB84" i="14"/>
  <c r="CT84" i="1"/>
  <c r="P84" i="14"/>
  <c r="CS84" i="1"/>
  <c r="Q84" i="14" l="1"/>
  <c r="V85" i="14"/>
  <c r="AE85" i="14"/>
  <c r="CU84" i="1"/>
  <c r="Y85" i="14" l="1"/>
  <c r="BB85" i="14"/>
  <c r="BD85" i="14"/>
  <c r="BF85" i="14" l="1"/>
  <c r="AO85" i="14"/>
  <c r="AH85" i="14" s="1"/>
  <c r="BE85" i="14"/>
  <c r="AM85" i="14"/>
  <c r="E85" i="14" s="1"/>
  <c r="EN83" i="1" l="1"/>
  <c r="AD85" i="14"/>
  <c r="F85" i="14"/>
  <c r="BA86" i="14" s="1"/>
  <c r="L85" i="14"/>
  <c r="DS84" i="1" l="1"/>
  <c r="DU83" i="1"/>
  <c r="EO83" i="1" s="1"/>
  <c r="AF85" i="14"/>
  <c r="B85" i="14" s="1"/>
  <c r="M85" i="14"/>
  <c r="BC86" i="14" s="1"/>
  <c r="Z85" i="14"/>
  <c r="Z86" i="14" s="1"/>
  <c r="W87" i="14"/>
  <c r="CO85" i="1" l="1"/>
  <c r="R85" i="14"/>
  <c r="S85" i="14" s="1"/>
  <c r="X87" i="14"/>
  <c r="AA85" i="14"/>
  <c r="AA86" i="14" s="1"/>
  <c r="AR86" i="14"/>
  <c r="AS86" i="14"/>
  <c r="AN86" i="14" l="1"/>
  <c r="AG86" i="14" s="1"/>
  <c r="AL86" i="14"/>
  <c r="D86" i="14" s="1"/>
  <c r="C86" i="14"/>
  <c r="CP86" i="1" s="1"/>
  <c r="J86" i="14"/>
  <c r="CQ86" i="1" s="1"/>
  <c r="U85" i="14"/>
  <c r="T85" i="14" s="1"/>
  <c r="CR85" i="1"/>
  <c r="N85" i="14"/>
  <c r="AC86" i="14" l="1"/>
  <c r="K86" i="14"/>
  <c r="BA85" i="1"/>
  <c r="CS85" i="1"/>
  <c r="CT85" i="1"/>
  <c r="AB85" i="14"/>
  <c r="O85" i="14"/>
  <c r="P85" i="14" s="1"/>
  <c r="CU85" i="1" s="1"/>
  <c r="CV85" i="1" l="1"/>
  <c r="BA86" i="1"/>
  <c r="AE86" i="14"/>
  <c r="Q85" i="14"/>
  <c r="V86" i="14"/>
  <c r="AZ85" i="1" l="1"/>
  <c r="BA87" i="1"/>
  <c r="CV86" i="1"/>
  <c r="O86" i="14"/>
  <c r="Y86" i="14"/>
  <c r="BD86" i="14"/>
  <c r="BB86" i="14"/>
  <c r="AZ86" i="1" l="1"/>
  <c r="EN84" i="1"/>
  <c r="DS85" i="1" s="1"/>
  <c r="CV87" i="1"/>
  <c r="BA88" i="1"/>
  <c r="BF86" i="14"/>
  <c r="AO86" i="14"/>
  <c r="AH86" i="14" s="1"/>
  <c r="BE86" i="14"/>
  <c r="AM86" i="14"/>
  <c r="E86" i="14" s="1"/>
  <c r="AZ87" i="1" l="1"/>
  <c r="DU84" i="1"/>
  <c r="CX86" i="1"/>
  <c r="CX87" i="1"/>
  <c r="CX85" i="1"/>
  <c r="BA89" i="1"/>
  <c r="CV88" i="1"/>
  <c r="AD86" i="14"/>
  <c r="L86" i="14"/>
  <c r="F86" i="14"/>
  <c r="BA87" i="14" s="1"/>
  <c r="AZ88" i="1" l="1"/>
  <c r="EO84" i="1"/>
  <c r="CV89" i="1"/>
  <c r="AF86" i="14"/>
  <c r="B86" i="14" s="1"/>
  <c r="M86" i="14"/>
  <c r="W88" i="14"/>
  <c r="AZ89" i="1" l="1"/>
  <c r="CX88" i="1"/>
  <c r="CX89" i="1"/>
  <c r="CO86" i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CS86" i="1" l="1"/>
  <c r="AC87" i="14"/>
  <c r="K87" i="14"/>
  <c r="AB86" i="14"/>
  <c r="CT86" i="1"/>
  <c r="P86" i="14"/>
  <c r="CU86" i="1" s="1"/>
  <c r="AE87" i="14" l="1"/>
  <c r="Q86" i="14"/>
  <c r="V87" i="14"/>
  <c r="Y87" i="14" l="1"/>
  <c r="BD87" i="14"/>
  <c r="BB87" i="14"/>
  <c r="EN85" i="1" l="1"/>
  <c r="BE87" i="14"/>
  <c r="AM87" i="14"/>
  <c r="E87" i="14" s="1"/>
  <c r="BF87" i="14"/>
  <c r="AO87" i="14"/>
  <c r="AH87" i="14" s="1"/>
  <c r="DS86" i="1" l="1"/>
  <c r="DU85" i="1"/>
  <c r="EO85" i="1" s="1"/>
  <c r="AD87" i="14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D88" i="14"/>
  <c r="AN88" i="14"/>
  <c r="AG88" i="14" s="1"/>
  <c r="AL88" i="14"/>
  <c r="C88" i="14"/>
  <c r="CP88" i="1" s="1"/>
  <c r="CS87" i="1" l="1"/>
  <c r="AC88" i="14"/>
  <c r="K88" i="14"/>
  <c r="CT87" i="1"/>
  <c r="AB87" i="14"/>
  <c r="O87" i="14"/>
  <c r="P87" i="14" s="1"/>
  <c r="CU87" i="1" s="1"/>
  <c r="Q87" i="14" l="1"/>
  <c r="V88" i="14"/>
  <c r="AE88" i="14"/>
  <c r="O88" i="14" l="1"/>
  <c r="Y88" i="14"/>
  <c r="BD88" i="14"/>
  <c r="BB88" i="14"/>
  <c r="EN86" i="1" l="1"/>
  <c r="BF88" i="14"/>
  <c r="AO88" i="14"/>
  <c r="AH88" i="14" s="1"/>
  <c r="BE88" i="14"/>
  <c r="AM88" i="14"/>
  <c r="E88" i="14" s="1"/>
  <c r="DS87" i="1" l="1"/>
  <c r="DU86" i="1"/>
  <c r="EO86" i="1" s="1"/>
  <c r="AD88" i="14"/>
  <c r="L88" i="14"/>
  <c r="F88" i="14"/>
  <c r="BA89" i="14" s="1"/>
  <c r="AF88" i="14" l="1"/>
  <c r="B88" i="14" s="1"/>
  <c r="M88" i="14"/>
  <c r="W90" i="14"/>
  <c r="CO88" i="1" l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J89" i="14"/>
  <c r="CQ89" i="1" s="1"/>
  <c r="AC89" i="14" l="1"/>
  <c r="K89" i="14"/>
  <c r="CT88" i="1"/>
  <c r="AB88" i="14"/>
  <c r="P88" i="14"/>
  <c r="CU88" i="1" s="1"/>
  <c r="CS88" i="1"/>
  <c r="Q88" i="14" l="1"/>
  <c r="V89" i="14"/>
  <c r="AE89" i="14"/>
  <c r="Y89" i="14" l="1"/>
  <c r="BB89" i="14"/>
  <c r="BD89" i="14"/>
  <c r="EN87" i="1" l="1"/>
  <c r="BF89" i="14"/>
  <c r="AO89" i="14"/>
  <c r="AH89" i="14" s="1"/>
  <c r="BE89" i="14"/>
  <c r="AM89" i="14"/>
  <c r="E89" i="14" s="1"/>
  <c r="DU87" i="1" l="1"/>
  <c r="DS88" i="1"/>
  <c r="EO87" i="1"/>
  <c r="AD89" i="14"/>
  <c r="L89" i="14"/>
  <c r="F89" i="14"/>
  <c r="W91" i="14" l="1"/>
  <c r="Z89" i="14"/>
  <c r="Z90" i="14" s="1"/>
  <c r="BA90" i="14"/>
  <c r="M89" i="14"/>
  <c r="AF89" i="14"/>
  <c r="B89" i="14" s="1"/>
  <c r="CO89" i="1" l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CS89" i="1" l="1"/>
  <c r="AC90" i="14"/>
  <c r="K90" i="14"/>
  <c r="AB89" i="14"/>
  <c r="CT89" i="1"/>
  <c r="O89" i="14"/>
  <c r="P89" i="14" s="1"/>
  <c r="CU89" i="1" s="1"/>
  <c r="AE90" i="14" l="1"/>
  <c r="Q89" i="14"/>
  <c r="V90" i="14"/>
  <c r="O90" i="14" l="1"/>
  <c r="Y90" i="14"/>
  <c r="BD90" i="14"/>
  <c r="BB90" i="14"/>
  <c r="EN88" i="1" l="1"/>
  <c r="DS89" i="1" s="1"/>
  <c r="BE90" i="14"/>
  <c r="AM90" i="14"/>
  <c r="E90" i="14" s="1"/>
  <c r="BF90" i="14"/>
  <c r="AO90" i="14"/>
  <c r="AH90" i="14" s="1"/>
  <c r="DU88" i="1" l="1"/>
  <c r="AD90" i="14"/>
  <c r="F90" i="14"/>
  <c r="L90" i="14"/>
  <c r="EO88" i="1" l="1"/>
  <c r="W92" i="14"/>
  <c r="BA91" i="14"/>
  <c r="AF90" i="14"/>
  <c r="M90" i="14"/>
  <c r="B90" i="14"/>
  <c r="R90" i="14" l="1"/>
  <c r="S90" i="14" s="1"/>
  <c r="X92" i="14"/>
  <c r="AR91" i="14"/>
  <c r="AS91" i="14"/>
  <c r="CO90" i="1"/>
  <c r="BC91" i="14"/>
  <c r="J91" i="14" l="1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CV90" i="1" l="1"/>
  <c r="K91" i="14"/>
  <c r="AC91" i="14"/>
  <c r="CS90" i="1"/>
  <c r="BA90" i="1"/>
  <c r="CT90" i="1"/>
  <c r="AB90" i="14"/>
  <c r="P90" i="14"/>
  <c r="CU90" i="1" s="1"/>
  <c r="AZ90" i="1" l="1"/>
  <c r="BA91" i="1"/>
  <c r="AE91" i="14"/>
  <c r="Q90" i="14"/>
  <c r="V91" i="14"/>
  <c r="CV91" i="1" l="1"/>
  <c r="BA92" i="1"/>
  <c r="Y91" i="14"/>
  <c r="BD91" i="14"/>
  <c r="BB91" i="14"/>
  <c r="EN89" i="1" l="1"/>
  <c r="CX90" i="1"/>
  <c r="AZ91" i="1"/>
  <c r="BA93" i="1"/>
  <c r="BF91" i="14"/>
  <c r="AO91" i="14"/>
  <c r="AH91" i="14" s="1"/>
  <c r="BE91" i="14"/>
  <c r="AM91" i="14"/>
  <c r="E91" i="14" s="1"/>
  <c r="DS90" i="1" l="1"/>
  <c r="DU89" i="1"/>
  <c r="EO89" i="1" s="1"/>
  <c r="CV92" i="1"/>
  <c r="BA94" i="1"/>
  <c r="AD91" i="14"/>
  <c r="F91" i="14"/>
  <c r="BA92" i="14" s="1"/>
  <c r="L91" i="14"/>
  <c r="CX91" i="1" l="1"/>
  <c r="AZ92" i="1"/>
  <c r="W93" i="14"/>
  <c r="Z91" i="14"/>
  <c r="Z92" i="14" s="1"/>
  <c r="AF91" i="14"/>
  <c r="M91" i="14"/>
  <c r="B91" i="14"/>
  <c r="CV93" i="1" l="1"/>
  <c r="CO91" i="1"/>
  <c r="R91" i="14"/>
  <c r="S91" i="14" s="1"/>
  <c r="AA91" i="14"/>
  <c r="AA92" i="14" s="1"/>
  <c r="X93" i="14"/>
  <c r="AS92" i="14"/>
  <c r="AR92" i="14"/>
  <c r="BC92" i="14"/>
  <c r="AZ93" i="1" l="1"/>
  <c r="CX92" i="1"/>
  <c r="J92" i="14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CV94" i="1" l="1"/>
  <c r="CS91" i="1"/>
  <c r="AC92" i="14"/>
  <c r="K92" i="14"/>
  <c r="CT91" i="1"/>
  <c r="AB91" i="14"/>
  <c r="O91" i="14"/>
  <c r="P91" i="14" s="1"/>
  <c r="CU91" i="1" s="1"/>
  <c r="AZ94" i="1" l="1"/>
  <c r="CX94" i="1" s="1"/>
  <c r="CX93" i="1"/>
  <c r="Q91" i="14"/>
  <c r="V92" i="14"/>
  <c r="AE92" i="14"/>
  <c r="O92" i="14" l="1"/>
  <c r="Y92" i="14"/>
  <c r="BD92" i="14"/>
  <c r="BB92" i="14"/>
  <c r="EN90" i="1" l="1"/>
  <c r="DS91" i="1" s="1"/>
  <c r="BF92" i="14"/>
  <c r="AO92" i="14"/>
  <c r="AH92" i="14" s="1"/>
  <c r="BE92" i="14"/>
  <c r="AM92" i="14"/>
  <c r="E92" i="14" s="1"/>
  <c r="DU90" i="1" l="1"/>
  <c r="L92" i="14"/>
  <c r="AD92" i="14"/>
  <c r="F92" i="14"/>
  <c r="BA93" i="14" s="1"/>
  <c r="EO90" i="1" l="1"/>
  <c r="W94" i="14"/>
  <c r="AF92" i="14"/>
  <c r="B92" i="14" s="1"/>
  <c r="M92" i="14"/>
  <c r="CO92" i="1" l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AC93" i="14" l="1"/>
  <c r="K93" i="14"/>
  <c r="CS92" i="1"/>
  <c r="AB92" i="14"/>
  <c r="CT92" i="1"/>
  <c r="P92" i="14"/>
  <c r="CU92" i="1" s="1"/>
  <c r="Q92" i="14" l="1"/>
  <c r="V93" i="14"/>
  <c r="AE93" i="14"/>
  <c r="Y93" i="14" l="1"/>
  <c r="BB93" i="14"/>
  <c r="BD93" i="14"/>
  <c r="EN91" i="1" l="1"/>
  <c r="DS92" i="1" s="1"/>
  <c r="BF93" i="14"/>
  <c r="AO93" i="14"/>
  <c r="AH93" i="14" s="1"/>
  <c r="BE93" i="14"/>
  <c r="AM93" i="14"/>
  <c r="E93" i="14" s="1"/>
  <c r="DU91" i="1" l="1"/>
  <c r="F93" i="14"/>
  <c r="BA94" i="14" s="1"/>
  <c r="AD93" i="14"/>
  <c r="L93" i="14"/>
  <c r="EO91" i="1" l="1"/>
  <c r="AF93" i="14"/>
  <c r="B93" i="14" s="1"/>
  <c r="M93" i="14"/>
  <c r="W95" i="14"/>
  <c r="Z93" i="14"/>
  <c r="Z94" i="14" s="1"/>
  <c r="CO93" i="1" l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AL94" i="14"/>
  <c r="D94" i="14" s="1"/>
  <c r="AN94" i="14"/>
  <c r="AG94" i="14" s="1"/>
  <c r="C94" i="14"/>
  <c r="CP94" i="1" s="1"/>
  <c r="AC94" i="14" l="1"/>
  <c r="K94" i="14"/>
  <c r="AB93" i="14"/>
  <c r="CT93" i="1"/>
  <c r="O93" i="14"/>
  <c r="P93" i="14" s="1"/>
  <c r="CU93" i="1" s="1"/>
  <c r="CS93" i="1"/>
  <c r="Q93" i="14" l="1"/>
  <c r="V94" i="14"/>
  <c r="AE94" i="14"/>
  <c r="O94" i="14" l="1"/>
  <c r="Y94" i="14"/>
  <c r="BD94" i="14"/>
  <c r="BB94" i="14"/>
  <c r="EN92" i="1" l="1"/>
  <c r="BF94" i="14"/>
  <c r="AO94" i="14"/>
  <c r="AH94" i="14" s="1"/>
  <c r="BE94" i="14"/>
  <c r="AM94" i="14"/>
  <c r="E94" i="14" s="1"/>
  <c r="DS93" i="1" l="1"/>
  <c r="DU92" i="1"/>
  <c r="AD94" i="14"/>
  <c r="F94" i="14"/>
  <c r="BA95" i="14" s="1"/>
  <c r="L94" i="14"/>
  <c r="EO92" i="1" l="1"/>
  <c r="M94" i="14"/>
  <c r="BC95" i="14" s="1"/>
  <c r="AF94" i="14"/>
  <c r="B94" i="14"/>
  <c r="W96" i="14"/>
  <c r="CO94" i="1" l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AG95" i="14"/>
  <c r="J95" i="14"/>
  <c r="CQ95" i="1" s="1"/>
  <c r="K95" i="14" l="1"/>
  <c r="AC95" i="14"/>
  <c r="CT94" i="1"/>
  <c r="AB94" i="14"/>
  <c r="P94" i="14"/>
  <c r="CU94" i="1" s="1"/>
  <c r="CS94" i="1"/>
  <c r="Q94" i="14" l="1"/>
  <c r="V95" i="14"/>
  <c r="AE95" i="14"/>
  <c r="Y95" i="14" l="1"/>
  <c r="BB95" i="14"/>
  <c r="BD95" i="14"/>
  <c r="EN93" i="1" l="1"/>
  <c r="BE95" i="14"/>
  <c r="AM95" i="14"/>
  <c r="E95" i="14" s="1"/>
  <c r="BF95" i="14"/>
  <c r="AO95" i="14"/>
  <c r="AH95" i="14" s="1"/>
  <c r="DU93" i="1" l="1"/>
  <c r="DS94" i="1"/>
  <c r="EO93" i="1"/>
  <c r="AD95" i="14"/>
  <c r="F95" i="14"/>
  <c r="BA96" i="14" s="1"/>
  <c r="L95" i="14"/>
  <c r="Z95" i="14" l="1"/>
  <c r="Z96" i="14" s="1"/>
  <c r="W97" i="14"/>
  <c r="AF95" i="14"/>
  <c r="B95" i="14" s="1"/>
  <c r="M95" i="14"/>
  <c r="BC96" i="14" s="1"/>
  <c r="CO95" i="1" l="1"/>
  <c r="R95" i="14"/>
  <c r="S95" i="14" s="1"/>
  <c r="X97" i="14"/>
  <c r="AA95" i="14"/>
  <c r="AA96" i="14" s="1"/>
  <c r="AS96" i="14"/>
  <c r="AR96" i="14"/>
  <c r="U95" i="14" l="1"/>
  <c r="T95" i="14" s="1"/>
  <c r="CR95" i="1"/>
  <c r="N95" i="14"/>
  <c r="AN96" i="14"/>
  <c r="AL96" i="14"/>
  <c r="D96" i="14" s="1"/>
  <c r="C96" i="14"/>
  <c r="CP96" i="1" s="1"/>
  <c r="AG96" i="14"/>
  <c r="J96" i="14"/>
  <c r="CQ96" i="1" s="1"/>
  <c r="CV95" i="1" l="1"/>
  <c r="AC96" i="14"/>
  <c r="K96" i="14"/>
  <c r="BA95" i="1"/>
  <c r="AB95" i="14"/>
  <c r="CT95" i="1"/>
  <c r="O95" i="14"/>
  <c r="P95" i="14" s="1"/>
  <c r="CU95" i="1" s="1"/>
  <c r="BA96" i="1"/>
  <c r="CS95" i="1"/>
  <c r="AZ95" i="1" l="1"/>
  <c r="BA97" i="1"/>
  <c r="AE96" i="14"/>
  <c r="Q95" i="14"/>
  <c r="V96" i="14"/>
  <c r="CV96" i="1" l="1"/>
  <c r="BA98" i="1"/>
  <c r="Y96" i="14"/>
  <c r="O96" i="14"/>
  <c r="BD96" i="14"/>
  <c r="BB96" i="14"/>
  <c r="EN94" i="1" l="1"/>
  <c r="DS95" i="1" s="1"/>
  <c r="AZ96" i="1"/>
  <c r="CX95" i="1"/>
  <c r="BA99" i="1"/>
  <c r="BE96" i="14"/>
  <c r="AM96" i="14"/>
  <c r="E96" i="14" s="1"/>
  <c r="BF96" i="14"/>
  <c r="AO96" i="14"/>
  <c r="AH96" i="14" s="1"/>
  <c r="CV97" i="1" l="1"/>
  <c r="DU94" i="1"/>
  <c r="EO94" i="1" s="1"/>
  <c r="AD96" i="14"/>
  <c r="F96" i="14"/>
  <c r="BA97" i="14" s="1"/>
  <c r="L96" i="14"/>
  <c r="CX96" i="1" l="1"/>
  <c r="AZ97" i="1"/>
  <c r="W98" i="14"/>
  <c r="AF96" i="14"/>
  <c r="B96" i="14" s="1"/>
  <c r="M96" i="14"/>
  <c r="BC97" i="14" s="1"/>
  <c r="CV98" i="1" l="1"/>
  <c r="CO96" i="1"/>
  <c r="R96" i="14"/>
  <c r="S96" i="14" s="1"/>
  <c r="X98" i="14"/>
  <c r="AR97" i="14"/>
  <c r="AS97" i="14"/>
  <c r="AZ98" i="1" l="1"/>
  <c r="CX97" i="1"/>
  <c r="AL97" i="14"/>
  <c r="D97" i="14" s="1"/>
  <c r="AN97" i="14"/>
  <c r="AG97" i="14" s="1"/>
  <c r="C97" i="14"/>
  <c r="CP97" i="1" s="1"/>
  <c r="U96" i="14"/>
  <c r="T96" i="14" s="1"/>
  <c r="CR96" i="1"/>
  <c r="N96" i="14"/>
  <c r="J97" i="14"/>
  <c r="CQ97" i="1" s="1"/>
  <c r="CV99" i="1" l="1"/>
  <c r="AC97" i="14"/>
  <c r="K97" i="14"/>
  <c r="CT96" i="1"/>
  <c r="AB96" i="14"/>
  <c r="P96" i="14"/>
  <c r="CU96" i="1" s="1"/>
  <c r="CS96" i="1"/>
  <c r="AZ99" i="1" l="1"/>
  <c r="CX99" i="1"/>
  <c r="CX98" i="1"/>
  <c r="Q96" i="14"/>
  <c r="V97" i="14"/>
  <c r="AE97" i="14"/>
  <c r="Y97" i="14" l="1"/>
  <c r="BB97" i="14"/>
  <c r="BD97" i="14"/>
  <c r="EN95" i="1" l="1"/>
  <c r="DS96" i="1" s="1"/>
  <c r="BF97" i="14"/>
  <c r="AO97" i="14"/>
  <c r="AH97" i="14" s="1"/>
  <c r="BE97" i="14"/>
  <c r="AM97" i="14"/>
  <c r="E97" i="14" s="1"/>
  <c r="DU95" i="1" l="1"/>
  <c r="F97" i="14"/>
  <c r="BA98" i="14" s="1"/>
  <c r="L97" i="14"/>
  <c r="AD97" i="14"/>
  <c r="EO95" i="1" l="1"/>
  <c r="AF97" i="14"/>
  <c r="M97" i="14"/>
  <c r="BC98" i="14" s="1"/>
  <c r="B97" i="14"/>
  <c r="W99" i="14"/>
  <c r="Z97" i="14"/>
  <c r="Z98" i="14" s="1"/>
  <c r="CO97" i="1" l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AC98" i="14" l="1"/>
  <c r="K98" i="14"/>
  <c r="CS97" i="1"/>
  <c r="AB97" i="14"/>
  <c r="CT97" i="1"/>
  <c r="O97" i="14"/>
  <c r="P97" i="14" s="1"/>
  <c r="CU97" i="1" l="1"/>
  <c r="Q97" i="14"/>
  <c r="V98" i="14"/>
  <c r="AE98" i="14"/>
  <c r="Y98" i="14" l="1"/>
  <c r="O98" i="14"/>
  <c r="BD98" i="14"/>
  <c r="BB98" i="14"/>
  <c r="BF98" i="14" l="1"/>
  <c r="AO98" i="14"/>
  <c r="AH98" i="14" s="1"/>
  <c r="BE98" i="14"/>
  <c r="AM98" i="14"/>
  <c r="E98" i="14" s="1"/>
  <c r="EN96" i="1" l="1"/>
  <c r="DS97" i="1" s="1"/>
  <c r="AD98" i="14"/>
  <c r="L98" i="14"/>
  <c r="F98" i="14"/>
  <c r="BA99" i="14" s="1"/>
  <c r="DU96" i="1" l="1"/>
  <c r="AF98" i="14"/>
  <c r="B98" i="14" s="1"/>
  <c r="M98" i="14"/>
  <c r="W100" i="14"/>
  <c r="EO96" i="1" l="1"/>
  <c r="CO98" i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CS98" i="1"/>
  <c r="Q98" i="14" l="1"/>
  <c r="V99" i="14"/>
  <c r="AE99" i="14"/>
  <c r="Y99" i="14" l="1"/>
  <c r="BD99" i="14"/>
  <c r="BB99" i="14"/>
  <c r="EN97" i="1" l="1"/>
  <c r="BF99" i="14"/>
  <c r="AO99" i="14"/>
  <c r="AH99" i="14" s="1"/>
  <c r="BE99" i="14"/>
  <c r="AM99" i="14"/>
  <c r="E99" i="14" s="1"/>
  <c r="DS98" i="1" l="1"/>
  <c r="DU97" i="1"/>
  <c r="EO97" i="1" s="1"/>
  <c r="AD99" i="14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J100" i="14"/>
  <c r="CQ100" i="1" s="1"/>
  <c r="AC100" i="14" l="1"/>
  <c r="K100" i="14"/>
  <c r="AB99" i="14"/>
  <c r="CT99" i="1"/>
  <c r="O99" i="14"/>
  <c r="P99" i="14" s="1"/>
  <c r="CU99" i="1" s="1"/>
  <c r="CS99" i="1"/>
  <c r="Q99" i="14" l="1"/>
  <c r="V100" i="14"/>
  <c r="AE100" i="14"/>
  <c r="Y100" i="14" l="1"/>
  <c r="O100" i="14"/>
  <c r="BB100" i="14"/>
  <c r="BD100" i="14"/>
  <c r="EN98" i="1" l="1"/>
  <c r="DS99" i="1" s="1"/>
  <c r="BF100" i="14"/>
  <c r="AO100" i="14"/>
  <c r="AH100" i="14" s="1"/>
  <c r="BE100" i="14"/>
  <c r="AM100" i="14"/>
  <c r="E100" i="14" s="1"/>
  <c r="DU98" i="1" l="1"/>
  <c r="AD100" i="14"/>
  <c r="F100" i="14"/>
  <c r="BA101" i="14" s="1"/>
  <c r="L100" i="14"/>
  <c r="EO98" i="1" l="1"/>
  <c r="AF100" i="14"/>
  <c r="M100" i="14"/>
  <c r="BC101" i="14" s="1"/>
  <c r="W102" i="14"/>
  <c r="B100" i="14"/>
  <c r="R100" i="14" l="1"/>
  <c r="S100" i="14" s="1"/>
  <c r="X102" i="14"/>
  <c r="AR101" i="14"/>
  <c r="AS101" i="14"/>
  <c r="CO100" i="1"/>
  <c r="AN101" i="14" l="1"/>
  <c r="AL101" i="14"/>
  <c r="D101" i="14" s="1"/>
  <c r="C101" i="14"/>
  <c r="CP101" i="1" s="1"/>
  <c r="U100" i="14"/>
  <c r="T100" i="14" s="1"/>
  <c r="CR100" i="1"/>
  <c r="N100" i="14"/>
  <c r="AG101" i="14"/>
  <c r="J101" i="14"/>
  <c r="CQ101" i="1" s="1"/>
  <c r="CV100" i="1" l="1"/>
  <c r="AC101" i="14"/>
  <c r="K101" i="14"/>
  <c r="CT100" i="1"/>
  <c r="AB100" i="14"/>
  <c r="P100" i="14"/>
  <c r="CU100" i="1" s="1"/>
  <c r="CS100" i="1"/>
  <c r="BA100" i="1"/>
  <c r="AZ100" i="1" l="1"/>
  <c r="CV101" i="1" s="1"/>
  <c r="BA101" i="1"/>
  <c r="Q100" i="14"/>
  <c r="V101" i="14"/>
  <c r="AE101" i="14"/>
  <c r="AZ101" i="1" l="1"/>
  <c r="BA102" i="1"/>
  <c r="Y101" i="14"/>
  <c r="BB101" i="14"/>
  <c r="BD101" i="14"/>
  <c r="CV102" i="1" l="1"/>
  <c r="EN99" i="1"/>
  <c r="DS100" i="1" s="1"/>
  <c r="CX101" i="1"/>
  <c r="CX100" i="1"/>
  <c r="AZ102" i="1"/>
  <c r="CX102" i="1" s="1"/>
  <c r="BA103" i="1"/>
  <c r="BF101" i="14"/>
  <c r="AO101" i="14"/>
  <c r="AH101" i="14" s="1"/>
  <c r="BE101" i="14"/>
  <c r="AM101" i="14"/>
  <c r="E101" i="14" s="1"/>
  <c r="DU99" i="1" l="1"/>
  <c r="EO99" i="1" s="1"/>
  <c r="CV103" i="1"/>
  <c r="AZ103" i="1"/>
  <c r="CV104" i="1" s="1"/>
  <c r="BA104" i="1"/>
  <c r="AD101" i="14"/>
  <c r="L101" i="14"/>
  <c r="F101" i="14"/>
  <c r="AZ104" i="1" l="1"/>
  <c r="CX103" i="1"/>
  <c r="CX104" i="1"/>
  <c r="Z101" i="14"/>
  <c r="Z102" i="14" s="1"/>
  <c r="W103" i="14"/>
  <c r="BA102" i="14"/>
  <c r="AF101" i="14"/>
  <c r="B101" i="14" s="1"/>
  <c r="M101" i="14"/>
  <c r="CO101" i="1" l="1"/>
  <c r="R101" i="14"/>
  <c r="S101" i="14" s="1"/>
  <c r="X103" i="14"/>
  <c r="AA101" i="14"/>
  <c r="AA102" i="14" s="1"/>
  <c r="AS102" i="14"/>
  <c r="AR102" i="14"/>
  <c r="BC102" i="14"/>
  <c r="AL102" i="14" l="1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AC102" i="14" l="1"/>
  <c r="K102" i="14"/>
  <c r="AB101" i="14"/>
  <c r="CT101" i="1"/>
  <c r="O101" i="14"/>
  <c r="P101" i="14" s="1"/>
  <c r="CU101" i="1" s="1"/>
  <c r="CS101" i="1"/>
  <c r="Q101" i="14" l="1"/>
  <c r="V102" i="14"/>
  <c r="AE102" i="14"/>
  <c r="Y102" i="14" l="1"/>
  <c r="O102" i="14"/>
  <c r="BD102" i="14"/>
  <c r="BB102" i="14"/>
  <c r="EN100" i="1" l="1"/>
  <c r="BF102" i="14"/>
  <c r="AO102" i="14"/>
  <c r="AH102" i="14" s="1"/>
  <c r="BE102" i="14"/>
  <c r="AM102" i="14"/>
  <c r="E102" i="14" s="1"/>
  <c r="DS101" i="1" l="1"/>
  <c r="DU100" i="1"/>
  <c r="EO100" i="1" s="1"/>
  <c r="AD102" i="14"/>
  <c r="L102" i="14"/>
  <c r="F102" i="14"/>
  <c r="W104" i="14" l="1"/>
  <c r="AF102" i="14"/>
  <c r="B102" i="14" s="1"/>
  <c r="M102" i="14"/>
  <c r="BC103" i="14" s="1"/>
  <c r="BA103" i="14"/>
  <c r="CO102" i="1" l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CS102" i="1" l="1"/>
  <c r="AC103" i="14"/>
  <c r="K103" i="14"/>
  <c r="CT102" i="1"/>
  <c r="AB102" i="14"/>
  <c r="P102" i="14"/>
  <c r="CU102" i="1" s="1"/>
  <c r="Q102" i="14" l="1"/>
  <c r="V103" i="14"/>
  <c r="AE103" i="14"/>
  <c r="Y103" i="14" l="1"/>
  <c r="BB103" i="14"/>
  <c r="BD103" i="14"/>
  <c r="EN101" i="1" l="1"/>
  <c r="DS102" i="1" s="1"/>
  <c r="BF103" i="14"/>
  <c r="AO103" i="14"/>
  <c r="AH103" i="14" s="1"/>
  <c r="BE103" i="14"/>
  <c r="AM103" i="14"/>
  <c r="E103" i="14" s="1"/>
  <c r="DU101" i="1" l="1"/>
  <c r="AD103" i="14"/>
  <c r="F103" i="14"/>
  <c r="BA104" i="14" s="1"/>
  <c r="L103" i="14"/>
  <c r="EO101" i="1" l="1"/>
  <c r="AF103" i="14"/>
  <c r="M103" i="14"/>
  <c r="BC104" i="14" s="1"/>
  <c r="B103" i="14"/>
  <c r="W105" i="14"/>
  <c r="Z103" i="14"/>
  <c r="Z104" i="14" s="1"/>
  <c r="CO103" i="1" l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AG104" i="14"/>
  <c r="J104" i="14"/>
  <c r="CQ104" i="1" s="1"/>
  <c r="AL104" i="14"/>
  <c r="D104" i="14"/>
  <c r="AN104" i="14"/>
  <c r="C104" i="14"/>
  <c r="CP104" i="1" s="1"/>
  <c r="AB103" i="14" l="1"/>
  <c r="CT103" i="1"/>
  <c r="O103" i="14"/>
  <c r="P103" i="14" s="1"/>
  <c r="AC104" i="14"/>
  <c r="K104" i="14"/>
  <c r="CS103" i="1"/>
  <c r="Q103" i="14" l="1"/>
  <c r="V104" i="14"/>
  <c r="AE104" i="14"/>
  <c r="CU103" i="1"/>
  <c r="O104" i="14" l="1"/>
  <c r="Y104" i="14"/>
  <c r="BB104" i="14"/>
  <c r="BD104" i="14"/>
  <c r="BF104" i="14" l="1"/>
  <c r="AO104" i="14"/>
  <c r="AH104" i="14" s="1"/>
  <c r="BE104" i="14"/>
  <c r="AM104" i="14"/>
  <c r="E104" i="14" s="1"/>
  <c r="EN102" i="1" l="1"/>
  <c r="DS103" i="1" s="1"/>
  <c r="AD104" i="14"/>
  <c r="F104" i="14"/>
  <c r="BA105" i="14" s="1"/>
  <c r="L104" i="14"/>
  <c r="DU102" i="1" l="1"/>
  <c r="AF104" i="14"/>
  <c r="M104" i="14"/>
  <c r="BC105" i="14" s="1"/>
  <c r="B104" i="14"/>
  <c r="W106" i="14"/>
  <c r="EO102" i="1" l="1"/>
  <c r="R104" i="14"/>
  <c r="S104" i="14" s="1"/>
  <c r="X106" i="14"/>
  <c r="AS105" i="14"/>
  <c r="AR105" i="14"/>
  <c r="CO104" i="1"/>
  <c r="AL105" i="14" l="1"/>
  <c r="D105" i="14" s="1"/>
  <c r="AN105" i="14"/>
  <c r="C105" i="14"/>
  <c r="CP105" i="1" s="1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CS104" i="1"/>
  <c r="Q104" i="14" l="1"/>
  <c r="V105" i="14"/>
  <c r="AE105" i="14"/>
  <c r="Y105" i="14" l="1"/>
  <c r="BD105" i="14"/>
  <c r="BB105" i="14"/>
  <c r="EN103" i="1" l="1"/>
  <c r="BF105" i="14"/>
  <c r="AO105" i="14"/>
  <c r="AH105" i="14" s="1"/>
  <c r="BE105" i="14"/>
  <c r="AM105" i="14"/>
  <c r="E105" i="14" s="1"/>
  <c r="DS104" i="1" l="1"/>
  <c r="DU103" i="1"/>
  <c r="EO103" i="1"/>
  <c r="AD105" i="14"/>
  <c r="F105" i="14"/>
  <c r="BA106" i="14" s="1"/>
  <c r="L105" i="14"/>
  <c r="AF105" i="14" l="1"/>
  <c r="M105" i="14"/>
  <c r="BC106" i="14" s="1"/>
  <c r="W107" i="14"/>
  <c r="Z105" i="14"/>
  <c r="Z106" i="14" s="1"/>
  <c r="B105" i="14"/>
  <c r="R105" i="14" l="1"/>
  <c r="S105" i="14" s="1"/>
  <c r="X107" i="14"/>
  <c r="AA105" i="14"/>
  <c r="AA106" i="14" s="1"/>
  <c r="AR106" i="14"/>
  <c r="AS106" i="14"/>
  <c r="CO105" i="1"/>
  <c r="U105" i="14" l="1"/>
  <c r="T105" i="14" s="1"/>
  <c r="CR105" i="1"/>
  <c r="N105" i="14"/>
  <c r="AL106" i="14"/>
  <c r="D106" i="14" s="1"/>
  <c r="AN106" i="14"/>
  <c r="C106" i="14"/>
  <c r="CP106" i="1" s="1"/>
  <c r="AG106" i="14"/>
  <c r="J106" i="14"/>
  <c r="CQ106" i="1" s="1"/>
  <c r="AC106" i="14" l="1"/>
  <c r="K106" i="14"/>
  <c r="AB105" i="14"/>
  <c r="CT105" i="1"/>
  <c r="O105" i="14"/>
  <c r="P105" i="14" s="1"/>
  <c r="CU105" i="1" s="1"/>
  <c r="CS105" i="1"/>
  <c r="CV105" i="1" l="1"/>
  <c r="Q105" i="14"/>
  <c r="V106" i="14"/>
  <c r="BA105" i="1"/>
  <c r="AE106" i="14"/>
  <c r="AZ105" i="1" l="1"/>
  <c r="BA106" i="1"/>
  <c r="CV106" i="1"/>
  <c r="Y106" i="14"/>
  <c r="O106" i="14"/>
  <c r="BD106" i="14"/>
  <c r="BB106" i="14"/>
  <c r="AZ106" i="1" l="1"/>
  <c r="EN104" i="1"/>
  <c r="DS105" i="1" s="1"/>
  <c r="CV107" i="1"/>
  <c r="BA107" i="1"/>
  <c r="BE106" i="14"/>
  <c r="AM106" i="14"/>
  <c r="E106" i="14" s="1"/>
  <c r="BF106" i="14"/>
  <c r="AO106" i="14"/>
  <c r="AH106" i="14" s="1"/>
  <c r="AZ107" i="1" l="1"/>
  <c r="DU104" i="1"/>
  <c r="CX107" i="1"/>
  <c r="CX105" i="1"/>
  <c r="CX106" i="1"/>
  <c r="BA108" i="1"/>
  <c r="CV108" i="1"/>
  <c r="AD106" i="14"/>
  <c r="F106" i="14"/>
  <c r="BA107" i="14" s="1"/>
  <c r="L106" i="14"/>
  <c r="EO104" i="1" l="1"/>
  <c r="AZ108" i="1"/>
  <c r="CX108" i="1" s="1"/>
  <c r="BA109" i="1"/>
  <c r="W108" i="14"/>
  <c r="AF106" i="14"/>
  <c r="B106" i="14" s="1"/>
  <c r="M106" i="14"/>
  <c r="CV109" i="1" l="1"/>
  <c r="AZ109" i="1" s="1"/>
  <c r="CO106" i="1"/>
  <c r="R106" i="14"/>
  <c r="S106" i="14" s="1"/>
  <c r="X108" i="14"/>
  <c r="AR107" i="14"/>
  <c r="AS107" i="14"/>
  <c r="BC107" i="14"/>
  <c r="AL107" i="14" l="1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AC107" i="14" l="1"/>
  <c r="K107" i="14"/>
  <c r="CS106" i="1"/>
  <c r="CT106" i="1"/>
  <c r="AB106" i="14"/>
  <c r="P106" i="14"/>
  <c r="Q106" i="14" l="1"/>
  <c r="V107" i="14"/>
  <c r="CU106" i="1"/>
  <c r="AE107" i="14"/>
  <c r="Y107" i="14" l="1"/>
  <c r="BB107" i="14"/>
  <c r="BD107" i="14"/>
  <c r="BF107" i="14" l="1"/>
  <c r="AO107" i="14"/>
  <c r="AH107" i="14" s="1"/>
  <c r="BE107" i="14"/>
  <c r="AM107" i="14"/>
  <c r="E107" i="14" s="1"/>
  <c r="EN105" i="1" l="1"/>
  <c r="AD107" i="14"/>
  <c r="L107" i="14"/>
  <c r="F107" i="14"/>
  <c r="BA108" i="14" s="1"/>
  <c r="DU105" i="1" l="1"/>
  <c r="DS106" i="1"/>
  <c r="EO105" i="1"/>
  <c r="W109" i="14"/>
  <c r="Z107" i="14"/>
  <c r="Z108" i="14" s="1"/>
  <c r="AF107" i="14"/>
  <c r="B107" i="14" s="1"/>
  <c r="M107" i="14"/>
  <c r="CO107" i="1" l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AN108" i="14"/>
  <c r="AG108" i="14" s="1"/>
  <c r="D108" i="14"/>
  <c r="AL108" i="14"/>
  <c r="C108" i="14"/>
  <c r="CP108" i="1" s="1"/>
  <c r="CS107" i="1" l="1"/>
  <c r="AC108" i="14"/>
  <c r="K108" i="14"/>
  <c r="CT107" i="1"/>
  <c r="AB107" i="14"/>
  <c r="O107" i="14"/>
  <c r="P107" i="14" s="1"/>
  <c r="CU107" i="1" s="1"/>
  <c r="Q107" i="14" l="1"/>
  <c r="V108" i="14"/>
  <c r="AE108" i="14"/>
  <c r="Y108" i="14" l="1"/>
  <c r="O108" i="14"/>
  <c r="BD108" i="14"/>
  <c r="BB108" i="14"/>
  <c r="EN106" i="1" l="1"/>
  <c r="BE108" i="14"/>
  <c r="AM108" i="14"/>
  <c r="E108" i="14" s="1"/>
  <c r="BF108" i="14"/>
  <c r="AO108" i="14"/>
  <c r="AH108" i="14" s="1"/>
  <c r="DS107" i="1" l="1"/>
  <c r="DU106" i="1"/>
  <c r="EO106" i="1" s="1"/>
  <c r="F108" i="14"/>
  <c r="BA109" i="14" s="1"/>
  <c r="L108" i="14"/>
  <c r="AD108" i="14"/>
  <c r="W110" i="14" l="1"/>
  <c r="AF108" i="14"/>
  <c r="M108" i="14"/>
  <c r="B108" i="14"/>
  <c r="CO108" i="1" l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CT108" i="1" l="1"/>
  <c r="AB108" i="14"/>
  <c r="P108" i="14"/>
  <c r="CU108" i="1" s="1"/>
  <c r="AC109" i="14"/>
  <c r="K109" i="14"/>
  <c r="AE109" i="14" s="1"/>
  <c r="CS108" i="1"/>
  <c r="Q108" i="14" l="1"/>
  <c r="V109" i="14"/>
  <c r="Y109" i="14" l="1"/>
  <c r="BB109" i="14"/>
  <c r="BD109" i="14"/>
  <c r="EN107" i="1" l="1"/>
  <c r="DS108" i="1" s="1"/>
  <c r="BE109" i="14"/>
  <c r="AM109" i="14"/>
  <c r="E109" i="14" s="1"/>
  <c r="BF109" i="14"/>
  <c r="AO109" i="14"/>
  <c r="AH109" i="14" s="1"/>
  <c r="DU107" i="1" l="1"/>
  <c r="EO107" i="1" s="1"/>
  <c r="AD109" i="14"/>
  <c r="L109" i="14"/>
  <c r="F109" i="14"/>
  <c r="AF109" i="14" l="1"/>
  <c r="M109" i="14"/>
  <c r="W113" i="14"/>
  <c r="W112" i="14"/>
  <c r="W111" i="14"/>
  <c r="Z109" i="14"/>
  <c r="B109" i="14"/>
  <c r="CO109" i="1" l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AB109" i="14" l="1"/>
  <c r="Q109" i="14" s="1"/>
  <c r="CT109" i="1"/>
  <c r="O109" i="14"/>
  <c r="P109" i="14" s="1"/>
  <c r="CU109" i="1" l="1"/>
  <c r="J114" i="14" a="1"/>
  <c r="J114" i="14" s="1"/>
  <c r="DF109" i="1" l="1"/>
  <c r="DG109" i="1"/>
  <c r="EN108" i="1" l="1"/>
  <c r="DU108" i="1" l="1"/>
  <c r="DS109" i="1"/>
  <c r="EO108" i="1"/>
  <c r="EP55" i="1" a="1"/>
  <c r="EP55" i="1" s="1"/>
  <c r="EP22" i="1" a="1"/>
  <c r="EP22" i="1" s="1"/>
  <c r="EP19" i="1" a="1"/>
  <c r="EP19" i="1" s="1"/>
  <c r="EP26" i="1" a="1"/>
  <c r="EP26" i="1" s="1"/>
  <c r="EP25" i="1" a="1"/>
  <c r="EP25" i="1" s="1"/>
  <c r="EP24" i="1" a="1"/>
  <c r="EP24" i="1" s="1"/>
  <c r="EP23" i="1" a="1"/>
  <c r="EP23" i="1" s="1"/>
  <c r="EP17" i="1" a="1"/>
  <c r="EP17" i="1" s="1"/>
  <c r="EP97" i="1" a="1"/>
  <c r="EP97" i="1" s="1"/>
  <c r="EP20" i="1" a="1"/>
  <c r="EP20" i="1" s="1"/>
  <c r="EP73" i="1" a="1"/>
  <c r="EP73" i="1" s="1"/>
  <c r="EP67" i="1" a="1"/>
  <c r="EP67" i="1" s="1"/>
  <c r="EP103" i="1" a="1"/>
  <c r="EP103" i="1" s="1"/>
  <c r="EP30" i="1" a="1"/>
  <c r="EP30" i="1" s="1"/>
  <c r="EP29" i="1" a="1"/>
  <c r="EP29" i="1" s="1"/>
  <c r="EP28" i="1" a="1"/>
  <c r="EP28" i="1" s="1"/>
  <c r="EP27" i="1" a="1"/>
  <c r="EP27" i="1" s="1"/>
  <c r="EP61" i="1" a="1"/>
  <c r="EP61" i="1" s="1"/>
  <c r="EP18" i="1" a="1"/>
  <c r="EP18" i="1" s="1"/>
  <c r="EP91" i="1" a="1"/>
  <c r="EP91" i="1" s="1"/>
  <c r="EP21" i="1" a="1"/>
  <c r="EP21" i="1" s="1"/>
  <c r="EP34" i="1" a="1"/>
  <c r="EP34" i="1" s="1"/>
  <c r="EP33" i="1" a="1"/>
  <c r="EP33" i="1" s="1"/>
  <c r="EP32" i="1" a="1"/>
  <c r="EP32" i="1" s="1"/>
  <c r="EP31" i="1" a="1"/>
  <c r="EP31" i="1" s="1"/>
  <c r="EP49" i="1" a="1"/>
  <c r="EP49" i="1" s="1"/>
  <c r="EP37" i="1" a="1"/>
  <c r="EP37" i="1" s="1"/>
  <c r="EP36" i="1" a="1"/>
  <c r="EP36" i="1" s="1"/>
  <c r="EP35" i="1" a="1"/>
  <c r="EP35" i="1" s="1"/>
  <c r="EP16" i="1" a="1"/>
  <c r="EP16" i="1" s="1"/>
  <c r="DR16" i="1" s="1"/>
  <c r="DT17" i="1" s="1"/>
  <c r="EP38" i="1" a="1"/>
  <c r="EP38" i="1" s="1"/>
  <c r="EP85" i="1" a="1"/>
  <c r="EP85" i="1" s="1"/>
  <c r="EP79" i="1" a="1"/>
  <c r="EP79" i="1" s="1"/>
  <c r="EP10" i="1" a="1"/>
  <c r="EP10" i="1" s="1"/>
  <c r="EP42" i="1" a="1"/>
  <c r="EP42" i="1" s="1"/>
  <c r="EP41" i="1" a="1"/>
  <c r="EP41" i="1" s="1"/>
  <c r="EP40" i="1" a="1"/>
  <c r="EP40" i="1" s="1"/>
  <c r="EP39" i="1" a="1"/>
  <c r="EP39" i="1" s="1"/>
  <c r="EP43" i="1" a="1"/>
  <c r="EP43" i="1" s="1"/>
  <c r="EP63" i="1" a="1"/>
  <c r="EP63" i="1" s="1"/>
  <c r="DR58" i="1"/>
  <c r="DT59" i="1" s="1"/>
  <c r="EP105" i="1" a="1"/>
  <c r="EP105" i="1" s="1"/>
  <c r="DR57" i="1"/>
  <c r="DT58" i="1" s="1"/>
  <c r="EP46" i="1" a="1"/>
  <c r="EP46" i="1" s="1"/>
  <c r="EP83" i="1" a="1"/>
  <c r="EP83" i="1" s="1"/>
  <c r="EP48" i="1" a="1"/>
  <c r="EP48" i="1" s="1"/>
  <c r="DR26" i="1"/>
  <c r="DT27" i="1" s="1"/>
  <c r="DR89" i="1"/>
  <c r="DT90" i="1" s="1"/>
  <c r="DR19" i="1"/>
  <c r="DT20" i="1" s="1"/>
  <c r="EP45" i="1" a="1"/>
  <c r="EP45" i="1" s="1"/>
  <c r="DR52" i="1"/>
  <c r="DT53" i="1" s="1"/>
  <c r="DR77" i="1"/>
  <c r="DT78" i="1" s="1"/>
  <c r="DR97" i="1"/>
  <c r="DT98" i="1" s="1"/>
  <c r="DR104" i="1"/>
  <c r="DT105" i="1" s="1"/>
  <c r="EP82" i="1" a="1"/>
  <c r="EP82" i="1" s="1"/>
  <c r="DR36" i="1"/>
  <c r="DT37" i="1" s="1"/>
  <c r="DR49" i="1"/>
  <c r="DT50" i="1" s="1"/>
  <c r="DR79" i="1"/>
  <c r="DT80" i="1" s="1"/>
  <c r="EP106" i="1" a="1"/>
  <c r="EP106" i="1" s="1"/>
  <c r="DR30" i="1"/>
  <c r="DT31" i="1" s="1"/>
  <c r="DR24" i="1"/>
  <c r="DT25" i="1" s="1"/>
  <c r="DR47" i="1"/>
  <c r="DT48" i="1" s="1"/>
  <c r="EP102" i="1" a="1"/>
  <c r="EP102" i="1" s="1"/>
  <c r="DR35" i="1"/>
  <c r="DT36" i="1" s="1"/>
  <c r="EP101" i="1" a="1"/>
  <c r="EP101" i="1" s="1"/>
  <c r="DR42" i="1"/>
  <c r="DT43" i="1" s="1"/>
  <c r="EP56" i="1" a="1"/>
  <c r="EP56" i="1" s="1"/>
  <c r="EP107" i="1" a="1"/>
  <c r="EP107" i="1" s="1"/>
  <c r="EP59" i="1" a="1"/>
  <c r="EP59" i="1" s="1"/>
  <c r="EP64" i="1" a="1"/>
  <c r="EP64" i="1" s="1"/>
  <c r="DR18" i="1"/>
  <c r="DT19" i="1" s="1"/>
  <c r="DR41" i="1"/>
  <c r="DT42" i="1" s="1"/>
  <c r="DR99" i="1"/>
  <c r="DT100" i="1" s="1"/>
  <c r="DR82" i="1"/>
  <c r="DT83" i="1" s="1"/>
  <c r="DR96" i="1"/>
  <c r="DT97" i="1" s="1"/>
  <c r="DR83" i="1"/>
  <c r="DT84" i="1" s="1"/>
  <c r="EP88" i="1" a="1"/>
  <c r="EP88" i="1" s="1"/>
  <c r="EP96" i="1" a="1"/>
  <c r="EP96" i="1" s="1"/>
  <c r="DR94" i="1"/>
  <c r="DT95" i="1" s="1"/>
  <c r="EP47" i="1" a="1"/>
  <c r="EP47" i="1" s="1"/>
  <c r="EP58" i="1" a="1"/>
  <c r="EP58" i="1" s="1"/>
  <c r="DR105" i="1"/>
  <c r="DT106" i="1" s="1"/>
  <c r="DR67" i="1"/>
  <c r="DT68" i="1" s="1"/>
  <c r="EP90" i="1" a="1"/>
  <c r="EP90" i="1" s="1"/>
  <c r="DR62" i="1"/>
  <c r="DT63" i="1" s="1"/>
  <c r="DR39" i="1"/>
  <c r="DT40" i="1" s="1"/>
  <c r="DR60" i="1"/>
  <c r="DT61" i="1" s="1"/>
  <c r="DR93" i="1"/>
  <c r="DT94" i="1" s="1"/>
  <c r="EP77" i="1" a="1"/>
  <c r="EP77" i="1" s="1"/>
  <c r="DR9" i="1"/>
  <c r="DT10" i="1" s="1"/>
  <c r="DR80" i="1"/>
  <c r="DT81" i="1" s="1"/>
  <c r="EP65" i="1" a="1"/>
  <c r="EP65" i="1" s="1"/>
  <c r="DR90" i="1"/>
  <c r="DT91" i="1" s="1"/>
  <c r="EP44" i="1" a="1"/>
  <c r="EP44" i="1" s="1"/>
  <c r="EP92" i="1" a="1"/>
  <c r="EP92" i="1" s="1"/>
  <c r="DR53" i="1"/>
  <c r="DT54" i="1" s="1"/>
  <c r="DR86" i="1"/>
  <c r="DT87" i="1" s="1"/>
  <c r="DR34" i="1"/>
  <c r="DT35" i="1" s="1"/>
  <c r="EP60" i="1" a="1"/>
  <c r="EP60" i="1" s="1"/>
  <c r="DR55" i="1"/>
  <c r="DT56" i="1" s="1"/>
  <c r="EP93" i="1" a="1"/>
  <c r="EP93" i="1" s="1"/>
  <c r="DR40" i="1"/>
  <c r="DT41" i="1" s="1"/>
  <c r="DR70" i="1"/>
  <c r="DT71" i="1" s="1"/>
  <c r="EP100" i="1" a="1"/>
  <c r="EP100" i="1" s="1"/>
  <c r="DR66" i="1"/>
  <c r="DT67" i="1" s="1"/>
  <c r="DR32" i="1"/>
  <c r="DT33" i="1" s="1"/>
  <c r="DR71" i="1"/>
  <c r="DT72" i="1" s="1"/>
  <c r="EP66" i="1" a="1"/>
  <c r="EP66" i="1" s="1"/>
  <c r="DR100" i="1"/>
  <c r="DT101" i="1" s="1"/>
  <c r="DR43" i="1"/>
  <c r="DT44" i="1" s="1"/>
  <c r="DR31" i="1"/>
  <c r="DT32" i="1" s="1"/>
  <c r="DR78" i="1"/>
  <c r="DT79" i="1" s="1"/>
  <c r="EP51" i="1" a="1"/>
  <c r="EP51" i="1" s="1"/>
  <c r="DR92" i="1"/>
  <c r="DT93" i="1" s="1"/>
  <c r="DR85" i="1"/>
  <c r="DT86" i="1" s="1"/>
  <c r="EP75" i="1" a="1"/>
  <c r="EP75" i="1" s="1"/>
  <c r="EP54" i="1" a="1"/>
  <c r="EP54" i="1" s="1"/>
  <c r="EP11" i="1" a="1"/>
  <c r="EP11" i="1" s="1"/>
  <c r="DR11" i="1" s="1"/>
  <c r="DT12" i="1" s="1"/>
  <c r="DR54" i="1"/>
  <c r="DT55" i="1" s="1"/>
  <c r="EP9" i="1" a="1"/>
  <c r="EP9" i="1" s="1"/>
  <c r="DR101" i="1"/>
  <c r="DT102" i="1" s="1"/>
  <c r="EP53" i="1" a="1"/>
  <c r="EP53" i="1" s="1"/>
  <c r="EP62" i="1" a="1"/>
  <c r="EP62" i="1" s="1"/>
  <c r="DR64" i="1"/>
  <c r="DT65" i="1" s="1"/>
  <c r="DR103" i="1"/>
  <c r="DT104" i="1" s="1"/>
  <c r="DR27" i="1"/>
  <c r="DT28" i="1" s="1"/>
  <c r="DR68" i="1"/>
  <c r="DT69" i="1" s="1"/>
  <c r="DR59" i="1"/>
  <c r="DT60" i="1" s="1"/>
  <c r="EP52" i="1" a="1"/>
  <c r="EP52" i="1" s="1"/>
  <c r="EP86" i="1" a="1"/>
  <c r="EP86" i="1" s="1"/>
  <c r="EP13" i="1" a="1"/>
  <c r="EP13" i="1" s="1"/>
  <c r="DR13" i="1" s="1"/>
  <c r="DT14" i="1" s="1"/>
  <c r="DR73" i="1"/>
  <c r="DT74" i="1" s="1"/>
  <c r="EP98" i="1" a="1"/>
  <c r="EP98" i="1" s="1"/>
  <c r="EP57" i="1" a="1"/>
  <c r="EP57" i="1" s="1"/>
  <c r="DR63" i="1"/>
  <c r="DT64" i="1" s="1"/>
  <c r="EP80" i="1" a="1"/>
  <c r="EP80" i="1" s="1"/>
  <c r="DR51" i="1"/>
  <c r="DT52" i="1" s="1"/>
  <c r="EP76" i="1" a="1"/>
  <c r="EP76" i="1" s="1"/>
  <c r="DR10" i="1"/>
  <c r="DT11" i="1" s="1"/>
  <c r="DR29" i="1"/>
  <c r="DT30" i="1" s="1"/>
  <c r="EP87" i="1" a="1"/>
  <c r="EP87" i="1" s="1"/>
  <c r="EP95" i="1" a="1"/>
  <c r="EP95" i="1" s="1"/>
  <c r="EP78" i="1" a="1"/>
  <c r="EP78" i="1" s="1"/>
  <c r="DR37" i="1"/>
  <c r="DT38" i="1" s="1"/>
  <c r="DR46" i="1"/>
  <c r="DT47" i="1" s="1"/>
  <c r="DR102" i="1"/>
  <c r="DT103" i="1" s="1"/>
  <c r="DR17" i="1"/>
  <c r="DT18" i="1" s="1"/>
  <c r="DR61" i="1"/>
  <c r="DT62" i="1" s="1"/>
  <c r="DR21" i="1"/>
  <c r="DT22" i="1" s="1"/>
  <c r="DR23" i="1"/>
  <c r="DT24" i="1" s="1"/>
  <c r="DR69" i="1"/>
  <c r="DT70" i="1" s="1"/>
  <c r="DR25" i="1"/>
  <c r="DT26" i="1" s="1"/>
  <c r="EP71" i="1" a="1"/>
  <c r="EP71" i="1" s="1"/>
  <c r="DR98" i="1"/>
  <c r="DT99" i="1" s="1"/>
  <c r="DR81" i="1"/>
  <c r="DT82" i="1" s="1"/>
  <c r="EP99" i="1" a="1"/>
  <c r="EP99" i="1" s="1"/>
  <c r="DR95" i="1"/>
  <c r="DT96" i="1" s="1"/>
  <c r="DR45" i="1"/>
  <c r="DT46" i="1" s="1"/>
  <c r="EP70" i="1" a="1"/>
  <c r="EP70" i="1" s="1"/>
  <c r="EP12" i="1" a="1"/>
  <c r="EP12" i="1" s="1"/>
  <c r="DR12" i="1" s="1"/>
  <c r="DT13" i="1" s="1"/>
  <c r="EP94" i="1" a="1"/>
  <c r="EP94" i="1" s="1"/>
  <c r="DR74" i="1"/>
  <c r="DT75" i="1" s="1"/>
  <c r="DR38" i="1"/>
  <c r="DT39" i="1" s="1"/>
  <c r="EP50" i="1" a="1"/>
  <c r="EP50" i="1" s="1"/>
  <c r="EP89" i="1" a="1"/>
  <c r="EP89" i="1" s="1"/>
  <c r="EP72" i="1" a="1"/>
  <c r="EP72" i="1" s="1"/>
  <c r="EP108" i="1" a="1"/>
  <c r="EP108" i="1" s="1"/>
  <c r="DR107" i="1"/>
  <c r="DT108" i="1" s="1"/>
  <c r="DR88" i="1"/>
  <c r="DT89" i="1" s="1"/>
  <c r="EP81" i="1" a="1"/>
  <c r="EP81" i="1" s="1"/>
  <c r="DR108" i="1"/>
  <c r="DR106" i="1"/>
  <c r="DT107" i="1" s="1"/>
  <c r="DR75" i="1"/>
  <c r="DT76" i="1" s="1"/>
  <c r="DR84" i="1"/>
  <c r="DT85" i="1" s="1"/>
  <c r="DR72" i="1"/>
  <c r="DT73" i="1" s="1"/>
  <c r="DR22" i="1"/>
  <c r="DT23" i="1" s="1"/>
  <c r="EP68" i="1" a="1"/>
  <c r="EP68" i="1" s="1"/>
  <c r="DR56" i="1"/>
  <c r="DT57" i="1" s="1"/>
  <c r="DR91" i="1"/>
  <c r="DT92" i="1" s="1"/>
  <c r="DR28" i="1"/>
  <c r="DT29" i="1" s="1"/>
  <c r="EP14" i="1" a="1"/>
  <c r="EP14" i="1" s="1"/>
  <c r="DR14" i="1" s="1"/>
  <c r="DT15" i="1" s="1"/>
  <c r="DR76" i="1"/>
  <c r="DT77" i="1" s="1"/>
  <c r="DR33" i="1"/>
  <c r="DT34" i="1" s="1"/>
  <c r="DR20" i="1"/>
  <c r="DT21" i="1" s="1"/>
  <c r="EP74" i="1" a="1"/>
  <c r="EP74" i="1" s="1"/>
  <c r="EP15" i="1" a="1"/>
  <c r="EP15" i="1" s="1"/>
  <c r="DR15" i="1" s="1"/>
  <c r="DT16" i="1" s="1"/>
  <c r="DR50" i="1"/>
  <c r="DT51" i="1" s="1"/>
  <c r="DR48" i="1"/>
  <c r="DT49" i="1" s="1"/>
  <c r="DR44" i="1"/>
  <c r="DT45" i="1" s="1"/>
  <c r="EP104" i="1" a="1"/>
  <c r="EP104" i="1" s="1"/>
  <c r="DR87" i="1"/>
  <c r="DT88" i="1" s="1"/>
  <c r="DR65" i="1"/>
  <c r="DT66" i="1" s="1"/>
  <c r="EP69" i="1" a="1"/>
  <c r="EP69" i="1" s="1"/>
  <c r="EP84" i="1" a="1"/>
  <c r="EP84" i="1" s="1"/>
  <c r="AX17" i="1" a="1"/>
  <c r="AX40" i="1" a="1"/>
  <c r="AX41" i="1" a="1"/>
  <c r="AX44" i="1" a="1"/>
  <c r="AX12" i="1" a="1"/>
  <c r="AX28" i="1" a="1"/>
  <c r="AX24" i="1" a="1"/>
  <c r="AX27" i="1" a="1"/>
  <c r="AX19" i="1" a="1"/>
  <c r="AX32" i="1" a="1"/>
  <c r="AX34" i="1" a="1"/>
  <c r="AX21" i="1" a="1"/>
  <c r="AX37" i="1" a="1"/>
  <c r="AX36" i="1" a="1"/>
  <c r="AX42" i="1" a="1"/>
  <c r="AX38" i="1" a="1"/>
  <c r="AX26" i="1" a="1"/>
  <c r="AX13" i="1" a="1"/>
  <c r="AX23" i="1" a="1"/>
  <c r="AX20" i="1" a="1"/>
  <c r="AX43" i="1" a="1"/>
  <c r="AX35" i="1" a="1"/>
  <c r="AX33" i="1" a="1"/>
  <c r="AX16" i="1" a="1"/>
  <c r="AX14" i="1" a="1"/>
  <c r="AX18" i="1" a="1"/>
  <c r="AX39" i="1" a="1"/>
  <c r="AX31" i="1" a="1"/>
  <c r="AX30" i="1" a="1"/>
  <c r="AX29" i="1" a="1"/>
  <c r="AX25" i="1" a="1"/>
  <c r="AX22" i="1" a="1"/>
  <c r="AX15" i="1" a="1"/>
  <c r="AX11" i="1" a="1"/>
  <c r="AX15" i="1" l="1"/>
  <c r="AX22" i="1"/>
  <c r="AX25" i="1"/>
  <c r="AX29" i="1"/>
  <c r="AX30" i="1"/>
  <c r="AX31" i="1"/>
  <c r="AX39" i="1"/>
  <c r="AX18" i="1"/>
  <c r="AX14" i="1"/>
  <c r="AX16" i="1"/>
  <c r="AX33" i="1"/>
  <c r="AX35" i="1"/>
  <c r="AX43" i="1"/>
  <c r="AX20" i="1"/>
  <c r="AX23" i="1"/>
  <c r="AX13" i="1"/>
  <c r="AX26" i="1"/>
  <c r="AX38" i="1"/>
  <c r="AX42" i="1"/>
  <c r="AX36" i="1"/>
  <c r="AX37" i="1"/>
  <c r="AX21" i="1"/>
  <c r="AX34" i="1"/>
  <c r="AX32" i="1"/>
  <c r="AX19" i="1"/>
  <c r="AX27" i="1"/>
  <c r="AX24" i="1"/>
  <c r="AX28" i="1"/>
  <c r="AX12" i="1"/>
  <c r="AX44" i="1"/>
  <c r="AX41" i="1"/>
  <c r="AX40" i="1"/>
  <c r="AX17" i="1"/>
  <c r="AX11" i="1"/>
  <c r="AW29" i="1"/>
  <c r="AW30" i="1"/>
  <c r="AW31" i="1"/>
  <c r="AW15" i="1"/>
  <c r="AW39" i="1"/>
  <c r="AW18" i="1"/>
  <c r="AW14" i="1"/>
  <c r="AW22" i="1"/>
  <c r="AW25" i="1"/>
  <c r="AW16" i="1"/>
  <c r="AW33" i="1"/>
  <c r="AW35" i="1"/>
  <c r="AW43" i="1"/>
  <c r="AW20" i="1"/>
  <c r="AW21" i="1"/>
  <c r="AW23" i="1"/>
  <c r="AW13" i="1"/>
  <c r="AW26" i="1"/>
  <c r="AW38" i="1"/>
  <c r="AW42" i="1"/>
  <c r="AW36" i="1"/>
  <c r="AW37" i="1"/>
  <c r="AW34" i="1"/>
  <c r="AW32" i="1"/>
  <c r="AW19" i="1"/>
  <c r="AW27" i="1"/>
  <c r="AW24" i="1"/>
  <c r="AW28" i="1"/>
  <c r="AW12" i="1"/>
  <c r="AW44" i="1"/>
  <c r="AW41" i="1"/>
  <c r="AW40" i="1"/>
  <c r="AW17" i="1"/>
  <c r="AW11" i="1"/>
  <c r="AY23" i="1" l="1"/>
  <c r="AY42" i="1"/>
  <c r="AY14" i="1"/>
  <c r="AY32" i="1"/>
  <c r="AY34" i="1"/>
  <c r="AY21" i="1"/>
  <c r="AY27" i="1"/>
  <c r="AY37" i="1"/>
  <c r="AY26" i="1"/>
  <c r="AY20" i="1"/>
  <c r="AY30" i="1"/>
  <c r="AY28" i="1"/>
  <c r="AY35" i="1"/>
  <c r="AY41" i="1"/>
  <c r="AY33" i="1"/>
  <c r="AY40" i="1"/>
  <c r="AY22" i="1"/>
  <c r="AY24" i="1"/>
  <c r="AY38" i="1"/>
  <c r="AY31" i="1"/>
  <c r="AY12" i="1"/>
  <c r="AY36" i="1"/>
  <c r="AY13" i="1"/>
  <c r="AY43" i="1"/>
  <c r="AY25" i="1"/>
  <c r="AY39" i="1"/>
  <c r="AY29" i="1"/>
  <c r="AY18" i="1" l="1"/>
  <c r="AY16" i="1"/>
  <c r="AY15" i="1"/>
  <c r="AY19" i="1"/>
  <c r="AY17" i="1"/>
  <c r="AY11" i="1"/>
  <c r="BA11" i="1" s="1"/>
  <c r="BA12" i="1" s="1"/>
  <c r="BA13" i="1" s="1"/>
  <c r="BA14" i="1" s="1"/>
  <c r="BA15" i="1" l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CV11" i="1"/>
  <c r="AZ11" i="1" s="1"/>
  <c r="CV12" i="1" s="1"/>
  <c r="AZ12" i="1" s="1"/>
  <c r="CV13" i="1" s="1"/>
  <c r="AZ13" i="1" s="1"/>
  <c r="CV14" i="1" s="1"/>
  <c r="AZ14" i="1" s="1"/>
  <c r="CX14" i="1" l="1"/>
  <c r="CV15" i="1"/>
  <c r="AZ15" i="1" s="1"/>
  <c r="CV16" i="1" s="1"/>
  <c r="AZ16" i="1" s="1"/>
  <c r="CV17" i="1" s="1"/>
  <c r="AZ17" i="1" s="1"/>
  <c r="CV18" i="1" s="1"/>
  <c r="AZ18" i="1" s="1"/>
  <c r="CV19" i="1" s="1"/>
  <c r="AZ19" i="1" s="1"/>
  <c r="CX23" i="1" l="1"/>
  <c r="CV20" i="1"/>
  <c r="AZ20" i="1" s="1"/>
  <c r="CV21" i="1" s="1"/>
  <c r="AZ21" i="1" s="1"/>
  <c r="CV22" i="1" s="1"/>
  <c r="AZ22" i="1" s="1"/>
  <c r="CV23" i="1" s="1"/>
  <c r="AZ23" i="1" s="1"/>
  <c r="CV24" i="1" s="1"/>
  <c r="AZ24" i="1" s="1"/>
  <c r="CV25" i="1" s="1"/>
  <c r="AZ25" i="1" s="1"/>
  <c r="CV26" i="1" s="1"/>
  <c r="AZ26" i="1" s="1"/>
  <c r="CV27" i="1" s="1"/>
  <c r="AZ27" i="1" s="1"/>
  <c r="CV28" i="1" s="1"/>
  <c r="AZ28" i="1" s="1"/>
  <c r="CV29" i="1" s="1"/>
  <c r="AZ29" i="1" s="1"/>
  <c r="CV30" i="1" s="1"/>
  <c r="AZ30" i="1" s="1"/>
  <c r="CV31" i="1" s="1"/>
  <c r="AZ31" i="1" s="1"/>
  <c r="CV32" i="1" s="1"/>
  <c r="AZ32" i="1" s="1"/>
  <c r="CV33" i="1" s="1"/>
  <c r="AZ33" i="1" s="1"/>
  <c r="CV34" i="1" s="1"/>
  <c r="AZ34" i="1" s="1"/>
  <c r="CV35" i="1" s="1"/>
  <c r="AZ35" i="1" s="1"/>
  <c r="CV36" i="1" s="1"/>
  <c r="AZ36" i="1" s="1"/>
  <c r="CV37" i="1" s="1"/>
  <c r="AZ37" i="1" s="1"/>
  <c r="CV38" i="1" s="1"/>
  <c r="AZ38" i="1" s="1"/>
  <c r="CV39" i="1" s="1"/>
  <c r="AZ39" i="1" s="1"/>
  <c r="CV40" i="1" s="1"/>
  <c r="AZ40" i="1" s="1"/>
  <c r="CV41" i="1" s="1"/>
  <c r="AZ41" i="1" s="1"/>
  <c r="CV42" i="1" s="1"/>
  <c r="AZ42" i="1" s="1"/>
  <c r="CV43" i="1" s="1"/>
  <c r="AZ43" i="1" s="1"/>
  <c r="CV4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<sst xmlns="http://schemas.openxmlformats.org/spreadsheetml/2006/main" count="1866" uniqueCount="771">
  <si>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</si>
  <si>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</si>
  <si>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</si>
  <si>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</si>
  <si>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</si>
  <si>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</si>
  <si>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</si>
  <si>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</si>
  <si>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</si>
  <si>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</si>
  <si>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</si>
  <si>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</si>
  <si>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</si>
  <si>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</si>
  <si>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</si>
  <si>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</si>
  <si>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</si>
  <si>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</si>
  <si>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</si>
  <si>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</si>
  <si>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</si>
  <si>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</si>
  <si>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</si>
  <si>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</si>
  <si>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</si>
  <si>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</si>
  <si>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</si>
  <si>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</si>
  <si>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</si>
  <si>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</si>
  <si>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</si>
  <si>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</si>
  <si>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</si>
  <si>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</si>
  <si>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</si>
  <si>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</si>
  <si>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</si>
  <si>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</si>
  <si>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</si>
  <si>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</si>
  <si>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</si>
  <si>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</si>
  <si>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</si>
  <si>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</si>
  <si>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</si>
  <si>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</si>
  <si>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</si>
  <si>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</si>
  <si>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</si>
  <si>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</si>
  <si>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</si>
  <si>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</si>
  <si>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</si>
  <si>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</si>
  <si>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</si>
  <si>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</si>
  <si>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</si>
  <si>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</si>
  <si>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</si>
  <si>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</si>
  <si>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</si>
  <si>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</si>
  <si>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</si>
  <si>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</si>
  <si>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</si>
  <si>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</si>
  <si>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</si>
  <si>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</si>
  <si>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</si>
  <si>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</si>
  <si>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</si>
  <si>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</si>
  <si>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</si>
  <si>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</si>
  <si>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</si>
  <si>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</si>
  <si>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</si>
  <si>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</si>
  <si>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</si>
  <si>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</si>
  <si>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</si>
  <si>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</si>
  <si>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</si>
  <si>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</si>
  <si>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</si>
  <si>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</si>
  <si>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</si>
  <si>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</si>
  <si>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</si>
  <si>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</si>
  <si>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</si>
  <si>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</si>
  <si>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</si>
  <si>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</si>
  <si>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</si>
  <si>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</si>
  <si>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</si>
  <si>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</si>
  <si>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</si>
  <si>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</si>
  <si>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</si>
  <si>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</si>
  <si>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</si>
  <si>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</si>
  <si>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</si>
  <si>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</si>
  <si>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</si>
  <si>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</si>
  <si>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</si>
  <si>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</si>
  <si>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</si>
  <si>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</si>
  <si>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</si>
  <si>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</si>
  <si>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</si>
  <si>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</si>
  <si>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</si>
  <si>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</si>
  <si>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</si>
  <si>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</si>
  <si>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</si>
  <si>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</si>
  <si>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</si>
  <si>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</si>
  <si>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</si>
  <si>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</si>
  <si>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</si>
  <si>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</si>
  <si>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</si>
  <si>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</si>
  <si>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</si>
  <si>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</si>
  <si>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</si>
  <si>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</si>
  <si>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</si>
  <si>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</si>
  <si>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</si>
  <si>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</si>
  <si>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</si>
  <si>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</si>
  <si>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</si>
  <si>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</si>
  <si>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</si>
  <si>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</si>
  <si>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</si>
  <si>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</si>
  <si>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</si>
  <si>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</si>
  <si>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</si>
  <si>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</si>
  <si>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</si>
  <si>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</si>
  <si>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</si>
  <si>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</si>
  <si>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</si>
  <si>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</si>
  <si>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</si>
  <si>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</si>
  <si>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</si>
  <si>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</si>
  <si>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</si>
  <si>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</si>
  <si>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</si>
  <si>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</si>
  <si>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</si>
  <si>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</si>
  <si>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</si>
  <si>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</si>
  <si>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</si>
  <si>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</si>
  <si>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</si>
  <si>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</si>
  <si>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</si>
  <si>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</si>
  <si>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</si>
  <si>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</si>
  <si>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</si>
  <si>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</si>
  <si>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</si>
  <si>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</si>
  <si>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</si>
  <si>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</si>
  <si>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</si>
  <si>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</si>
  <si>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</si>
  <si>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</si>
  <si>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</si>
  <si>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</si>
  <si>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</si>
  <si>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</si>
  <si>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</si>
  <si>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</si>
  <si>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</si>
  <si>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</si>
  <si>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</si>
  <si>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</si>
  <si>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</si>
  <si>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</si>
  <si>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</si>
  <si>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</si>
  <si>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</si>
  <si>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</si>
  <si>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</si>
  <si>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</si>
  <si>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</si>
  <si>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</si>
  <si>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</si>
  <si>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</si>
  <si>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</si>
  <si>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</si>
  <si>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</si>
  <si>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</si>
  <si>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</si>
  <si>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</si>
  <si>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</si>
  <si>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</si>
  <si>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</si>
  <si>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</si>
  <si>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</si>
  <si>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</si>
  <si>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</si>
  <si>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</si>
  <si>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</si>
  <si>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</si>
  <si>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</si>
  <si>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</si>
  <si>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</si>
  <si>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</si>
  <si>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</si>
  <si>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</si>
  <si>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</si>
  <si>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</si>
  <si>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</si>
  <si>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</si>
  <si>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</si>
  <si>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</si>
  <si>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</si>
  <si>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</si>
  <si>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</si>
  <si>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</si>
  <si>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</si>
  <si>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</si>
  <si>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</si>
  <si>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</si>
  <si>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</si>
  <si>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</si>
  <si>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</si>
  <si>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</si>
  <si>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</si>
  <si>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</si>
  <si>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</si>
  <si>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</si>
  <si>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</si>
  <si>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</si>
  <si>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</si>
  <si>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</si>
  <si>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</si>
  <si>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</si>
  <si>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</si>
  <si>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</si>
  <si>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</si>
  <si>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</si>
  <si>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</si>
  <si>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</si>
  <si>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</si>
  <si>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</si>
  <si>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</si>
  <si>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</si>
  <si>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</si>
  <si>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</si>
  <si>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</si>
  <si>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</si>
  <si>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</si>
  <si>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</si>
  <si>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</si>
  <si>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</si>
  <si>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</si>
  <si>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</si>
  <si>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</si>
  <si>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</si>
  <si>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</si>
  <si>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</si>
  <si>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</si>
  <si>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</si>
  <si>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</si>
  <si>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</si>
  <si>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</si>
  <si>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</si>
  <si>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</si>
  <si>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</si>
  <si>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</si>
  <si>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</si>
  <si>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</si>
  <si>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</si>
  <si>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</si>
  <si>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</si>
  <si>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</si>
  <si>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</si>
  <si>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</si>
  <si>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</si>
  <si>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</si>
  <si>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</si>
  <si>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</si>
  <si>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</si>
  <si>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</si>
  <si>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</si>
  <si>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</si>
  <si>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</si>
  <si>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</si>
  <si>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</si>
  <si>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</si>
  <si>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</si>
  <si>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</si>
  <si>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</si>
  <si>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</si>
  <si>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</si>
  <si>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</si>
  <si>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</si>
  <si>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</si>
  <si>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</si>
  <si>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</si>
  <si>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</si>
  <si>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</si>
  <si>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</si>
  <si>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</si>
  <si>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</si>
  <si>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</si>
  <si>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</si>
  <si>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</si>
  <si>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</si>
  <si>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</si>
  <si>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</si>
  <si>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</si>
  <si>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</si>
  <si>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</si>
  <si>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</si>
  <si>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</si>
  <si>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</si>
  <si>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</si>
  <si>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</si>
  <si>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</si>
  <si>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</si>
  <si>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</si>
  <si>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</si>
  <si>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</si>
  <si>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</si>
  <si>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</si>
  <si>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</si>
  <si>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</si>
  <si>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</si>
  <si>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</si>
  <si>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</si>
  <si>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</si>
  <si>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</si>
  <si>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</si>
  <si>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</si>
  <si>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</si>
  <si>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</si>
  <si>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</si>
  <si>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</si>
  <si>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</si>
  <si>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</si>
  <si>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</si>
  <si>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</si>
  <si>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</si>
  <si>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</si>
  <si>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</si>
  <si>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</si>
  <si>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</si>
  <si>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</si>
  <si>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</si>
  <si>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</si>
  <si>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</si>
  <si>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</si>
  <si>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</si>
  <si>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</si>
  <si>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</si>
  <si>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</si>
  <si>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</si>
  <si>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</si>
  <si>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</si>
  <si>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</si>
  <si>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</si>
  <si>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</si>
  <si>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</si>
  <si>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</si>
  <si>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</si>
  <si>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</si>
  <si>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</si>
  <si>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</si>
  <si>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</si>
  <si>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</si>
  <si>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</si>
  <si>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</si>
  <si>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</si>
  <si>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</si>
  <si>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</si>
  <si>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</si>
  <si>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</si>
  <si>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</si>
  <si>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</si>
  <si>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</si>
  <si>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</si>
  <si>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</si>
  <si>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</si>
  <si>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</si>
  <si>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</si>
  <si>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</si>
  <si>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</si>
  <si>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</si>
  <si>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</si>
  <si>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</si>
  <si>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</si>
  <si>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</si>
  <si>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</si>
  <si>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</si>
  <si>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</si>
  <si>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</si>
  <si>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</si>
  <si>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</si>
  <si>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</si>
  <si>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</si>
  <si>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</si>
  <si>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</si>
  <si>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</si>
  <si>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</si>
  <si>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</si>
  <si>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</si>
  <si>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</si>
  <si>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</si>
  <si>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</si>
  <si>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</si>
  <si>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</si>
  <si>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</si>
  <si>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</si>
  <si>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</si>
  <si>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</si>
  <si>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</si>
  <si>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</si>
  <si>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</si>
  <si>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</si>
  <si>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</si>
  <si>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</si>
  <si>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</si>
  <si>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</si>
  <si>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</si>
  <si>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</si>
  <si>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</si>
  <si>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</si>
  <si>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</si>
  <si>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</si>
  <si>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</si>
  <si>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</si>
  <si>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</si>
  <si>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</si>
  <si>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</si>
  <si>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</si>
  <si>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</si>
  <si>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</si>
  <si>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</si>
  <si>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</si>
  <si>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</si>
  <si>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</si>
  <si>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</si>
  <si>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</si>
  <si>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</si>
  <si>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</si>
  <si>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</si>
  <si>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</si>
  <si>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</si>
  <si>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</si>
  <si>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</si>
  <si>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</si>
  <si>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</si>
  <si>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</si>
  <si>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</si>
  <si>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</si>
  <si>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</si>
  <si>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</si>
  <si>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</si>
  <si>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</si>
  <si>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</si>
  <si>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</si>
  <si>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</si>
  <si>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LLLW</t>
  </si>
  <si>
    <t>NNNY</t>
  </si>
  <si>
    <t>WLWWWL</t>
  </si>
  <si>
    <t>YNYYYN</t>
  </si>
  <si>
    <t>WLWWWW</t>
  </si>
  <si>
    <t>YNYYYY</t>
  </si>
  <si>
    <t>WWLLLL</t>
  </si>
  <si>
    <t>YYNNNN</t>
  </si>
  <si>
    <t>WWLLWL</t>
  </si>
  <si>
    <t>WWLWWW</t>
  </si>
  <si>
    <t>YYNYYY</t>
  </si>
  <si>
    <t>WWWLLL</t>
  </si>
  <si>
    <t>YYYNNN</t>
  </si>
  <si>
    <t>WWWLLW</t>
  </si>
  <si>
    <t>YYYNNY</t>
  </si>
  <si>
    <t>WWWLWW</t>
  </si>
  <si>
    <t>YYYNYY</t>
  </si>
  <si>
    <t>WWWWLL</t>
  </si>
  <si>
    <t>YYYYNN</t>
  </si>
  <si>
    <t>WWWWWW</t>
  </si>
  <si>
    <t>YYYYYY</t>
  </si>
  <si>
    <t>LLLLLLL</t>
  </si>
  <si>
    <t>NNNNNNN</t>
  </si>
  <si>
    <t>LLLLLLW</t>
  </si>
  <si>
    <t>NNNNNNY</t>
  </si>
  <si>
    <t>LLLLLWL</t>
  </si>
  <si>
    <t>NNNNNYN</t>
  </si>
  <si>
    <t>LLLLLWW</t>
  </si>
  <si>
    <t>NNNNNYY</t>
  </si>
  <si>
    <t>LLLLWLL</t>
  </si>
  <si>
    <t>NNNNYNN</t>
  </si>
  <si>
    <t>LLLLWLW</t>
  </si>
  <si>
    <t>NNNNYNY</t>
  </si>
  <si>
    <t>LLLLWWL</t>
  </si>
  <si>
    <t>NNNNYYN</t>
  </si>
  <si>
    <t>LLLLWWW</t>
  </si>
  <si>
    <t>NNNNYYY</t>
  </si>
  <si>
    <t>LLLWLLL</t>
  </si>
  <si>
    <t>NNNYNNN</t>
  </si>
  <si>
    <t>LLLWLLW</t>
  </si>
  <si>
    <t>NNNYNNY</t>
  </si>
  <si>
    <t>LLLWLWL</t>
  </si>
  <si>
    <t>NNNYNYN</t>
  </si>
  <si>
    <t>LLLWLWW</t>
  </si>
  <si>
    <t>NNNYNYY</t>
  </si>
  <si>
    <t>LLLWWLL</t>
  </si>
  <si>
    <t>NNNYYNN</t>
  </si>
  <si>
    <t>LLLWWLW</t>
  </si>
  <si>
    <t>NNNYYNY</t>
  </si>
  <si>
    <t>LLLWWWL</t>
  </si>
  <si>
    <t>NNNYYYN</t>
  </si>
  <si>
    <t>LLLWWWW</t>
  </si>
  <si>
    <t>NNNYYYY</t>
  </si>
  <si>
    <t>LLWLLLL</t>
  </si>
  <si>
    <t>NNYNNNN</t>
  </si>
  <si>
    <t>LLWLLLW</t>
  </si>
  <si>
    <t>NNYNNNY</t>
  </si>
  <si>
    <t>LLWLLWL</t>
  </si>
  <si>
    <t>NNYNNYN</t>
  </si>
  <si>
    <t>LLWLLWW</t>
  </si>
  <si>
    <t>NNYNNYY</t>
  </si>
  <si>
    <t>LLWLWLL</t>
  </si>
  <si>
    <t>NNYNYNN</t>
  </si>
  <si>
    <t>LLWLWLW</t>
  </si>
  <si>
    <t>NNYNYNY</t>
  </si>
  <si>
    <t>LLWLWWL</t>
  </si>
  <si>
    <t>NNYNYYN</t>
  </si>
  <si>
    <t>LLWLWWW</t>
  </si>
  <si>
    <t>NNYNYYY</t>
  </si>
  <si>
    <t>LLWWLLL</t>
  </si>
  <si>
    <t>NNYYNNN</t>
  </si>
  <si>
    <t>LLWWLLW</t>
  </si>
  <si>
    <t>NNYYNNY</t>
  </si>
  <si>
    <t>LLWWLWL</t>
  </si>
  <si>
    <t>NNYYNYN</t>
  </si>
  <si>
    <t>LLWWLWW</t>
  </si>
  <si>
    <t>NNYYNYY</t>
  </si>
  <si>
    <t>LLWWWLL</t>
  </si>
  <si>
    <t>NNYYYNN</t>
  </si>
  <si>
    <t>LLWWWLW</t>
  </si>
  <si>
    <t>NNYYYNY</t>
  </si>
  <si>
    <t>LLWWWWL</t>
  </si>
  <si>
    <t>NNYYYYN</t>
  </si>
  <si>
    <t>LLWWWWW</t>
  </si>
  <si>
    <t>NNYYYYY</t>
  </si>
  <si>
    <t>LWLLLLL</t>
  </si>
  <si>
    <t>NYNNNNN</t>
  </si>
  <si>
    <t>LWLLLLW</t>
  </si>
  <si>
    <t>NYNNNNY</t>
  </si>
  <si>
    <t>LWLLLWL</t>
  </si>
  <si>
    <t>NYNNNYN</t>
  </si>
  <si>
    <t>LWLLLWW</t>
  </si>
  <si>
    <t>NYNNNYY</t>
  </si>
  <si>
    <t>LWLLWLL</t>
  </si>
  <si>
    <t>NYNNYNN</t>
  </si>
  <si>
    <t>LWLLWLW</t>
  </si>
  <si>
    <t>NYNNYNY</t>
  </si>
  <si>
    <t>LWLLWWL</t>
  </si>
  <si>
    <t>NYNNYYN</t>
  </si>
  <si>
    <t>LWLLWWW</t>
  </si>
  <si>
    <t>NYNNYYY</t>
  </si>
  <si>
    <t>LWLWLLL</t>
  </si>
  <si>
    <t>NYNYNNN</t>
  </si>
  <si>
    <t>LWLWLLW</t>
  </si>
  <si>
    <t>NYNYNNY</t>
  </si>
  <si>
    <t>LWLWLWL</t>
  </si>
  <si>
    <t>NYNYNYN</t>
  </si>
  <si>
    <t>LWLWLWW</t>
  </si>
  <si>
    <t>NYNYNYY</t>
  </si>
  <si>
    <t>LWLWWLL</t>
  </si>
  <si>
    <t>NYNYYNN</t>
  </si>
  <si>
    <t>LWLWWLW</t>
  </si>
  <si>
    <t>NYNYYNY</t>
  </si>
  <si>
    <t>LWLWWWL</t>
  </si>
  <si>
    <t>NYNYYYN</t>
  </si>
  <si>
    <t>LWLWWWW</t>
  </si>
  <si>
    <t>NYNYYYY</t>
  </si>
  <si>
    <t>LWWLLLL</t>
  </si>
  <si>
    <t>NYYNNNN</t>
  </si>
  <si>
    <t>LWWLLLW</t>
  </si>
  <si>
    <t>NYYNNNY</t>
  </si>
  <si>
    <t>LWWLLWL</t>
  </si>
  <si>
    <t>NYYNNYN</t>
  </si>
  <si>
    <t>LWWLLWW</t>
  </si>
  <si>
    <t>NYYNNYY</t>
  </si>
  <si>
    <t>LWWLWLL</t>
  </si>
  <si>
    <t>NYYNYNN</t>
  </si>
  <si>
    <t>LWWLWLW</t>
  </si>
  <si>
    <t>NYYNYNY</t>
  </si>
  <si>
    <t>LWWLWWL</t>
  </si>
  <si>
    <t>NYYNYYN</t>
  </si>
  <si>
    <t>LWWLWWW</t>
  </si>
  <si>
    <t>NYYNYYY</t>
  </si>
  <si>
    <t>LWWWLLL</t>
  </si>
  <si>
    <t>NYYYNNN</t>
  </si>
  <si>
    <t>LWWWLLW</t>
  </si>
  <si>
    <t>NYYYNNY</t>
  </si>
  <si>
    <t>LWWWLWL</t>
  </si>
  <si>
    <t>NYYYNYN</t>
  </si>
  <si>
    <t>LWWWLWW</t>
  </si>
  <si>
    <t>NYYYNYY</t>
  </si>
  <si>
    <t>LWWWWLL</t>
  </si>
  <si>
    <t>NYYYYNN</t>
  </si>
  <si>
    <t>LWWWWLW</t>
  </si>
  <si>
    <t>NYYYYNY</t>
  </si>
  <si>
    <t>LWWWWWL</t>
  </si>
  <si>
    <t>NYYYYYN</t>
  </si>
  <si>
    <t>LWWWWWW</t>
  </si>
  <si>
    <t>NYYYYYY</t>
  </si>
  <si>
    <t>WLLLLLL</t>
  </si>
  <si>
    <t>YNNNNNN</t>
  </si>
  <si>
    <t>WLLLLLW</t>
  </si>
  <si>
    <t>YNNNNNY</t>
  </si>
  <si>
    <t>WLLLLWL</t>
  </si>
  <si>
    <t>YNNNNYN</t>
  </si>
  <si>
    <t>WLLLLWW</t>
  </si>
  <si>
    <t>YNNNNYY</t>
  </si>
  <si>
    <t>WLLLWLL</t>
  </si>
  <si>
    <t>YNNNYNN</t>
  </si>
  <si>
    <t>WLLLWLW</t>
  </si>
  <si>
    <t>YNNNYNY</t>
  </si>
  <si>
    <t>WLLLWWL</t>
  </si>
  <si>
    <t>YNNNYYN</t>
  </si>
  <si>
    <t>WLLLWWW</t>
  </si>
  <si>
    <t>YNNNYYY</t>
  </si>
  <si>
    <t>WLLWLLL</t>
  </si>
  <si>
    <t>YNNYNNN</t>
  </si>
  <si>
    <t>WLLWLLW</t>
  </si>
  <si>
    <t>YNNYNNY</t>
  </si>
  <si>
    <t>WLLWLWL</t>
  </si>
  <si>
    <t>YNNYNYN</t>
  </si>
  <si>
    <t>WLLWLWW</t>
  </si>
  <si>
    <t>YNNYNYY</t>
  </si>
  <si>
    <t>WLLWWLL</t>
  </si>
  <si>
    <t>YNNYYNN</t>
  </si>
  <si>
    <t>WLLWWLW</t>
  </si>
  <si>
    <t>YNNYYNY</t>
  </si>
  <si>
    <t>WLLWWWL</t>
  </si>
  <si>
    <t>YNNYYYN</t>
  </si>
  <si>
    <t>WLLWWWW</t>
  </si>
  <si>
    <t>YNNYYYY</t>
  </si>
  <si>
    <t>WLWLLLL</t>
  </si>
  <si>
    <t>YNYNNNN</t>
  </si>
  <si>
    <t>WLWLLLW</t>
  </si>
  <si>
    <t>YNYNNNY</t>
  </si>
  <si>
    <t>WLWLLWL</t>
  </si>
  <si>
    <t>YNYNNYN</t>
  </si>
  <si>
    <t>WLWLLWW</t>
  </si>
  <si>
    <t>YNYNNYY</t>
  </si>
  <si>
    <t>WLWLWLL</t>
  </si>
  <si>
    <t>YNYNYNN</t>
  </si>
  <si>
    <t>WLWLWLW</t>
  </si>
  <si>
    <t>YNYNYNY</t>
  </si>
  <si>
    <t>WLWLWWL</t>
  </si>
  <si>
    <t>YNYNYYN</t>
  </si>
  <si>
    <t>WLWLWWW</t>
  </si>
  <si>
    <t>YNYNYYY</t>
  </si>
  <si>
    <t>WLWWLLL</t>
  </si>
  <si>
    <t>YNYYNNN</t>
  </si>
  <si>
    <t>WLWWLLW</t>
  </si>
  <si>
    <t>YNYYNNY</t>
  </si>
  <si>
    <t>WLWWLWL</t>
  </si>
  <si>
    <t>YNYYNYN</t>
  </si>
  <si>
    <t>WLWWLWW</t>
  </si>
  <si>
    <t>YNYYNYY</t>
  </si>
  <si>
    <t>WLWWWLL</t>
  </si>
  <si>
    <t>YNYYYNN</t>
  </si>
  <si>
    <t>WLWWWLW</t>
  </si>
  <si>
    <t>YNYYYNY</t>
  </si>
  <si>
    <t>WLWWWWL</t>
  </si>
  <si>
    <t>YNYYYYN</t>
  </si>
  <si>
    <t>WLWWWWW</t>
  </si>
  <si>
    <t>YNYYYYY</t>
  </si>
  <si>
    <t>WWLLLLL</t>
  </si>
  <si>
    <t>YYNNNNN</t>
  </si>
  <si>
    <t>WWLLLLW</t>
  </si>
  <si>
    <t>YYNNNNY</t>
  </si>
  <si>
    <t>WWLLLWL</t>
  </si>
  <si>
    <t>YYNNNYN</t>
  </si>
  <si>
    <t>WWLLLWW</t>
  </si>
  <si>
    <t>YYNNNYY</t>
  </si>
  <si>
    <t>WWLLWLL</t>
  </si>
  <si>
    <t>YYNNYNN</t>
  </si>
  <si>
    <t>WWLLWLW</t>
  </si>
  <si>
    <t>YYNNYNY</t>
  </si>
  <si>
    <t>WWLLWWL</t>
  </si>
  <si>
    <t>YYNNYYN</t>
  </si>
  <si>
    <t>WWLLWWW</t>
  </si>
  <si>
    <t>YYNNYYY</t>
  </si>
  <si>
    <t>WWLWLLL</t>
  </si>
  <si>
    <t>YYNYNNN</t>
  </si>
  <si>
    <t>WWLWLLW</t>
  </si>
  <si>
    <t>YYNYNNY</t>
  </si>
  <si>
    <t>WWLWLWL</t>
  </si>
  <si>
    <t>YYNYNYN</t>
  </si>
  <si>
    <t>WWLWLWW</t>
  </si>
  <si>
    <t>YYNYNYY</t>
  </si>
  <si>
    <t>WWLWWLL</t>
  </si>
  <si>
    <t>YYNYYNN</t>
  </si>
  <si>
    <t>WWLWWLW</t>
  </si>
  <si>
    <t>YYNYYNY</t>
  </si>
  <si>
    <t>WWLWWWL</t>
  </si>
  <si>
    <t>YYNYYYN</t>
  </si>
  <si>
    <t>WWLWWWW</t>
  </si>
  <si>
    <t>YYNYYYY</t>
  </si>
  <si>
    <t>WWWLLLL</t>
  </si>
  <si>
    <t>YYYNNNN</t>
  </si>
  <si>
    <t>WWWLLLW</t>
  </si>
  <si>
    <t>YYYNNNY</t>
  </si>
  <si>
    <t>WWWLLWL</t>
  </si>
  <si>
    <t>YYYNNYN</t>
  </si>
  <si>
    <t>WWWLLWW</t>
  </si>
  <si>
    <t>YYYNNYY</t>
  </si>
  <si>
    <t>WWWLWLL</t>
  </si>
  <si>
    <t>YYYNYNN</t>
  </si>
  <si>
    <t>WWWLWLW</t>
  </si>
  <si>
    <t>YYYNYNY</t>
  </si>
  <si>
    <t>WWWLWWL</t>
  </si>
  <si>
    <t>YYYNYYN</t>
  </si>
  <si>
    <t>WWWLWWW</t>
  </si>
  <si>
    <t>YYYNYYY</t>
  </si>
  <si>
    <t>WWWWLLL</t>
  </si>
  <si>
    <t>YYYYNNN</t>
  </si>
  <si>
    <t>WWWWLLW</t>
  </si>
  <si>
    <t>YYYYNNY</t>
  </si>
  <si>
    <t>WWWWLWL</t>
  </si>
  <si>
    <t>YYYYNYN</t>
  </si>
  <si>
    <t>WWWWLWW</t>
  </si>
  <si>
    <t>YYYYNYY</t>
  </si>
  <si>
    <t>WWWWWLL</t>
  </si>
  <si>
    <t>YYYYYNN</t>
  </si>
  <si>
    <t>WWWWWLW</t>
  </si>
  <si>
    <t>YYYYYNY</t>
  </si>
  <si>
    <t>WWWWWWL</t>
  </si>
  <si>
    <t>YYYYYYN</t>
  </si>
  <si>
    <t>WWWWWWW</t>
  </si>
  <si>
    <t>YYYYYYY</t>
  </si>
  <si>
    <t>MAX</t>
  </si>
  <si>
    <t>&gt;30</t>
  </si>
  <si>
    <t>SELECTED STRATEGY</t>
  </si>
  <si>
    <t>Random Gen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</si>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</sst>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0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8" borderId="0" xfId="0" applyFill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1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25" borderId="9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6" fillId="26" borderId="9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22" borderId="9" xfId="0" applyFont="1" applyFill="1" applyBorder="1" applyAlignment="1">
      <alignment horizontal="center" vertical="center"/>
    </xf>
    <xf numFmtId="0" fontId="6" fillId="23" borderId="9" xfId="0" applyFont="1" applyFill="1" applyBorder="1" applyAlignment="1">
      <alignment horizontal="center" vertical="center"/>
    </xf>
    <xf numFmtId="0" fontId="6" fillId="24" borderId="9" xfId="0" applyFon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10" fillId="16" borderId="17" xfId="0" applyFont="1" applyFill="1" applyBorder="1" applyAlignment="1">
      <alignment horizontal="center" vertical="center"/>
    </xf>
    <xf numFmtId="0" fontId="10" fillId="16" borderId="18" xfId="0" applyFont="1" applyFill="1" applyBorder="1" applyAlignment="1">
      <alignment horizontal="center" vertical="center"/>
    </xf>
    <xf numFmtId="0" fontId="10" fillId="27" borderId="52" xfId="0" applyFont="1" applyFill="1" applyBorder="1" applyAlignment="1">
      <alignment horizontal="center" vertical="center"/>
    </xf>
    <xf numFmtId="0" fontId="10" fillId="28" borderId="20" xfId="0" applyFont="1" applyFill="1" applyBorder="1" applyAlignment="1">
      <alignment horizontal="center" vertical="center" wrapText="1"/>
    </xf>
    <xf numFmtId="0" fontId="10" fillId="28" borderId="52" xfId="0" applyFont="1" applyFill="1" applyBorder="1" applyAlignment="1">
      <alignment horizontal="center" vertical="center" wrapText="1"/>
    </xf>
    <xf numFmtId="0" fontId="10" fillId="28" borderId="13" xfId="0" applyFont="1" applyFill="1" applyBorder="1" applyAlignment="1">
      <alignment horizontal="center" vertical="center" wrapText="1"/>
    </xf>
    <xf numFmtId="0" fontId="10" fillId="28" borderId="14" xfId="0" applyFont="1" applyFill="1" applyBorder="1" applyAlignment="1">
      <alignment horizontal="center" vertical="center" wrapText="1"/>
    </xf>
    <xf numFmtId="0" fontId="10" fillId="28" borderId="50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1" fillId="29" borderId="18" xfId="0" applyFont="1" applyFill="1" applyBorder="1" applyAlignment="1">
      <alignment horizontal="center" vertical="center" wrapText="1"/>
    </xf>
    <xf numFmtId="0" fontId="10" fillId="16" borderId="19" xfId="0" applyFont="1" applyFill="1" applyBorder="1" applyAlignment="1">
      <alignment horizontal="center" vertical="center" wrapText="1"/>
    </xf>
    <xf numFmtId="0" fontId="10" fillId="20" borderId="27" xfId="0" applyFont="1" applyFill="1" applyBorder="1" applyAlignment="1">
      <alignment horizontal="center" vertical="center" wrapText="1"/>
    </xf>
    <xf numFmtId="0" fontId="10" fillId="20" borderId="28" xfId="0" applyFont="1" applyFill="1" applyBorder="1" applyAlignment="1">
      <alignment horizontal="center" vertical="center" wrapText="1"/>
    </xf>
    <xf numFmtId="0" fontId="10" fillId="20" borderId="30" xfId="0" applyFont="1" applyFill="1" applyBorder="1" applyAlignment="1">
      <alignment horizontal="center" vertical="center" wrapText="1"/>
    </xf>
    <xf numFmtId="0" fontId="10" fillId="20" borderId="45" xfId="0" applyFont="1" applyFill="1" applyBorder="1" applyAlignment="1">
      <alignment horizontal="center" vertical="center" wrapText="1"/>
    </xf>
    <xf numFmtId="0" fontId="10" fillId="20" borderId="46" xfId="0" applyFont="1" applyFill="1" applyBorder="1" applyAlignment="1">
      <alignment horizontal="center" vertical="center" wrapText="1"/>
    </xf>
    <xf numFmtId="0" fontId="10" fillId="20" borderId="47" xfId="0" applyFont="1" applyFill="1" applyBorder="1" applyAlignment="1">
      <alignment horizontal="center" vertical="center" wrapText="1"/>
    </xf>
    <xf numFmtId="0" fontId="10" fillId="20" borderId="27" xfId="0" applyFont="1" applyFill="1" applyBorder="1" applyAlignment="1">
      <alignment horizontal="center" vertical="center" wrapText="1"/>
    </xf>
    <xf numFmtId="0" fontId="10" fillId="20" borderId="50" xfId="0" applyFont="1" applyFill="1" applyBorder="1" applyAlignment="1">
      <alignment horizontal="center" vertical="center" wrapText="1"/>
    </xf>
    <xf numFmtId="0" fontId="11" fillId="16" borderId="3" xfId="0" applyFont="1" applyFill="1" applyBorder="1" applyAlignment="1">
      <alignment horizontal="center" vertical="center"/>
    </xf>
    <xf numFmtId="0" fontId="11" fillId="16" borderId="9" xfId="0" applyFont="1" applyFill="1" applyBorder="1" applyAlignment="1">
      <alignment horizontal="center" vertical="center"/>
    </xf>
    <xf numFmtId="0" fontId="11" fillId="16" borderId="53" xfId="0" applyFont="1" applyFill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1" fillId="16" borderId="5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11" fillId="16" borderId="10" xfId="0" applyFont="1" applyFill="1" applyBorder="1" applyAlignment="1">
      <alignment horizontal="center" vertical="center"/>
    </xf>
    <xf numFmtId="0" fontId="11" fillId="16" borderId="56" xfId="0" applyFont="1" applyFill="1" applyBorder="1" applyAlignment="1">
      <alignment horizontal="center" vertical="center"/>
    </xf>
    <xf numFmtId="0" fontId="11" fillId="16" borderId="17" xfId="0" applyFont="1" applyFill="1" applyBorder="1" applyAlignment="1">
      <alignment horizontal="center" vertical="center"/>
    </xf>
    <xf numFmtId="0" fontId="11" fillId="16" borderId="18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1" fillId="16" borderId="23" xfId="0" applyFont="1" applyFill="1" applyBorder="1" applyAlignment="1">
      <alignment horizontal="center" vertical="center"/>
    </xf>
    <xf numFmtId="0" fontId="11" fillId="16" borderId="11" xfId="0" applyFont="1" applyFill="1" applyBorder="1" applyAlignment="1">
      <alignment horizontal="center" vertical="center"/>
    </xf>
    <xf numFmtId="0" fontId="11" fillId="16" borderId="25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1" fillId="16" borderId="2" xfId="0" applyFont="1" applyFill="1" applyBorder="1" applyAlignment="1">
      <alignment horizontal="center" vertical="center"/>
    </xf>
    <xf numFmtId="0" fontId="8" fillId="0" borderId="49" xfId="0" applyFont="1" applyBorder="1" applyAlignment="1" applyProtection="1">
      <alignment horizontal="center" vertical="center"/>
      <protection locked="0"/>
    </xf>
    <xf numFmtId="0" fontId="8" fillId="0" borderId="58" xfId="0" applyFont="1" applyBorder="1" applyAlignment="1" applyProtection="1">
      <alignment horizontal="center" vertical="center"/>
      <protection locked="0"/>
    </xf>
    <xf numFmtId="0" fontId="8" fillId="0" borderId="59" xfId="0" applyFont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133"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yramid\Abhay\DreamOnAction\Other\BaccaratWinPro_Dashboard-OnePlayerV4.0.xlsx" TargetMode="External"/><Relationship Id="rId1" Type="http://schemas.openxmlformats.org/officeDocument/2006/relationships/externalLinkPath" Target="BaccaratWinPro_Dashboard-OnePlayerV4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ne Player"/>
      <sheetName val="General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78" t="s">
        <v>273</v>
      </c>
      <c r="B3" s="179"/>
      <c r="C3" s="179"/>
      <c r="D3" s="179"/>
      <c r="E3" s="180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38"/>
      <c r="B9" s="139"/>
      <c r="C9" s="139"/>
      <c r="D9" s="139"/>
      <c r="E9" s="140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-10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4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N</v>
      </c>
      <c r="D13" s="91">
        <f>'Strategy 1 | PD-TG'!R13</f>
        <v>2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-10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-4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0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2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6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0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3</v>
      </c>
      <c r="E20" s="103"/>
    </row>
    <row r="21" spans="1:5" ht="15.75">
      <c r="A21" s="104" t="str">
        <f>'Strategy 1 | PD-TG'!F21</f>
        <v>L</v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>
        <f>'Strategy 1 | PD-TG'!R21</f>
        <v>0</v>
      </c>
      <c r="E21" s="105"/>
    </row>
    <row r="22" spans="1:5" ht="15.75">
      <c r="A22" s="104" t="str">
        <f>'Strategy 1 | PD-TG'!F22</f>
        <v>W</v>
      </c>
      <c r="B22" s="91" t="str">
        <f>IF(AT22="","",IF('Strategy 1 | PD-TG'!V22&gt;0,"Y",IF('Strategy 1 | PD-TG'!V22=0,"","N")))</f>
        <v/>
      </c>
      <c r="C22" s="91" t="str">
        <f>'Strategy 1 | PD-TG'!Z22</f>
        <v>N</v>
      </c>
      <c r="D22" s="91">
        <f>'Strategy 1 | PD-TG'!R22</f>
        <v>7</v>
      </c>
      <c r="E22" s="105"/>
    </row>
    <row r="23" spans="1:5" ht="15.75">
      <c r="A23" s="104" t="str">
        <f>'Strategy 1 | PD-TG'!F23</f>
        <v>L</v>
      </c>
      <c r="B23" s="91" t="str">
        <f>IF(AT23="","",IF('Strategy 1 | PD-TG'!V23&gt;0,"Y",IF('Strategy 1 | PD-TG'!V23=0,"","N")))</f>
        <v/>
      </c>
      <c r="C23" s="91" t="str">
        <f>'Strategy 1 | PD-TG'!Z23</f>
        <v>N</v>
      </c>
      <c r="D23" s="91">
        <f>'Strategy 1 | PD-TG'!R23</f>
        <v>-2</v>
      </c>
      <c r="E23" s="105"/>
    </row>
    <row r="24" spans="1:5" ht="16.5" thickBot="1">
      <c r="A24" s="106" t="str">
        <f>'Strategy 1 | PD-TG'!F24</f>
        <v>W</v>
      </c>
      <c r="B24" s="107" t="str">
        <f>IF(AT24="","",IF('Strategy 1 | PD-TG'!V24&gt;0,"Y",IF('Strategy 1 | PD-TG'!V24=0,"","N")))</f>
        <v/>
      </c>
      <c r="C24" s="107" t="str">
        <f>'Strategy 1 | PD-TG'!Z24</f>
        <v>N</v>
      </c>
      <c r="D24" s="107">
        <f>'Strategy 1 | PD-TG'!R24</f>
        <v>4</v>
      </c>
      <c r="E24" s="108"/>
    </row>
    <row r="25" spans="1:5" ht="15.75">
      <c r="A25" s="101" t="str">
        <f>'Strategy 1 | PD-TG'!F25</f>
        <v>W</v>
      </c>
      <c r="B25" s="102" t="str">
        <f>IF(AT25="","",IF('Strategy 1 | PD-TG'!V25&gt;0,"Y",IF('Strategy 1 | PD-TG'!V25=0,"","N")))</f>
        <v/>
      </c>
      <c r="C25" s="102" t="str">
        <f>'Strategy 1 | PD-TG'!Z25</f>
        <v>N</v>
      </c>
      <c r="D25" s="102">
        <f>'Strategy 1 | PD-TG'!R25</f>
        <v>2</v>
      </c>
      <c r="E25" s="103"/>
    </row>
    <row r="26" spans="1:5" ht="15.75">
      <c r="A26" s="104" t="str">
        <f>'Strategy 1 | PD-TG'!F26</f>
        <v>W</v>
      </c>
      <c r="B26" s="91" t="str">
        <f>IF(AT26="","",IF('Strategy 1 | PD-TG'!V26&gt;0,"Y",IF('Strategy 1 | PD-TG'!V26=0,"","N")))</f>
        <v/>
      </c>
      <c r="C26" s="91" t="str">
        <f>'Strategy 1 | PD-TG'!Z26</f>
        <v>Y</v>
      </c>
      <c r="D26" s="91">
        <f>'Strategy 1 | PD-TG'!R26</f>
        <v>10</v>
      </c>
      <c r="E26" s="105"/>
    </row>
    <row r="27" spans="1:5" ht="15.75">
      <c r="A27" s="104" t="str">
        <f>'Strategy 1 | PD-TG'!F27</f>
        <v>L</v>
      </c>
      <c r="B27" s="91" t="str">
        <f>IF(AT27="","",IF('Strategy 1 | PD-TG'!V27&gt;0,"Y",IF('Strategy 1 | PD-TG'!V27=0,"","N")))</f>
        <v/>
      </c>
      <c r="C27" s="91" t="str">
        <f>'Strategy 1 | PD-TG'!Z27</f>
        <v>N</v>
      </c>
      <c r="D27" s="91">
        <f>'Strategy 1 | PD-TG'!R27</f>
        <v>-2</v>
      </c>
      <c r="E27" s="105"/>
    </row>
    <row r="28" spans="1:5" ht="15.75">
      <c r="A28" s="104" t="str">
        <f>'Strategy 1 | PD-TG'!F28</f>
        <v>L</v>
      </c>
      <c r="B28" s="91" t="str">
        <f>IF(AT28="","",IF('Strategy 1 | PD-TG'!V28&gt;0,"Y",IF('Strategy 1 | PD-TG'!V28=0,"","N")))</f>
        <v/>
      </c>
      <c r="C28" s="91" t="str">
        <f>'Strategy 1 | PD-TG'!Z28</f>
        <v>N</v>
      </c>
      <c r="D28" s="91">
        <f>'Strategy 1 | PD-TG'!R28</f>
        <v>-4</v>
      </c>
      <c r="E28" s="105"/>
    </row>
    <row r="29" spans="1:5" ht="16.5" thickBot="1">
      <c r="A29" s="106" t="str">
        <f>'Strategy 1 | PD-TG'!F29</f>
        <v>L</v>
      </c>
      <c r="B29" s="107" t="str">
        <f>IF(AT29="","",IF('Strategy 1 | PD-TG'!V29&gt;0,"Y",IF('Strategy 1 | PD-TG'!V29=0,"","N")))</f>
        <v/>
      </c>
      <c r="C29" s="107" t="str">
        <f>'Strategy 1 | PD-TG'!Z29</f>
        <v>N</v>
      </c>
      <c r="D29" s="107">
        <f>'Strategy 1 | PD-TG'!R29</f>
        <v>0</v>
      </c>
      <c r="E29" s="108"/>
    </row>
    <row r="30" spans="1:5" ht="15.75">
      <c r="A30" s="101" t="str">
        <f>'Strategy 1 | PD-TG'!F30</f>
        <v>L</v>
      </c>
      <c r="B30" s="102" t="str">
        <f>IF(AT30="","",IF('Strategy 1 | PD-TG'!V30&gt;0,"Y",IF('Strategy 1 | PD-TG'!V30=0,"","N")))</f>
        <v/>
      </c>
      <c r="C30" s="102" t="str">
        <f>'Strategy 1 | PD-TG'!Z30</f>
        <v>N</v>
      </c>
      <c r="D30" s="102">
        <f>'Strategy 1 | PD-TG'!R30</f>
        <v>-2</v>
      </c>
      <c r="E30" s="103"/>
    </row>
    <row r="31" spans="1:5" ht="15.75">
      <c r="A31" s="104" t="str">
        <f>'Strategy 1 | PD-TG'!F31</f>
        <v>W</v>
      </c>
      <c r="B31" s="91" t="str">
        <f>IF(AT31="","",IF('Strategy 1 | PD-TG'!V31&gt;0,"Y",IF('Strategy 1 | PD-TG'!V31=0,"","N")))</f>
        <v/>
      </c>
      <c r="C31" s="91" t="str">
        <f>'Strategy 1 | PD-TG'!Z31</f>
        <v>N</v>
      </c>
      <c r="D31" s="91">
        <f>'Strategy 1 | PD-TG'!R31</f>
        <v>4</v>
      </c>
      <c r="E31" s="105"/>
    </row>
    <row r="32" spans="1:5" ht="15.75">
      <c r="A32" s="104" t="str">
        <f>'Strategy 1 | PD-TG'!F32</f>
        <v>W</v>
      </c>
      <c r="B32" s="91" t="str">
        <f>IF(AT32="","",IF('Strategy 1 | PD-TG'!V32&gt;0,"Y",IF('Strategy 1 | PD-TG'!V32=0,"","N")))</f>
        <v/>
      </c>
      <c r="C32" s="91" t="str">
        <f>'Strategy 1 | PD-TG'!Z32</f>
        <v>Y</v>
      </c>
      <c r="D32" s="91">
        <f>'Strategy 1 | PD-TG'!R32</f>
        <v>6</v>
      </c>
      <c r="E32" s="105"/>
    </row>
    <row r="33" spans="1:5" ht="15.75">
      <c r="A33" s="104" t="str">
        <f>'Strategy 1 | PD-TG'!F33</f>
        <v>W</v>
      </c>
      <c r="B33" s="91" t="str">
        <f>IF(AT33="","",IF('Strategy 1 | PD-TG'!V33&gt;0,"Y",IF('Strategy 1 | PD-TG'!V33=0,"","N")))</f>
        <v/>
      </c>
      <c r="C33" s="91" t="str">
        <f>'Strategy 1 | PD-TG'!Z33</f>
        <v>N</v>
      </c>
      <c r="D33" s="91">
        <f>'Strategy 1 | PD-TG'!R33</f>
        <v>0</v>
      </c>
      <c r="E33" s="105"/>
    </row>
    <row r="34" spans="1:5" ht="16.5" thickBot="1">
      <c r="A34" s="106" t="str">
        <f>'Strategy 1 | PD-TG'!F34</f>
        <v>W</v>
      </c>
      <c r="B34" s="107" t="str">
        <f>IF(AT34="","",IF('Strategy 1 | PD-TG'!V34&gt;0,"Y",IF('Strategy 1 | PD-TG'!V34=0,"","N")))</f>
        <v/>
      </c>
      <c r="C34" s="107" t="str">
        <f>'Strategy 1 | PD-TG'!Z34</f>
        <v>Y</v>
      </c>
      <c r="D34" s="107">
        <f>'Strategy 1 | PD-TG'!R34</f>
        <v>3</v>
      </c>
      <c r="E34" s="108"/>
    </row>
    <row r="35" spans="1:5" ht="15.75">
      <c r="A35" s="101" t="str">
        <f>'Strategy 1 | PD-TG'!F35</f>
        <v>L</v>
      </c>
      <c r="B35" s="102" t="str">
        <f>IF(AT35="","",IF('Strategy 1 | PD-TG'!V35&gt;0,"Y",IF('Strategy 1 | PD-TG'!V35=0,"","N")))</f>
        <v/>
      </c>
      <c r="C35" s="102" t="str">
        <f>'Strategy 1 | PD-TG'!Z35</f>
        <v>N</v>
      </c>
      <c r="D35" s="102">
        <f>'Strategy 1 | PD-TG'!R35</f>
        <v>0</v>
      </c>
      <c r="E35" s="103"/>
    </row>
    <row r="36" spans="1:5" ht="15.75">
      <c r="A36" s="104" t="str">
        <f>'Strategy 1 | PD-TG'!F36</f>
        <v>L</v>
      </c>
      <c r="B36" s="91" t="str">
        <f>IF(AT36="","",IF('Strategy 1 | PD-TG'!V36&gt;0,"Y",IF('Strategy 1 | PD-TG'!V36=0,"","N")))</f>
        <v/>
      </c>
      <c r="C36" s="91" t="str">
        <f>'Strategy 1 | PD-TG'!Z36</f>
        <v>N</v>
      </c>
      <c r="D36" s="91">
        <f>'Strategy 1 | PD-TG'!R36</f>
        <v>3</v>
      </c>
      <c r="E36" s="105">
        <f>'Strategy 1 | PD-TG'!T36</f>
        <v>10</v>
      </c>
    </row>
    <row r="37" spans="1:5" ht="15.75">
      <c r="A37" s="104" t="str">
        <f>'Strategy 1 | PD-TG'!F37</f>
        <v>W</v>
      </c>
      <c r="B37" s="91" t="str">
        <f>IF(AT37="","",IF('Strategy 1 | PD-TG'!V37&gt;0,"Y",IF('Strategy 1 | PD-TG'!V37=0,"","N")))</f>
        <v/>
      </c>
      <c r="C37" s="91" t="str">
        <f>'Strategy 1 | PD-TG'!Z37</f>
        <v>N</v>
      </c>
      <c r="D37" s="91">
        <f>'Strategy 1 | PD-TG'!R37</f>
        <v>2</v>
      </c>
      <c r="E37" s="105">
        <f>'Strategy 1 | PD-TG'!T37</f>
        <v>10</v>
      </c>
    </row>
    <row r="38" spans="1:5" ht="15.75">
      <c r="A38" s="104" t="str">
        <f>'Strategy 1 | PD-TG'!F38</f>
        <v>W</v>
      </c>
      <c r="B38" s="91" t="str">
        <f>IF(AT38="","",IF('Strategy 1 | PD-TG'!V38&gt;0,"Y",IF('Strategy 1 | PD-TG'!V38=0,"","N")))</f>
        <v/>
      </c>
      <c r="C38" s="91" t="str">
        <f>'Strategy 1 | PD-TG'!Z38</f>
        <v>Y</v>
      </c>
      <c r="D38" s="91">
        <f>'Strategy 1 | PD-TG'!R38</f>
        <v>10</v>
      </c>
      <c r="E38" s="105">
        <f>'Strategy 1 | PD-TG'!T38</f>
        <v>10</v>
      </c>
    </row>
    <row r="39" spans="1:5" ht="16.5" thickBot="1">
      <c r="A39" s="106" t="str">
        <f>'Strategy 1 | PD-TG'!F39</f>
        <v>L</v>
      </c>
      <c r="B39" s="107" t="str">
        <f>IF(AT39="","",IF('Strategy 1 | PD-TG'!V39&gt;0,"Y",IF('Strategy 1 | PD-TG'!V39=0,"","N")))</f>
        <v/>
      </c>
      <c r="C39" s="107" t="str">
        <f>'Strategy 1 | PD-TG'!Z39</f>
        <v>N</v>
      </c>
      <c r="D39" s="107">
        <f>'Strategy 1 | PD-TG'!R39</f>
        <v>0</v>
      </c>
      <c r="E39" s="108">
        <f>'Strategy 1 | PD-TG'!T39</f>
        <v>10</v>
      </c>
    </row>
    <row r="40" spans="1:5" ht="15.75">
      <c r="A40" s="101" t="str">
        <f>'Strategy 1 | PD-TG'!F40</f>
        <v>W</v>
      </c>
      <c r="B40" s="102" t="str">
        <f>IF(AT40="","",IF('Strategy 1 | PD-TG'!V40&gt;0,"Y",IF('Strategy 1 | PD-TG'!V40=0,"","N")))</f>
        <v/>
      </c>
      <c r="C40" s="102" t="str">
        <f>'Strategy 1 | PD-TG'!Z40</f>
        <v>N</v>
      </c>
      <c r="D40" s="102">
        <f>'Strategy 1 | PD-TG'!R40</f>
        <v>7</v>
      </c>
      <c r="E40" s="103">
        <f>'Strategy 1 | PD-TG'!T40</f>
        <v>10</v>
      </c>
    </row>
    <row r="41" spans="1:5" ht="15.75">
      <c r="A41" s="104" t="str">
        <f>'Strategy 1 | PD-TG'!F41</f>
        <v>L</v>
      </c>
      <c r="B41" s="91" t="str">
        <f>IF(AT41="","",IF('Strategy 1 | PD-TG'!V41&gt;0,"Y",IF('Strategy 1 | PD-TG'!V41=0,"","N")))</f>
        <v/>
      </c>
      <c r="C41" s="91" t="str">
        <f>'Strategy 1 | PD-TG'!Z41</f>
        <v>N</v>
      </c>
      <c r="D41" s="91">
        <f>'Strategy 1 | PD-TG'!R41</f>
        <v>-2</v>
      </c>
      <c r="E41" s="105">
        <f>'Strategy 1 | PD-TG'!T41</f>
        <v>9</v>
      </c>
    </row>
    <row r="42" spans="1:5" ht="15.75">
      <c r="A42" s="104" t="str">
        <f>'Strategy 1 | PD-TG'!F42</f>
        <v>L</v>
      </c>
      <c r="B42" s="91" t="str">
        <f>IF(AT42="","",IF('Strategy 1 | PD-TG'!V42&gt;0,"Y",IF('Strategy 1 | PD-TG'!V42=0,"","N")))</f>
        <v/>
      </c>
      <c r="C42" s="91" t="str">
        <f>'Strategy 1 | PD-TG'!Z42</f>
        <v>N</v>
      </c>
      <c r="D42" s="91">
        <f>'Strategy 1 | PD-TG'!R42</f>
        <v>-4</v>
      </c>
      <c r="E42" s="105">
        <f>'Strategy 1 | PD-TG'!T42</f>
        <v>6</v>
      </c>
    </row>
    <row r="43" spans="1:5" ht="15.75">
      <c r="A43" s="104" t="str">
        <f>'Strategy 1 | PD-TG'!F43</f>
        <v>L</v>
      </c>
      <c r="B43" s="91" t="str">
        <f>IF(AT43="","",IF('Strategy 1 | PD-TG'!V43&gt;0,"Y",IF('Strategy 1 | PD-TG'!V43=0,"","N")))</f>
        <v/>
      </c>
      <c r="C43" s="91" t="str">
        <f>'Strategy 1 | PD-TG'!Z43</f>
        <v>N</v>
      </c>
      <c r="D43" s="91">
        <f>'Strategy 1 | PD-TG'!R43</f>
        <v>0</v>
      </c>
      <c r="E43" s="105">
        <f>'Strategy 1 | PD-TG'!T43</f>
        <v>6</v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>N</v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132" priority="1" operator="equal">
      <formula>"Y"</formula>
    </cfRule>
    <cfRule type="cellIs" dxfId="131" priority="2" operator="equal">
      <formula>"N"</formula>
    </cfRule>
  </conditionalFormatting>
  <conditionalFormatting sqref="C10:C109">
    <cfRule type="containsBlanks" dxfId="130" priority="3">
      <formula>LEN(TRIM(C10))=0</formula>
    </cfRule>
    <cfRule type="containsBlanks" priority="4">
      <formula>LEN(TRIM(C10))=0</formula>
    </cfRule>
    <cfRule type="cellIs" dxfId="129" priority="5" operator="equal">
      <formula>""""""</formula>
    </cfRule>
    <cfRule type="cellIs" dxfId="128" priority="6" operator="greaterThan">
      <formula>2</formula>
    </cfRule>
    <cfRule type="cellIs" dxfId="127" priority="7" operator="lessThan">
      <formula>-2</formula>
    </cfRule>
    <cfRule type="cellIs" dxfId="126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EU1048532"/>
  <sheetViews>
    <sheetView tabSelected="1" zoomScale="71" zoomScaleNormal="71" workbookViewId="0">
      <pane xSplit="1" ySplit="4" topLeftCell="AQ5" activePane="bottomRight" state="frozen"/>
      <selection activeCell="I13" sqref="I13"/>
      <selection pane="topRight" activeCell="I13" sqref="I13"/>
      <selection pane="bottomLeft" activeCell="I13" sqref="I13"/>
      <selection pane="bottomRight" activeCell="AU5" sqref="AU5:AU109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22" width="9.140625" style="14" customWidth="1"/>
    <col min="123" max="16384" width="9.140625" style="14"/>
  </cols>
  <sheetData>
    <row r="1" spans="1:151" ht="15" customHeight="1">
      <c r="B1" s="197" t="s">
        <v>27</v>
      </c>
      <c r="C1" s="197"/>
      <c r="D1" s="197"/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</row>
    <row r="2" spans="1:151" ht="15.75" customHeight="1" thickBot="1"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197"/>
      <c r="AI2" s="197"/>
      <c r="AJ2" s="197"/>
      <c r="AK2" s="197"/>
      <c r="AL2" s="197"/>
      <c r="AM2" s="197"/>
      <c r="AN2" s="197"/>
      <c r="AO2" s="197"/>
      <c r="AP2" s="197"/>
      <c r="AQ2" s="197"/>
      <c r="AR2" s="197"/>
      <c r="AS2" s="197"/>
      <c r="AT2" s="197"/>
      <c r="AU2" s="198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3"/>
      <c r="CR2" s="153"/>
      <c r="CS2" s="153"/>
      <c r="CT2" s="153"/>
      <c r="CU2" s="153"/>
      <c r="CV2" s="156"/>
      <c r="CW2" s="193" t="s">
        <v>425</v>
      </c>
      <c r="CX2" s="193"/>
      <c r="CY2" s="193"/>
      <c r="CZ2" s="193"/>
      <c r="DA2" s="193"/>
      <c r="DB2" s="193"/>
      <c r="DC2" s="193"/>
      <c r="DD2" s="193"/>
      <c r="DE2" s="193"/>
      <c r="DF2" s="193"/>
      <c r="DG2" s="193"/>
      <c r="DH2" s="193"/>
      <c r="DI2" s="193"/>
    </row>
    <row r="3" spans="1:151" ht="30.75" customHeight="1" thickBot="1">
      <c r="B3" s="178" t="s">
        <v>3</v>
      </c>
      <c r="C3" s="179"/>
      <c r="D3" s="179"/>
      <c r="E3" s="179"/>
      <c r="F3" s="179"/>
      <c r="G3" s="179"/>
      <c r="H3" s="180"/>
      <c r="I3" s="136"/>
      <c r="J3" s="136"/>
      <c r="K3" s="199" t="s">
        <v>256</v>
      </c>
      <c r="L3" s="189"/>
      <c r="M3" s="189"/>
      <c r="N3" s="189"/>
      <c r="O3" s="189"/>
      <c r="P3" s="189"/>
      <c r="Q3" s="200"/>
      <c r="R3" s="136"/>
      <c r="S3" s="136"/>
      <c r="T3" s="201" t="s">
        <v>258</v>
      </c>
      <c r="U3" s="190"/>
      <c r="V3" s="190"/>
      <c r="W3" s="190"/>
      <c r="X3" s="190"/>
      <c r="Y3" s="190"/>
      <c r="Z3" s="202"/>
      <c r="AA3" s="136"/>
      <c r="AB3" s="136"/>
      <c r="AC3" s="203" t="s">
        <v>260</v>
      </c>
      <c r="AD3" s="191"/>
      <c r="AE3" s="191"/>
      <c r="AF3" s="191"/>
      <c r="AG3" s="191"/>
      <c r="AH3" s="191"/>
      <c r="AI3" s="204"/>
      <c r="AJ3" s="136"/>
      <c r="AK3" s="136"/>
      <c r="AL3" s="205" t="s">
        <v>262</v>
      </c>
      <c r="AM3" s="192"/>
      <c r="AN3" s="192"/>
      <c r="AO3" s="192"/>
      <c r="AP3" s="192"/>
      <c r="AQ3" s="192"/>
      <c r="AR3" s="206"/>
      <c r="AS3" s="136"/>
      <c r="AT3" s="136"/>
      <c r="AU3" s="181" t="s">
        <v>0</v>
      </c>
      <c r="AV3" s="194" t="s">
        <v>483</v>
      </c>
      <c r="AW3" s="195"/>
      <c r="AX3" s="195"/>
      <c r="AY3" s="195"/>
      <c r="AZ3" s="195"/>
      <c r="BA3" s="196"/>
      <c r="BB3" s="135"/>
      <c r="BC3" s="135"/>
      <c r="BD3" s="135"/>
      <c r="BE3" s="207" t="s">
        <v>263</v>
      </c>
      <c r="BF3" s="184"/>
      <c r="BG3" s="184"/>
      <c r="BH3" s="184"/>
      <c r="BI3" s="184"/>
      <c r="BJ3" s="184"/>
      <c r="BK3" s="208"/>
      <c r="BL3" s="136"/>
      <c r="BM3" s="136"/>
      <c r="BN3" s="209" t="s">
        <v>264</v>
      </c>
      <c r="BO3" s="185"/>
      <c r="BP3" s="185"/>
      <c r="BQ3" s="185"/>
      <c r="BR3" s="185"/>
      <c r="BS3" s="185"/>
      <c r="BT3" s="210"/>
      <c r="BU3" s="136"/>
      <c r="BV3" s="136"/>
      <c r="BW3" s="211" t="s">
        <v>265</v>
      </c>
      <c r="BX3" s="186"/>
      <c r="BY3" s="186"/>
      <c r="BZ3" s="186"/>
      <c r="CA3" s="186"/>
      <c r="CB3" s="186"/>
      <c r="CC3" s="212"/>
      <c r="CD3" s="136"/>
      <c r="CE3" s="136"/>
      <c r="CF3" s="213" t="s">
        <v>267</v>
      </c>
      <c r="CG3" s="187"/>
      <c r="CH3" s="187"/>
      <c r="CI3" s="187"/>
      <c r="CJ3" s="187"/>
      <c r="CK3" s="187"/>
      <c r="CL3" s="214"/>
      <c r="CM3" s="136"/>
      <c r="CN3" s="136"/>
      <c r="CO3" s="215" t="s">
        <v>268</v>
      </c>
      <c r="CP3" s="188"/>
      <c r="CQ3" s="188"/>
      <c r="CR3" s="188"/>
      <c r="CS3" s="188"/>
      <c r="CT3" s="188"/>
      <c r="CU3" s="216"/>
      <c r="CV3" s="156"/>
      <c r="CW3" s="313" t="s">
        <v>761</v>
      </c>
      <c r="CX3" s="314"/>
      <c r="CY3" s="315" t="s">
        <v>762</v>
      </c>
      <c r="CZ3" s="168" t="s">
        <v>297</v>
      </c>
      <c r="DA3" s="168" t="s">
        <v>298</v>
      </c>
      <c r="DB3" s="168" t="s">
        <v>299</v>
      </c>
      <c r="DC3" s="168" t="s">
        <v>300</v>
      </c>
      <c r="DD3" s="168" t="s">
        <v>301</v>
      </c>
      <c r="DE3" s="168" t="s">
        <v>302</v>
      </c>
      <c r="DF3" s="168" t="s">
        <v>303</v>
      </c>
      <c r="DG3" s="168" t="s">
        <v>304</v>
      </c>
      <c r="DH3" s="168" t="s">
        <v>305</v>
      </c>
      <c r="DI3" s="168" t="s">
        <v>306</v>
      </c>
      <c r="DJ3" s="316"/>
      <c r="DK3" s="317"/>
      <c r="DL3" s="318" t="s">
        <v>445</v>
      </c>
      <c r="DM3" s="319"/>
      <c r="DN3" s="319"/>
      <c r="DO3" s="319"/>
      <c r="DP3" s="319"/>
      <c r="DQ3" s="320"/>
      <c r="DR3" s="316" t="s">
        <v>445</v>
      </c>
      <c r="DS3" s="321" t="s">
        <v>456</v>
      </c>
      <c r="DT3" s="322" t="s">
        <v>763</v>
      </c>
      <c r="DU3" s="323" t="s">
        <v>764</v>
      </c>
      <c r="DV3" s="324" t="s">
        <v>765</v>
      </c>
      <c r="DW3" s="325"/>
      <c r="DX3" s="325"/>
      <c r="DY3" s="325"/>
      <c r="DZ3" s="325"/>
      <c r="EA3" s="326"/>
      <c r="EB3" s="327" t="s">
        <v>766</v>
      </c>
      <c r="EC3" s="328"/>
      <c r="ED3" s="328"/>
      <c r="EE3" s="328"/>
      <c r="EF3" s="328"/>
      <c r="EG3" s="329"/>
      <c r="EH3" s="327" t="s">
        <v>767</v>
      </c>
      <c r="EI3" s="328"/>
      <c r="EJ3" s="328"/>
      <c r="EK3" s="328"/>
      <c r="EL3" s="328"/>
      <c r="EM3" s="329"/>
      <c r="EN3" s="330" t="s">
        <v>768</v>
      </c>
      <c r="EO3" s="330" t="s">
        <v>769</v>
      </c>
      <c r="EP3" s="331" t="s">
        <v>770</v>
      </c>
    </row>
    <row r="4" spans="1:151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7"/>
      <c r="J4" s="137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7"/>
      <c r="S4" s="137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7"/>
      <c r="AB4" s="137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7"/>
      <c r="AK4" s="137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7"/>
      <c r="AT4" s="137"/>
      <c r="AU4" s="182"/>
      <c r="AV4" s="161" t="s">
        <v>481</v>
      </c>
      <c r="AW4" s="162" t="s">
        <v>446</v>
      </c>
      <c r="AX4" s="158" t="s">
        <v>73</v>
      </c>
      <c r="AY4" s="93" t="s">
        <v>255</v>
      </c>
      <c r="AZ4" s="93" t="s">
        <v>24</v>
      </c>
      <c r="BA4" s="93" t="s">
        <v>76</v>
      </c>
      <c r="BB4" s="135"/>
      <c r="BC4" s="135"/>
      <c r="BD4" s="135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7"/>
      <c r="BM4" s="137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7"/>
      <c r="BV4" s="137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7"/>
      <c r="CE4" s="137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7"/>
      <c r="CN4" s="137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57" t="s">
        <v>428</v>
      </c>
      <c r="CW4" s="332"/>
      <c r="CX4" s="333"/>
      <c r="CY4" s="334"/>
      <c r="CZ4" s="168" t="s">
        <v>25</v>
      </c>
      <c r="DA4" s="168" t="s">
        <v>469</v>
      </c>
      <c r="DB4" s="168" t="s">
        <v>426</v>
      </c>
      <c r="DC4" s="168" t="s">
        <v>470</v>
      </c>
      <c r="DD4" s="168" t="s">
        <v>471</v>
      </c>
      <c r="DE4" s="168" t="s">
        <v>472</v>
      </c>
      <c r="DF4" s="168" t="s">
        <v>455</v>
      </c>
      <c r="DG4" s="168" t="s">
        <v>473</v>
      </c>
      <c r="DH4" s="168" t="s">
        <v>474</v>
      </c>
      <c r="DI4" s="168" t="s">
        <v>475</v>
      </c>
      <c r="DJ4" s="336"/>
      <c r="DK4" s="337"/>
      <c r="DL4" s="338"/>
      <c r="DM4" s="339"/>
      <c r="DN4" s="339"/>
      <c r="DO4" s="339"/>
      <c r="DP4" s="339"/>
      <c r="DQ4" s="337"/>
      <c r="DR4" s="336"/>
      <c r="DS4" s="339"/>
      <c r="DT4" s="339"/>
      <c r="DU4" s="340"/>
      <c r="DV4" s="338"/>
      <c r="DW4" s="339"/>
      <c r="DX4" s="339"/>
      <c r="DY4" s="339"/>
      <c r="DZ4" s="339"/>
      <c r="EA4" s="337"/>
      <c r="EB4" s="336"/>
      <c r="EC4" s="339"/>
      <c r="ED4" s="339"/>
      <c r="EE4" s="340"/>
      <c r="EF4" s="341"/>
      <c r="EG4" s="341"/>
      <c r="EH4" s="338"/>
      <c r="EI4" s="339"/>
      <c r="EJ4" s="339"/>
      <c r="EK4" s="337"/>
      <c r="EL4" s="342"/>
      <c r="EM4" s="342"/>
      <c r="EN4" s="343"/>
      <c r="EO4" s="340"/>
      <c r="EP4" s="337"/>
    </row>
    <row r="5" spans="1:151" ht="26.25" customHeight="1">
      <c r="B5" s="95"/>
      <c r="C5" s="96"/>
      <c r="D5" s="96"/>
      <c r="E5" s="96"/>
      <c r="F5" s="96"/>
      <c r="G5" s="96"/>
      <c r="H5" s="97"/>
      <c r="I5" s="135"/>
      <c r="J5" s="135"/>
      <c r="K5" s="95"/>
      <c r="L5" s="96"/>
      <c r="M5" s="96"/>
      <c r="N5" s="96"/>
      <c r="O5" s="96"/>
      <c r="P5" s="96"/>
      <c r="Q5" s="97"/>
      <c r="R5" s="135"/>
      <c r="S5" s="135"/>
      <c r="T5" s="95"/>
      <c r="U5" s="96"/>
      <c r="V5" s="96"/>
      <c r="W5" s="96"/>
      <c r="X5" s="96"/>
      <c r="Y5" s="96"/>
      <c r="Z5" s="97"/>
      <c r="AA5" s="135"/>
      <c r="AB5" s="135"/>
      <c r="AC5" s="95"/>
      <c r="AD5" s="96"/>
      <c r="AE5" s="96"/>
      <c r="AF5" s="96"/>
      <c r="AG5" s="96"/>
      <c r="AH5" s="96"/>
      <c r="AI5" s="97"/>
      <c r="AJ5" s="135"/>
      <c r="AK5" s="135"/>
      <c r="AL5" s="95"/>
      <c r="AM5" s="96"/>
      <c r="AN5" s="96"/>
      <c r="AO5" s="96"/>
      <c r="AP5" s="96"/>
      <c r="AQ5" s="96"/>
      <c r="AR5" s="97"/>
      <c r="AS5" s="135"/>
      <c r="AT5" s="135"/>
      <c r="AU5" s="171" t="s">
        <v>24</v>
      </c>
      <c r="AV5" s="96"/>
      <c r="AW5" s="96"/>
      <c r="AX5" s="96"/>
      <c r="AY5" s="96"/>
      <c r="AZ5" s="96"/>
      <c r="BA5" s="97"/>
      <c r="BB5" s="135"/>
      <c r="BC5" s="135"/>
      <c r="BD5" s="135"/>
      <c r="BE5" s="95"/>
      <c r="BF5" s="96"/>
      <c r="BG5" s="96"/>
      <c r="BH5" s="96"/>
      <c r="BI5" s="96"/>
      <c r="BJ5" s="96"/>
      <c r="BK5" s="97"/>
      <c r="BL5" s="135"/>
      <c r="BM5" s="135"/>
      <c r="BN5" s="95"/>
      <c r="BO5" s="96"/>
      <c r="BP5" s="96"/>
      <c r="BQ5" s="96"/>
      <c r="BR5" s="96"/>
      <c r="BS5" s="96"/>
      <c r="BT5" s="97"/>
      <c r="BU5" s="135"/>
      <c r="BV5" s="135"/>
      <c r="BW5" s="95"/>
      <c r="BX5" s="96"/>
      <c r="BY5" s="96"/>
      <c r="BZ5" s="96"/>
      <c r="CA5" s="96"/>
      <c r="CB5" s="96"/>
      <c r="CC5" s="97"/>
      <c r="CD5" s="135"/>
      <c r="CE5" s="135"/>
      <c r="CF5" s="95"/>
      <c r="CG5" s="96"/>
      <c r="CH5" s="96"/>
      <c r="CI5" s="96"/>
      <c r="CJ5" s="96"/>
      <c r="CK5" s="96"/>
      <c r="CL5" s="97"/>
      <c r="CM5" s="135"/>
      <c r="CN5" s="135"/>
      <c r="CO5" s="95"/>
      <c r="CP5" s="96"/>
      <c r="CQ5" s="96"/>
      <c r="CR5" s="96"/>
      <c r="CS5" s="96"/>
      <c r="CT5" s="96"/>
      <c r="CU5" s="97"/>
      <c r="CW5" s="344"/>
      <c r="CX5" s="335"/>
      <c r="CY5" s="345"/>
      <c r="CZ5" s="344"/>
      <c r="DA5" s="335"/>
      <c r="DB5" s="335"/>
      <c r="DC5" s="335"/>
      <c r="DD5" s="335"/>
      <c r="DE5" s="335"/>
      <c r="DF5" s="335"/>
      <c r="DG5" s="335"/>
      <c r="DH5" s="335"/>
      <c r="DI5" s="335"/>
      <c r="DJ5" s="346"/>
      <c r="DK5" s="347"/>
      <c r="DL5" s="348"/>
      <c r="DM5" s="349"/>
      <c r="DN5" s="349"/>
      <c r="DO5" s="349"/>
      <c r="DP5" s="349"/>
      <c r="DQ5" s="347"/>
      <c r="DR5" s="346"/>
      <c r="DS5" s="349"/>
      <c r="DT5" s="349"/>
      <c r="DU5" s="350"/>
      <c r="DV5" s="348"/>
      <c r="DW5" s="349"/>
      <c r="DX5" s="349"/>
      <c r="DY5" s="349"/>
      <c r="DZ5" s="349"/>
      <c r="EA5" s="347"/>
      <c r="EB5" s="346"/>
      <c r="EC5" s="349"/>
      <c r="ED5" s="349"/>
      <c r="EE5" s="350"/>
      <c r="EF5" s="351"/>
      <c r="EG5" s="351"/>
      <c r="EH5" s="348"/>
      <c r="EI5" s="349"/>
      <c r="EJ5" s="349"/>
      <c r="EK5" s="347"/>
      <c r="EL5" s="352"/>
      <c r="EM5" s="352"/>
      <c r="EN5" s="353"/>
      <c r="EO5" s="350"/>
      <c r="EP5" s="347"/>
    </row>
    <row r="6" spans="1:151" ht="26.25" customHeight="1">
      <c r="B6" s="98"/>
      <c r="C6" s="99"/>
      <c r="D6" s="99"/>
      <c r="E6" s="99"/>
      <c r="F6" s="99"/>
      <c r="G6" s="99"/>
      <c r="H6" s="100"/>
      <c r="I6" s="135"/>
      <c r="J6" s="135"/>
      <c r="K6" s="98"/>
      <c r="L6" s="99"/>
      <c r="M6" s="99"/>
      <c r="N6" s="99"/>
      <c r="O6" s="99"/>
      <c r="P6" s="99"/>
      <c r="Q6" s="100"/>
      <c r="R6" s="135"/>
      <c r="S6" s="135"/>
      <c r="T6" s="98"/>
      <c r="U6" s="99"/>
      <c r="V6" s="99"/>
      <c r="W6" s="99"/>
      <c r="X6" s="99"/>
      <c r="Y6" s="99"/>
      <c r="Z6" s="100"/>
      <c r="AA6" s="135"/>
      <c r="AB6" s="135"/>
      <c r="AC6" s="98"/>
      <c r="AD6" s="99"/>
      <c r="AE6" s="99"/>
      <c r="AF6" s="99"/>
      <c r="AG6" s="99"/>
      <c r="AH6" s="99"/>
      <c r="AI6" s="100"/>
      <c r="AJ6" s="135"/>
      <c r="AK6" s="135"/>
      <c r="AL6" s="98"/>
      <c r="AM6" s="99"/>
      <c r="AN6" s="99"/>
      <c r="AO6" s="99"/>
      <c r="AP6" s="99"/>
      <c r="AQ6" s="99"/>
      <c r="AR6" s="100"/>
      <c r="AS6" s="135"/>
      <c r="AT6" s="135"/>
      <c r="AU6" s="172" t="s">
        <v>24</v>
      </c>
      <c r="AV6" s="99"/>
      <c r="AW6" s="99"/>
      <c r="AX6" s="99"/>
      <c r="AY6" s="99"/>
      <c r="AZ6" s="99"/>
      <c r="BA6" s="100"/>
      <c r="BB6" s="135"/>
      <c r="BC6" s="135"/>
      <c r="BD6" s="135"/>
      <c r="BE6" s="98"/>
      <c r="BF6" s="99"/>
      <c r="BG6" s="99"/>
      <c r="BH6" s="99"/>
      <c r="BI6" s="99"/>
      <c r="BJ6" s="99"/>
      <c r="BK6" s="100"/>
      <c r="BL6" s="135"/>
      <c r="BM6" s="135"/>
      <c r="BN6" s="98"/>
      <c r="BO6" s="99"/>
      <c r="BP6" s="99"/>
      <c r="BQ6" s="99"/>
      <c r="BR6" s="99"/>
      <c r="BS6" s="99"/>
      <c r="BT6" s="100"/>
      <c r="BU6" s="135"/>
      <c r="BV6" s="135"/>
      <c r="BW6" s="98"/>
      <c r="BX6" s="99"/>
      <c r="BY6" s="99"/>
      <c r="BZ6" s="99"/>
      <c r="CA6" s="99"/>
      <c r="CB6" s="99"/>
      <c r="CC6" s="100"/>
      <c r="CD6" s="135"/>
      <c r="CE6" s="135"/>
      <c r="CF6" s="98"/>
      <c r="CG6" s="99"/>
      <c r="CH6" s="99"/>
      <c r="CI6" s="99"/>
      <c r="CJ6" s="99"/>
      <c r="CK6" s="99"/>
      <c r="CL6" s="100"/>
      <c r="CM6" s="135"/>
      <c r="CN6" s="135"/>
      <c r="CO6" s="98"/>
      <c r="CP6" s="99"/>
      <c r="CQ6" s="99"/>
      <c r="CR6" s="99"/>
      <c r="CS6" s="99"/>
      <c r="CT6" s="99"/>
      <c r="CU6" s="100"/>
      <c r="CW6" s="344"/>
      <c r="CX6" s="335"/>
      <c r="CY6" s="345"/>
      <c r="CZ6" s="344"/>
      <c r="DA6" s="335"/>
      <c r="DB6" s="335"/>
      <c r="DC6" s="335"/>
      <c r="DD6" s="335"/>
      <c r="DE6" s="335"/>
      <c r="DF6" s="335"/>
      <c r="DG6" s="335"/>
      <c r="DH6" s="335"/>
      <c r="DI6" s="335"/>
      <c r="DJ6" s="346"/>
      <c r="DK6" s="347"/>
      <c r="DL6" s="348"/>
      <c r="DM6" s="349"/>
      <c r="DN6" s="349"/>
      <c r="DO6" s="349"/>
      <c r="DP6" s="349"/>
      <c r="DQ6" s="347"/>
      <c r="DR6" s="346"/>
      <c r="DS6" s="349"/>
      <c r="DT6" s="349"/>
      <c r="DU6" s="350"/>
      <c r="DV6" s="348"/>
      <c r="DW6" s="349"/>
      <c r="DX6" s="349"/>
      <c r="DY6" s="349"/>
      <c r="DZ6" s="349"/>
      <c r="EA6" s="347"/>
      <c r="EB6" s="346"/>
      <c r="EC6" s="349"/>
      <c r="ED6" s="349"/>
      <c r="EE6" s="350"/>
      <c r="EF6" s="351"/>
      <c r="EG6" s="351"/>
      <c r="EH6" s="348"/>
      <c r="EI6" s="349"/>
      <c r="EJ6" s="349"/>
      <c r="EK6" s="347"/>
      <c r="EL6" s="352"/>
      <c r="EM6" s="352"/>
      <c r="EN6" s="353"/>
      <c r="EO6" s="350"/>
      <c r="EP6" s="347"/>
    </row>
    <row r="7" spans="1:151" ht="26.25" customHeight="1">
      <c r="B7" s="98"/>
      <c r="C7" s="99"/>
      <c r="D7" s="99"/>
      <c r="E7" s="99"/>
      <c r="F7" s="99"/>
      <c r="G7" s="99"/>
      <c r="H7" s="100"/>
      <c r="I7" s="135"/>
      <c r="J7" s="135"/>
      <c r="K7" s="98"/>
      <c r="L7" s="99"/>
      <c r="M7" s="99"/>
      <c r="N7" s="99"/>
      <c r="O7" s="99"/>
      <c r="P7" s="99"/>
      <c r="Q7" s="100"/>
      <c r="R7" s="135"/>
      <c r="S7" s="135"/>
      <c r="T7" s="98"/>
      <c r="U7" s="99"/>
      <c r="V7" s="99"/>
      <c r="W7" s="99"/>
      <c r="X7" s="99"/>
      <c r="Y7" s="99"/>
      <c r="Z7" s="100"/>
      <c r="AA7" s="135"/>
      <c r="AB7" s="135"/>
      <c r="AC7" s="98"/>
      <c r="AD7" s="99"/>
      <c r="AE7" s="99"/>
      <c r="AF7" s="99"/>
      <c r="AG7" s="99"/>
      <c r="AH7" s="99"/>
      <c r="AI7" s="100"/>
      <c r="AJ7" s="135"/>
      <c r="AK7" s="135"/>
      <c r="AL7" s="98"/>
      <c r="AM7" s="99"/>
      <c r="AN7" s="99"/>
      <c r="AO7" s="99"/>
      <c r="AP7" s="99"/>
      <c r="AQ7" s="99"/>
      <c r="AR7" s="100"/>
      <c r="AS7" s="135"/>
      <c r="AT7" s="135"/>
      <c r="AU7" s="172" t="s">
        <v>25</v>
      </c>
      <c r="AV7" s="99"/>
      <c r="AW7" s="99"/>
      <c r="AX7" s="99"/>
      <c r="AY7" s="99"/>
      <c r="AZ7" s="99"/>
      <c r="BA7" s="100"/>
      <c r="BB7" s="135"/>
      <c r="BC7" s="135"/>
      <c r="BD7" s="135"/>
      <c r="BE7" s="98"/>
      <c r="BF7" s="99"/>
      <c r="BG7" s="99"/>
      <c r="BH7" s="99"/>
      <c r="BI7" s="99"/>
      <c r="BJ7" s="99"/>
      <c r="BK7" s="100"/>
      <c r="BL7" s="135"/>
      <c r="BM7" s="135"/>
      <c r="BN7" s="98"/>
      <c r="BO7" s="99"/>
      <c r="BP7" s="99"/>
      <c r="BQ7" s="99"/>
      <c r="BR7" s="99"/>
      <c r="BS7" s="99"/>
      <c r="BT7" s="100"/>
      <c r="BU7" s="135"/>
      <c r="BV7" s="135"/>
      <c r="BW7" s="98"/>
      <c r="BX7" s="99"/>
      <c r="BY7" s="99"/>
      <c r="BZ7" s="99"/>
      <c r="CA7" s="99"/>
      <c r="CB7" s="99"/>
      <c r="CC7" s="100"/>
      <c r="CD7" s="135"/>
      <c r="CE7" s="135"/>
      <c r="CF7" s="98"/>
      <c r="CG7" s="99"/>
      <c r="CH7" s="99"/>
      <c r="CI7" s="99"/>
      <c r="CJ7" s="99"/>
      <c r="CK7" s="99"/>
      <c r="CL7" s="100"/>
      <c r="CM7" s="135"/>
      <c r="CN7" s="135"/>
      <c r="CO7" s="98"/>
      <c r="CP7" s="99"/>
      <c r="CQ7" s="99"/>
      <c r="CR7" s="99"/>
      <c r="CS7" s="99"/>
      <c r="CT7" s="99"/>
      <c r="CU7" s="100"/>
      <c r="CW7" s="344"/>
      <c r="CX7" s="335"/>
      <c r="CY7" s="345"/>
      <c r="CZ7" s="344"/>
      <c r="DA7" s="335"/>
      <c r="DB7" s="335"/>
      <c r="DC7" s="335"/>
      <c r="DD7" s="335"/>
      <c r="DE7" s="335"/>
      <c r="DF7" s="335"/>
      <c r="DG7" s="335"/>
      <c r="DH7" s="335"/>
      <c r="DI7" s="335"/>
      <c r="DJ7" s="346"/>
      <c r="DK7" s="347"/>
      <c r="DL7" s="348"/>
      <c r="DM7" s="349"/>
      <c r="DN7" s="349"/>
      <c r="DO7" s="349"/>
      <c r="DP7" s="349"/>
      <c r="DQ7" s="347"/>
      <c r="DR7" s="346"/>
      <c r="DS7" s="349"/>
      <c r="DT7" s="349"/>
      <c r="DU7" s="350"/>
      <c r="DV7" s="348"/>
      <c r="DW7" s="349"/>
      <c r="DX7" s="349"/>
      <c r="DY7" s="349"/>
      <c r="DZ7" s="349"/>
      <c r="EA7" s="347"/>
      <c r="EB7" s="346"/>
      <c r="EC7" s="349"/>
      <c r="ED7" s="349"/>
      <c r="EE7" s="350"/>
      <c r="EF7" s="351"/>
      <c r="EG7" s="351"/>
      <c r="EH7" s="348"/>
      <c r="EI7" s="349"/>
      <c r="EJ7" s="349"/>
      <c r="EK7" s="347"/>
      <c r="EL7" s="352"/>
      <c r="EM7" s="352"/>
      <c r="EN7" s="353"/>
      <c r="EO7" s="350"/>
      <c r="EP7" s="347"/>
    </row>
    <row r="8" spans="1:151" ht="26.25" customHeight="1" thickBot="1">
      <c r="B8" s="98"/>
      <c r="C8" s="99"/>
      <c r="D8" s="99"/>
      <c r="E8" s="99"/>
      <c r="F8" s="99"/>
      <c r="G8" s="99"/>
      <c r="H8" s="100"/>
      <c r="I8" s="135"/>
      <c r="J8" s="135"/>
      <c r="K8" s="98"/>
      <c r="L8" s="99"/>
      <c r="M8" s="99"/>
      <c r="N8" s="99"/>
      <c r="O8" s="99"/>
      <c r="P8" s="99"/>
      <c r="Q8" s="100"/>
      <c r="R8" s="135"/>
      <c r="S8" s="135"/>
      <c r="T8" s="98"/>
      <c r="U8" s="99"/>
      <c r="V8" s="99"/>
      <c r="W8" s="99"/>
      <c r="X8" s="99"/>
      <c r="Y8" s="99"/>
      <c r="Z8" s="100"/>
      <c r="AA8" s="135"/>
      <c r="AB8" s="135"/>
      <c r="AC8" s="98"/>
      <c r="AD8" s="99"/>
      <c r="AE8" s="99"/>
      <c r="AF8" s="99"/>
      <c r="AG8" s="99"/>
      <c r="AH8" s="99"/>
      <c r="AI8" s="100"/>
      <c r="AJ8" s="135"/>
      <c r="AK8" s="135"/>
      <c r="AL8" s="98"/>
      <c r="AM8" s="99"/>
      <c r="AN8" s="99"/>
      <c r="AO8" s="99"/>
      <c r="AP8" s="99"/>
      <c r="AQ8" s="99"/>
      <c r="AR8" s="100"/>
      <c r="AS8" s="135"/>
      <c r="AT8" s="135"/>
      <c r="AU8" s="172" t="s">
        <v>25</v>
      </c>
      <c r="AV8" s="99"/>
      <c r="AW8" s="99"/>
      <c r="AX8" s="99"/>
      <c r="AY8" s="99"/>
      <c r="AZ8" s="99"/>
      <c r="BA8" s="100"/>
      <c r="BB8" s="135"/>
      <c r="BC8" s="135"/>
      <c r="BD8" s="135"/>
      <c r="BE8" s="98"/>
      <c r="BF8" s="99"/>
      <c r="BG8" s="99"/>
      <c r="BH8" s="99"/>
      <c r="BI8" s="99"/>
      <c r="BJ8" s="99"/>
      <c r="BK8" s="100"/>
      <c r="BL8" s="135"/>
      <c r="BM8" s="135"/>
      <c r="BN8" s="98"/>
      <c r="BO8" s="99"/>
      <c r="BP8" s="99"/>
      <c r="BQ8" s="99"/>
      <c r="BR8" s="99"/>
      <c r="BS8" s="99"/>
      <c r="BT8" s="100"/>
      <c r="BU8" s="135"/>
      <c r="BV8" s="135"/>
      <c r="BW8" s="98"/>
      <c r="BX8" s="99"/>
      <c r="BY8" s="99"/>
      <c r="BZ8" s="99"/>
      <c r="CA8" s="99"/>
      <c r="CB8" s="99"/>
      <c r="CC8" s="100"/>
      <c r="CD8" s="135"/>
      <c r="CE8" s="135"/>
      <c r="CF8" s="98"/>
      <c r="CG8" s="99"/>
      <c r="CH8" s="99"/>
      <c r="CI8" s="99"/>
      <c r="CJ8" s="99"/>
      <c r="CK8" s="99"/>
      <c r="CL8" s="100"/>
      <c r="CM8" s="135"/>
      <c r="CN8" s="135"/>
      <c r="CO8" s="98"/>
      <c r="CP8" s="99"/>
      <c r="CQ8" s="99"/>
      <c r="CR8" s="99"/>
      <c r="CS8" s="99"/>
      <c r="CT8" s="99"/>
      <c r="CU8" s="100"/>
      <c r="CW8" s="354"/>
      <c r="CX8" s="355"/>
      <c r="CY8" s="356"/>
      <c r="CZ8" s="357"/>
      <c r="DA8" s="358"/>
      <c r="DB8" s="358"/>
      <c r="DC8" s="358"/>
      <c r="DD8" s="358"/>
      <c r="DE8" s="358"/>
      <c r="DF8" s="358"/>
      <c r="DG8" s="358"/>
      <c r="DH8" s="358"/>
      <c r="DI8" s="358"/>
      <c r="DJ8" s="359"/>
      <c r="DK8" s="360"/>
      <c r="DL8" s="361"/>
      <c r="DM8" s="362"/>
      <c r="DN8" s="362"/>
      <c r="DO8" s="362"/>
      <c r="DP8" s="362"/>
      <c r="DQ8" s="360"/>
      <c r="DR8" s="359"/>
      <c r="DS8" s="362"/>
      <c r="DT8" s="362"/>
      <c r="DU8" s="363">
        <v>0</v>
      </c>
      <c r="DV8" s="361"/>
      <c r="DW8" s="362"/>
      <c r="DX8" s="362"/>
      <c r="DY8" s="362"/>
      <c r="DZ8" s="362"/>
      <c r="EA8" s="360"/>
      <c r="EB8" s="359"/>
      <c r="EC8" s="362"/>
      <c r="ED8" s="362"/>
      <c r="EE8" s="363"/>
      <c r="EF8" s="364"/>
      <c r="EG8" s="364"/>
      <c r="EH8" s="365"/>
      <c r="EI8" s="366"/>
      <c r="EJ8" s="366"/>
      <c r="EK8" s="367"/>
      <c r="EL8" s="352"/>
      <c r="EM8" s="352"/>
      <c r="EN8" s="368"/>
      <c r="EO8" s="363"/>
      <c r="EP8" s="360"/>
    </row>
    <row r="9" spans="1:151" ht="26.25" customHeight="1" thickBot="1">
      <c r="B9" s="138"/>
      <c r="C9" s="139"/>
      <c r="D9" s="139"/>
      <c r="E9" s="139"/>
      <c r="F9" s="139"/>
      <c r="G9" s="139"/>
      <c r="H9" s="140"/>
      <c r="I9" s="135"/>
      <c r="J9" s="135"/>
      <c r="K9" s="138"/>
      <c r="L9" s="139"/>
      <c r="M9" s="139"/>
      <c r="N9" s="139"/>
      <c r="O9" s="139"/>
      <c r="P9" s="139"/>
      <c r="Q9" s="140"/>
      <c r="R9" s="135"/>
      <c r="S9" s="135"/>
      <c r="T9" s="138"/>
      <c r="U9" s="139"/>
      <c r="V9" s="139"/>
      <c r="W9" s="139"/>
      <c r="X9" s="139"/>
      <c r="Y9" s="139"/>
      <c r="Z9" s="140"/>
      <c r="AA9" s="135"/>
      <c r="AB9" s="135"/>
      <c r="AC9" s="138"/>
      <c r="AD9" s="139"/>
      <c r="AE9" s="139"/>
      <c r="AF9" s="139"/>
      <c r="AG9" s="139"/>
      <c r="AH9" s="139"/>
      <c r="AI9" s="140"/>
      <c r="AJ9" s="135"/>
      <c r="AK9" s="135"/>
      <c r="AL9" s="138"/>
      <c r="AM9" s="139"/>
      <c r="AN9" s="139"/>
      <c r="AO9" s="139"/>
      <c r="AP9" s="139"/>
      <c r="AQ9" s="139"/>
      <c r="AR9" s="140"/>
      <c r="AS9" s="135"/>
      <c r="AT9" s="135"/>
      <c r="AU9" s="173" t="s">
        <v>24</v>
      </c>
      <c r="AV9" s="139"/>
      <c r="AW9" s="139"/>
      <c r="AX9" s="139"/>
      <c r="AY9" s="139"/>
      <c r="AZ9" s="139"/>
      <c r="BA9" s="140"/>
      <c r="BB9" s="135"/>
      <c r="BC9" s="135"/>
      <c r="BD9" s="135"/>
      <c r="BE9" s="138"/>
      <c r="BF9" s="139"/>
      <c r="BG9" s="139"/>
      <c r="BH9" s="139"/>
      <c r="BI9" s="139"/>
      <c r="BJ9" s="139"/>
      <c r="BK9" s="140"/>
      <c r="BL9" s="135"/>
      <c r="BM9" s="135"/>
      <c r="BN9" s="138"/>
      <c r="BO9" s="139"/>
      <c r="BP9" s="139"/>
      <c r="BQ9" s="139"/>
      <c r="BR9" s="139"/>
      <c r="BS9" s="139"/>
      <c r="BT9" s="140"/>
      <c r="BU9" s="135"/>
      <c r="BV9" s="135"/>
      <c r="BW9" s="138"/>
      <c r="BX9" s="139"/>
      <c r="BY9" s="139"/>
      <c r="BZ9" s="139"/>
      <c r="CA9" s="139"/>
      <c r="CB9" s="139"/>
      <c r="CC9" s="140"/>
      <c r="CD9" s="135"/>
      <c r="CE9" s="135"/>
      <c r="CF9" s="138"/>
      <c r="CG9" s="139"/>
      <c r="CH9" s="139"/>
      <c r="CI9" s="139"/>
      <c r="CJ9" s="139"/>
      <c r="CK9" s="139"/>
      <c r="CL9" s="140"/>
      <c r="CM9" s="135"/>
      <c r="CN9" s="135"/>
      <c r="CO9" s="138"/>
      <c r="CP9" s="139"/>
      <c r="CQ9" s="139"/>
      <c r="CR9" s="139"/>
      <c r="CS9" s="139"/>
      <c r="CT9" s="139"/>
      <c r="CU9" s="140"/>
      <c r="CW9" s="369"/>
      <c r="CX9" s="370"/>
      <c r="CY9" s="371" t="str">
        <f>IF(AI9="","",IF(AQ9="",CY8,IF(AQ9&gt;=30,IF(OR(CY8="G",CY8="GG"),"GG",IF(OR(CY8="R",CY8="RR"),"GRR",IF(CY8="","G","GGRR"))),IF(AQ9&lt;=-30,IF(OR(CY8="R",CY8="RR"),"RR",IF(OR(CY8="G",CY8="GG"),"GGR",IF(CY8="","R","GGRR"))),IF(OR(CY8="R",CY8="RR"),"RR",IF(OR(CY8="G",CY8="GG"),"GG",IF(CY8="","","GGRR")))))))</f>
        <v/>
      </c>
      <c r="CZ9" s="372"/>
      <c r="DA9" s="372"/>
      <c r="DB9" s="372"/>
      <c r="DC9" s="372"/>
      <c r="DD9" s="372"/>
      <c r="DE9" s="372"/>
      <c r="DF9" s="372"/>
      <c r="DG9" s="372"/>
      <c r="DH9" s="372"/>
      <c r="DI9" s="372"/>
      <c r="DJ9" s="373"/>
      <c r="DK9" s="374"/>
      <c r="DL9" s="375"/>
      <c r="DM9" s="375"/>
      <c r="DN9" s="375"/>
      <c r="DO9" s="375"/>
      <c r="DP9" s="375"/>
      <c r="DQ9" s="375"/>
      <c r="DR9" s="373">
        <f ca="1">IF(EI9="",EH9,EP9)</f>
        <v>0</v>
      </c>
      <c r="DS9" s="376"/>
      <c r="DT9" s="376"/>
      <c r="DU9" s="350">
        <f>IF(DU8=6,1,IF(DU8+1&gt;EN9,EN9,DU8+1))</f>
        <v>0</v>
      </c>
      <c r="DV9" s="375" t="str">
        <f>IFERROR(VLOOKUP(DL9,General!L:M,2,FALSE),"")</f>
        <v/>
      </c>
      <c r="DW9" s="376" t="str">
        <f>IFERROR(VLOOKUP(DM9,[1]General!AN:AO,2,FALSE),"")</f>
        <v/>
      </c>
      <c r="DX9" s="376" t="str">
        <f>IFERROR(VLOOKUP(DN9,[1]General!AN:AO,2,FALSE),"")</f>
        <v/>
      </c>
      <c r="DY9" s="376" t="str">
        <f>IFERROR(VLOOKUP(DO9,[1]General!AN:AO,2,FALSE),"")</f>
        <v/>
      </c>
      <c r="DZ9" s="376" t="str">
        <f>IFERROR(VLOOKUP(DP9,[1]General!AN:AO,2,FALSE),"")</f>
        <v/>
      </c>
      <c r="EA9" s="377" t="str">
        <f>IFERROR(VLOOKUP(DQ9,[1]General!AN:AO,2,FALSE),"")</f>
        <v/>
      </c>
      <c r="EB9" s="373"/>
      <c r="EC9" s="376"/>
      <c r="ED9" s="376"/>
      <c r="EE9" s="374"/>
      <c r="EF9" s="378"/>
      <c r="EG9" s="378"/>
      <c r="EH9" s="338"/>
      <c r="EI9" s="338" t="str" cm="1">
        <f t="array" aca="1" ref="EI9" ca="1">IFERROR(INDEX($DL$10:$DQ$10,_xlfn.AGGREGATE(15,6,COLUMN($DL$10:$DQ$10)-COLUMN($DK$10)/($EB$10:$EG$10=MAX($EB$10:$EG$10)),COLUMNS($DL9:DM9))),"")</f>
        <v/>
      </c>
      <c r="EJ9" s="338" t="str" cm="1">
        <f t="array" aca="1" ref="EJ9" ca="1">IFERROR(INDEX($DL$10:$DQ$10,_xlfn.AGGREGATE(15,6,COLUMN($DL$10:$DQ$10)-COLUMN($DK$10)/($EB$10:$EG$10=MAX($EB$10:$EG$10)),COLUMNS($DL9:DN9))),"")</f>
        <v/>
      </c>
      <c r="EK9" s="338" t="str" cm="1">
        <f t="array" aca="1" ref="EK9" ca="1">IFERROR(INDEX($DL$10:$DQ$10,_xlfn.AGGREGATE(15,6,COLUMN($DL$10:$DQ$10)-COLUMN($DK$10)/($EB$10:$EG$10=MAX($EB$10:$EG$10)),COLUMNS($DL9:DO9))),"")</f>
        <v/>
      </c>
      <c r="EL9" s="338" t="str" cm="1">
        <f t="array" aca="1" ref="EL9" ca="1">IFERROR(INDEX($DL$10:$DQ$10,_xlfn.AGGREGATE(15,6,COLUMN($DL$10:$DQ$10)-COLUMN($DK$10)/($EB$10:$EG$10=MAX($EB$10:$EG$10)),COLUMNS($DL9:DP9))),"")</f>
        <v/>
      </c>
      <c r="EM9" s="338" t="str" cm="1">
        <f t="array" aca="1" ref="EM9" ca="1">IFERROR(INDEX($DL$10:$DQ$10,_xlfn.AGGREGATE(15,6,COLUMN($DL$10:$DQ$10)-COLUMN($DK$10)/($EB$10:$EG$10=MAX($EB$10:$EG$10)),COLUMNS($DL9:DQ9))),"")</f>
        <v/>
      </c>
      <c r="EN9" s="352">
        <f>COUNTIF(EB9:EG9,MAX(EB9:EG9))</f>
        <v>0</v>
      </c>
      <c r="EO9" s="374">
        <f>IF(EN9=1,1,DU9)</f>
        <v>0</v>
      </c>
      <c r="EP9" s="377" cm="1">
        <f t="array" aca="1" ref="EP9:EU9" ca="1">INDEX(EH9:EM9,1,EO9)</f>
        <v>0</v>
      </c>
      <c r="EQ9" s="14" t="str">
        <f ca="1"/>
        <v/>
      </c>
      <c r="ER9" s="14" t="str">
        <f ca="1"/>
        <v/>
      </c>
      <c r="ES9" s="14" t="str">
        <f ca="1"/>
        <v/>
      </c>
      <c r="ET9" s="14" t="str">
        <f ca="1"/>
        <v/>
      </c>
      <c r="EU9" s="14" t="str">
        <f ca="1"/>
        <v/>
      </c>
    </row>
    <row r="10" spans="1:151" ht="26.25" customHeight="1" thickBot="1">
      <c r="A10" s="14">
        <v>1</v>
      </c>
      <c r="B10" s="101" t="str">
        <f>'Strategy 1 | PD-TG'!B10</f>
        <v>P2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>Y</v>
      </c>
      <c r="F10" s="102">
        <f>'Strategy 1 | PD-TG'!T10</f>
        <v>1</v>
      </c>
      <c r="G10" s="102">
        <f>'Strategy 1 | PD-TG'!N10</f>
        <v>2</v>
      </c>
      <c r="H10" s="103">
        <f>'Strategy 1 | PD-TG'!P10</f>
        <v>2</v>
      </c>
      <c r="I10" s="135"/>
      <c r="J10" s="135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5"/>
      <c r="S10" s="135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5"/>
      <c r="AB10" s="135"/>
      <c r="AC10" s="101" t="str">
        <f>'Strategy 4 | HP-FE'!B10</f>
        <v>NB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/>
      </c>
      <c r="AG10" s="102">
        <f>'Strategy 4 | HP-FE'!T10</f>
        <v>0</v>
      </c>
      <c r="AH10" s="102">
        <f>'Strategy 4 | HP-FE'!N10</f>
        <v>0</v>
      </c>
      <c r="AI10" s="103">
        <f>'Strategy 4 | HP-FE'!P10</f>
        <v>0</v>
      </c>
      <c r="AJ10" s="135"/>
      <c r="AK10" s="135"/>
      <c r="AL10" s="101" t="str">
        <f>'Strategy 5 | M1-FE'!B10</f>
        <v>B1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>N</v>
      </c>
      <c r="AP10" s="102">
        <f>'Strategy 5 | M1-FE'!T10</f>
        <v>-1</v>
      </c>
      <c r="AQ10" s="102">
        <f>'Strategy 5 | M1-FE'!N10</f>
        <v>-1</v>
      </c>
      <c r="AR10" s="103">
        <f>'Strategy 5 | M1-FE'!P10</f>
        <v>-1</v>
      </c>
      <c r="AS10" s="135"/>
      <c r="AT10" s="135"/>
      <c r="AU10" s="380" t="s">
        <v>24</v>
      </c>
      <c r="AV10" s="164" t="str">
        <f>IF(AU9="","",DS10)</f>
        <v/>
      </c>
      <c r="AW10" s="165" t="str">
        <f>IF(AU9="","","S10")</f>
        <v>S10</v>
      </c>
      <c r="AX10" s="166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5"/>
      <c r="BC10" s="135"/>
      <c r="BD10" s="135"/>
      <c r="BE10" s="101" t="str">
        <f>'Strategy 6 | PD-M1'!B10</f>
        <v>NB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/>
      </c>
      <c r="BI10" s="102">
        <f>'Strategy 6 | PD-M1'!T10</f>
        <v>0</v>
      </c>
      <c r="BJ10" s="102">
        <f>'Strategy 6 | PD-M1'!N10</f>
        <v>0</v>
      </c>
      <c r="BK10" s="103">
        <f>'Strategy 6 | PD-M1'!P10</f>
        <v>0</v>
      </c>
      <c r="BL10" s="135"/>
      <c r="BM10" s="135"/>
      <c r="BN10" s="101" t="str">
        <f>'Strategy 7 | TG-FE'!B10</f>
        <v>NB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/>
      </c>
      <c r="BR10" s="102">
        <f>'Strategy 7 | TG-FE'!T10</f>
        <v>0</v>
      </c>
      <c r="BS10" s="102">
        <f>'Strategy 7 | TG-FE'!N10</f>
        <v>0</v>
      </c>
      <c r="BT10" s="103">
        <f>'Strategy 7 | TG-FE'!P10</f>
        <v>0</v>
      </c>
      <c r="BU10" s="135"/>
      <c r="BV10" s="135"/>
      <c r="BW10" s="101" t="str">
        <f>'Strategy 8 | M1-WB'!B10</f>
        <v>B1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-1</v>
      </c>
      <c r="CC10" s="103">
        <f>'Strategy 8 | M1-WB'!P10</f>
        <v>-1</v>
      </c>
      <c r="CD10" s="135"/>
      <c r="CE10" s="135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5"/>
      <c r="CN10" s="135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CW10" s="379">
        <f>MAX(H10,Q10,Z10,AI10,AR10,BK10,BT10,CC10,CL10,CU10)</f>
        <v>2</v>
      </c>
      <c r="CX10" s="335">
        <f>COUNTIF(CZ10:DI10,CW10)</f>
        <v>1</v>
      </c>
      <c r="CY10" s="371" t="str">
        <f t="shared" ref="CY10:CY73" si="0">IF(AI10="","",IF(AQ10="",CY9,IF(AQ10&gt;=30,IF(OR(CY9="G",CY9="GG"),"GG",IF(OR(CY9="R",CY9="RR"),"GRR",IF(CY9="","G","GGRR"))),IF(AQ10&lt;=-30,IF(OR(CY9="R",CY9="RR"),"RR",IF(OR(CY9="G",CY9="GG"),"GGR",IF(CY9="","R","GGRR"))),IF(OR(CY9="R",CY9="RR"),"RR",IF(OR(CY9="G",CY9="GG"),"GG",IF(CY9="","","GGRR")))))))</f>
        <v/>
      </c>
      <c r="CZ10" s="372">
        <f>H10</f>
        <v>2</v>
      </c>
      <c r="DA10" s="372">
        <f>Q10</f>
        <v>0</v>
      </c>
      <c r="DB10" s="372">
        <f>Z10</f>
        <v>0</v>
      </c>
      <c r="DC10" s="372">
        <f>AI10</f>
        <v>0</v>
      </c>
      <c r="DD10" s="372">
        <f>AR10</f>
        <v>-1</v>
      </c>
      <c r="DE10" s="372">
        <f>BK10</f>
        <v>0</v>
      </c>
      <c r="DF10" s="372">
        <f>BT10</f>
        <v>0</v>
      </c>
      <c r="DG10" s="372">
        <f>CC10</f>
        <v>-1</v>
      </c>
      <c r="DH10" s="372">
        <f>CL10</f>
        <v>0</v>
      </c>
      <c r="DI10" s="372">
        <f>CU10</f>
        <v>0</v>
      </c>
      <c r="DJ10" s="373">
        <v>10</v>
      </c>
      <c r="DK10" s="374">
        <f>DJ10</f>
        <v>10</v>
      </c>
      <c r="DL10" s="375" t="str" cm="1">
        <f t="array" ref="DL10">IFERROR(INDEX($CZ$4:$DI$4,_xlfn.AGGREGATE(15,6,COLUMN($CZ$4:$DI$4)-COLUMN($CY$1)/($CZ$10:$DI$10=MAX($CZ$10:$DI$10)),COLUMNS($DI$4:DI5))),"")</f>
        <v>B</v>
      </c>
      <c r="DM10" s="375" t="str" cm="1">
        <f t="array" ref="DM10">IFERROR(INDEX($CZ$4:$DI$4,_xlfn.AGGREGATE(15,6,COLUMN($CZ$4:$DI$4)-COLUMN($CY$1)/($CZ$10:$DI$10=MAX($CZ$10:$DI$10)),COLUMNS($DI$4:DJ5))),"")</f>
        <v/>
      </c>
      <c r="DN10" s="375" t="str" cm="1">
        <f t="array" ref="DN10">IFERROR(INDEX($CZ$4:$DI$4,_xlfn.AGGREGATE(15,6,COLUMN($CZ$4:$DI$4)-COLUMN($CY$1)/($CZ$10:$DI$10=MAX($CZ$10:$DI$10)),COLUMNS($DI$4:DK5))),"")</f>
        <v/>
      </c>
      <c r="DO10" s="375" t="str" cm="1">
        <f t="array" ref="DO10">IFERROR(INDEX($CZ$4:$DI$4,_xlfn.AGGREGATE(15,6,COLUMN($CZ$4:$DI$4)-COLUMN($CY$1)/($CZ$10:$DI$10=MAX($CZ$10:$DI$10)),COLUMNS($DI$4:DL5))),"")</f>
        <v/>
      </c>
      <c r="DP10" s="375" t="str" cm="1">
        <f t="array" ref="DP10">IFERROR(INDEX($CZ$4:$DI$4,_xlfn.AGGREGATE(15,6,COLUMN($CZ$4:$DI$4)-COLUMN($CY$1)/($CZ$10:$DI$10=MAX($CZ$10:$DI$10)),COLUMNS($DI$4:DM5))),"")</f>
        <v/>
      </c>
      <c r="DQ10" s="375" t="str" cm="1">
        <f t="array" ref="DQ10">IFERROR(INDEX($CZ$4:$DI$4,_xlfn.AGGREGATE(15,6,COLUMN($CZ$4:$DI$4)-COLUMN($CY$1)/($CZ$10:$DI$10=MAX($CZ$10:$DI$10)),COLUMNS($DI$4:DN5))),"")</f>
        <v/>
      </c>
      <c r="DR10" s="346" t="str">
        <f ca="1">IF(EI10="",EH10,EP10)</f>
        <v>B</v>
      </c>
      <c r="DS10" s="349" t="str">
        <f>IF(EN9&gt;1,"R","")</f>
        <v/>
      </c>
      <c r="DT10" s="349">
        <f t="shared" ref="DT10:DT73" ca="1" si="1">DR9</f>
        <v>0</v>
      </c>
      <c r="DU10" s="350">
        <f ca="1">IF(DU9=6,1,IF(DU9+1&gt;EN10,EN10,DU9+1))</f>
        <v>1</v>
      </c>
      <c r="DV10" s="348" t="str">
        <f>IFERROR(VLOOKUP(DL10,General!R:S,2,FALSE),"")</f>
        <v>E</v>
      </c>
      <c r="DW10" s="348" t="str">
        <f>IFERROR(VLOOKUP(DM10,General!R:S,2,FALSE),"")</f>
        <v/>
      </c>
      <c r="DX10" s="348" t="str">
        <f>IFERROR(VLOOKUP(DN10,General!R:S,2,FALSE),"")</f>
        <v/>
      </c>
      <c r="DY10" s="348" t="str">
        <f>IFERROR(VLOOKUP(DO10,General!R:S,2,FALSE),"")</f>
        <v/>
      </c>
      <c r="DZ10" s="348" t="str">
        <f>IFERROR(VLOOKUP(DP10,General!R:S,2,FALSE),"")</f>
        <v/>
      </c>
      <c r="EA10" s="348" t="str">
        <f>IFERROR(VLOOKUP(DQ10,General!R:S,2,FALSE),"")</f>
        <v/>
      </c>
      <c r="EB10" s="373">
        <f ca="1">IF(DL10="",-1,COUNTIF(INDIRECT(DV10&amp;$DJ$10):INDIRECT(DV10&amp;DJ10),"Y"))</f>
        <v>1</v>
      </c>
      <c r="EC10" s="376">
        <f ca="1">IF(DM10="",-1,COUNTIF(INDIRECT(DW10&amp;$DJ$10):INDIRECT(DW10&amp;DJ10),"Y"))</f>
        <v>-1</v>
      </c>
      <c r="ED10" s="376">
        <f ca="1">IF(DN10="",-1,COUNTIF(INDIRECT(DX10&amp;$DJ$10):INDIRECT(DX10&amp;DJ10),"Y"))</f>
        <v>-1</v>
      </c>
      <c r="EE10" s="374">
        <f ca="1">IF(DO10="",-1,COUNTIF(INDIRECT(DY10&amp;$DJ$10):INDIRECT(DY10&amp;DJ10),"Y"))</f>
        <v>-1</v>
      </c>
      <c r="EF10" s="378">
        <f ca="1">IF(DP10="",-1,COUNTIF(INDIRECT(DZ10&amp;$DJ$10):INDIRECT(DZ10&amp;DJ10),"Y"))</f>
        <v>-1</v>
      </c>
      <c r="EG10" s="378">
        <f ca="1">IF(DQ10="",-1,COUNTIF(INDIRECT(EA10&amp;$DJ$10):INDIRECT(EA10&amp;DJ10),"Y"))</f>
        <v>-1</v>
      </c>
      <c r="EH10" s="338" t="str" cm="1">
        <f t="array" aca="1" ref="EH10" ca="1">IFERROR(INDEX($DL$10:$DQ$10,_xlfn.AGGREGATE(15,6,COLUMN($DL$10:$DQ$10)-COLUMN($DK$10)/($EB$10:$EG$10=MAX($EB$10:$EG$10)),COLUMNS(DL10:$DL10))),"")</f>
        <v>B</v>
      </c>
      <c r="EI10" s="338" t="str" cm="1">
        <f t="array" aca="1" ref="EI10" ca="1">IFERROR(INDEX($DL$10:$DQ$10,_xlfn.AGGREGATE(15,6,COLUMN($DL$10:$DQ$10)-COLUMN($DK$10)/($EB$10:$EG$10=MAX($EB$10:$EG$10)),COLUMNS($DL10:DM10))),"")</f>
        <v/>
      </c>
      <c r="EJ10" s="338" t="str" cm="1">
        <f t="array" aca="1" ref="EJ10" ca="1">IFERROR(INDEX($DL$10:$DQ$10,_xlfn.AGGREGATE(15,6,COLUMN($DL$10:$DQ$10)-COLUMN($DK$10)/($EB$10:$EG$10=MAX($EB$10:$EG$10)),COLUMNS($DL10:DN10))),"")</f>
        <v/>
      </c>
      <c r="EK10" s="338" t="str" cm="1">
        <f t="array" aca="1" ref="EK10" ca="1">IFERROR(INDEX($DL$10:$DQ$10,_xlfn.AGGREGATE(15,6,COLUMN($DL$10:$DQ$10)-COLUMN($DK$10)/($EB$10:$EG$10=MAX($EB$10:$EG$10)),COLUMNS($DL10:DO10))),"")</f>
        <v/>
      </c>
      <c r="EL10" s="338" t="str" cm="1">
        <f t="array" aca="1" ref="EL10" ca="1">IFERROR(INDEX($DL$10:$DQ$10,_xlfn.AGGREGATE(15,6,COLUMN($DL$10:$DQ$10)-COLUMN($DK$10)/($EB$10:$EG$10=MAX($EB$10:$EG$10)),COLUMNS($DL10:DP10))),"")</f>
        <v/>
      </c>
      <c r="EM10" s="338" t="str" cm="1">
        <f t="array" aca="1" ref="EM10" ca="1">IFERROR(INDEX($DL$10:$DQ$10,_xlfn.AGGREGATE(15,6,COLUMN($DL$10:$DQ$10)-COLUMN($DK$10)/($EB$10:$EG$10=MAX($EB$10:$EG$10)),COLUMNS($DL10:DQ10))),"")</f>
        <v/>
      </c>
      <c r="EN10" s="352">
        <f t="shared" ref="EN10:EN73" ca="1" si="2">COUNTIF(EB10:EG10,MAX(EB10:EG10))</f>
        <v>1</v>
      </c>
      <c r="EO10" s="350">
        <f ca="1">IF(EN10=1,1,DU10)</f>
        <v>1</v>
      </c>
      <c r="EP10" s="377" t="str" cm="1">
        <f t="array" aca="1" ref="EP10" ca="1">INDEX(EH10:EM10,1,EO10)</f>
        <v>B</v>
      </c>
    </row>
    <row r="11" spans="1:151" ht="24" customHeight="1" thickBot="1">
      <c r="A11" s="14">
        <v>2</v>
      </c>
      <c r="B11" s="104" t="str">
        <f>'Strategy 1 | PD-TG'!B11</f>
        <v>B7</v>
      </c>
      <c r="C11" s="91" t="str">
        <f>'Strategy 1 | PD-TG'!C11</f>
        <v>T-T</v>
      </c>
      <c r="D11" s="91" t="str">
        <f>'Strategy 1 | PD-TG'!J11</f>
        <v>T-T</v>
      </c>
      <c r="E11" s="91" t="str">
        <f>IF(AU11="","",IF('Strategy 1 | PD-TG'!S11="W","Y",IF('Strategy 1 | PD-TG'!S11="L","N","")))</f>
        <v>N</v>
      </c>
      <c r="F11" s="91">
        <f>'Strategy 1 | PD-TG'!T11</f>
        <v>0</v>
      </c>
      <c r="G11" s="91">
        <f>'Strategy 1 | PD-TG'!N11</f>
        <v>-5</v>
      </c>
      <c r="H11" s="105">
        <f>'Strategy 1 | PD-TG'!P11</f>
        <v>-5</v>
      </c>
      <c r="I11" s="135"/>
      <c r="J11" s="135"/>
      <c r="K11" s="104" t="str">
        <f>'Strategy 2 | PD-FE'!B11</f>
        <v>B7</v>
      </c>
      <c r="L11" s="91" t="str">
        <f>'Strategy 2 | PD-FE'!C11</f>
        <v>T-T</v>
      </c>
      <c r="M11" s="91" t="str">
        <f>'Strategy 2 | PD-FE'!J11</f>
        <v>T-T</v>
      </c>
      <c r="N11" s="91" t="str">
        <f>IF(AU11="","",IF('Strategy 2 | PD-FE'!S11="W","Y",IF('Strategy 2 | PD-FE'!S11="L","N","")))</f>
        <v>N</v>
      </c>
      <c r="O11" s="91">
        <f>'Strategy 2 | PD-FE'!T11</f>
        <v>-1</v>
      </c>
      <c r="P11" s="91">
        <f>'Strategy 2 | PD-FE'!N11</f>
        <v>-7</v>
      </c>
      <c r="Q11" s="105">
        <f>'Strategy 2 | PD-FE'!P11</f>
        <v>-7</v>
      </c>
      <c r="R11" s="135"/>
      <c r="S11" s="135"/>
      <c r="T11" s="104" t="str">
        <f>'Strategy 3 | M1-TG'!B11</f>
        <v>B7</v>
      </c>
      <c r="U11" s="91" t="str">
        <f>'Strategy 3 | M1-TG'!C11</f>
        <v>T-T</v>
      </c>
      <c r="V11" s="91" t="str">
        <f>'Strategy 3 | M1-TG'!J11</f>
        <v>T-T</v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-7</v>
      </c>
      <c r="Z11" s="105">
        <f>'Strategy 3 | M1-TG'!P11</f>
        <v>-7</v>
      </c>
      <c r="AA11" s="135"/>
      <c r="AB11" s="135"/>
      <c r="AC11" s="104" t="str">
        <f>'Strategy 4 | HP-FE'!B11</f>
        <v>B7</v>
      </c>
      <c r="AD11" s="91" t="str">
        <f>'Strategy 4 | HP-FE'!C11</f>
        <v>T-T</v>
      </c>
      <c r="AE11" s="91" t="str">
        <f>'Strategy 4 | HP-FE'!J11</f>
        <v>T-T</v>
      </c>
      <c r="AF11" s="91" t="str">
        <f>IF(AU11="","",IF('Strategy 4 | HP-FE'!S11="W","Y",IF('Strategy 4 | HP-FE'!S11="L","N","")))</f>
        <v>N</v>
      </c>
      <c r="AG11" s="91">
        <f>'Strategy 4 | HP-FE'!T11</f>
        <v>-1</v>
      </c>
      <c r="AH11" s="91">
        <f>'Strategy 4 | HP-FE'!N11</f>
        <v>-7</v>
      </c>
      <c r="AI11" s="105">
        <f>'Strategy 4 | HP-FE'!P11</f>
        <v>-7</v>
      </c>
      <c r="AJ11" s="135"/>
      <c r="AK11" s="135"/>
      <c r="AL11" s="104" t="str">
        <f>'Strategy 5 | M1-FE'!B11</f>
        <v>B2</v>
      </c>
      <c r="AM11" s="91" t="str">
        <f>'Strategy 5 | M1-FE'!C11</f>
        <v>T-T</v>
      </c>
      <c r="AN11" s="91" t="str">
        <f>'Strategy 5 | M1-FE'!J11</f>
        <v>T-T</v>
      </c>
      <c r="AO11" s="91" t="str">
        <f>IF(AU11="","",IF('Strategy 5 | M1-FE'!S11="W","Y",IF('Strategy 5 | M1-FE'!S11="L","N","")))</f>
        <v>N</v>
      </c>
      <c r="AP11" s="91">
        <f>'Strategy 5 | M1-FE'!T11</f>
        <v>-4</v>
      </c>
      <c r="AQ11" s="91">
        <f>'Strategy 5 | M1-FE'!N11</f>
        <v>-3</v>
      </c>
      <c r="AR11" s="105">
        <f>'Strategy 5 | M1-FE'!P11</f>
        <v>-3</v>
      </c>
      <c r="AS11" s="135"/>
      <c r="AT11" s="135"/>
      <c r="AU11" s="381" t="s">
        <v>24</v>
      </c>
      <c r="AV11" s="159" t="str">
        <f t="shared" ref="AV11:AV74" ca="1" si="3">IF(AU10="","",DS11)</f>
        <v/>
      </c>
      <c r="AW11" s="169" t="str">
        <f ca="1">IF(AU10="","",VLOOKUP(DT11,General!U:V,2,FALSE))</f>
        <v>S1</v>
      </c>
      <c r="AX11" s="163" t="str" cm="1">
        <f t="array" aca="1" ref="AX11" ca="1">IF(AU10="","",INDIRECT(DT11&amp;DJ11))</f>
        <v>B7</v>
      </c>
      <c r="AY11" s="91" t="str">
        <f t="shared" ref="AY11:AY74" ca="1" si="4">IF(AU11="","",IF(AX11="NB","",IF(LEFT(AX11)=AU11,"Y","N")))</f>
        <v>N</v>
      </c>
      <c r="AZ11" s="91">
        <f ca="1">IF(AU11="","",IF(CV11&gt;10,10,IF(CV11&lt;-10,-10,CV11)))</f>
        <v>-1</v>
      </c>
      <c r="BA11" s="105">
        <f t="shared" ref="BA11:BA74" ca="1" si="5">IF(AU11="","",IF(AX11="NB",BA10,IF(AY11="Y",BA10+INT(REPLACE(AX11,1,1,"")),BA10-INT(REPLACE(AX11,1,1,"")))))</f>
        <v>-7</v>
      </c>
      <c r="BB11" s="135"/>
      <c r="BC11" s="135"/>
      <c r="BD11" s="135"/>
      <c r="BE11" s="104" t="str">
        <f>'Strategy 6 | PD-M1'!B11</f>
        <v>B7</v>
      </c>
      <c r="BF11" s="91" t="str">
        <f>'Strategy 6 | PD-M1'!C11</f>
        <v>T-T</v>
      </c>
      <c r="BG11" s="91" t="str">
        <f>'Strategy 6 | PD-M1'!J11</f>
        <v>T-T</v>
      </c>
      <c r="BH11" s="91" t="str">
        <f>IF(AU11="","",IF('Strategy 6 | PD-M1'!R11&gt;0,"Y",IF('Strategy 6 | PD-M1'!R11=0,"","N")))</f>
        <v>N</v>
      </c>
      <c r="BI11" s="91">
        <f>'Strategy 6 | PD-M1'!T11</f>
        <v>-1</v>
      </c>
      <c r="BJ11" s="91">
        <f>'Strategy 6 | PD-M1'!N11</f>
        <v>-7</v>
      </c>
      <c r="BK11" s="105">
        <f>'Strategy 6 | PD-M1'!P11</f>
        <v>-7</v>
      </c>
      <c r="BL11" s="135"/>
      <c r="BM11" s="135"/>
      <c r="BN11" s="104" t="str">
        <f>'Strategy 7 | TG-FE'!B11</f>
        <v>B7</v>
      </c>
      <c r="BO11" s="91" t="str">
        <f>'Strategy 7 | TG-FE'!C11</f>
        <v>T-T</v>
      </c>
      <c r="BP11" s="91" t="str">
        <f>'Strategy 7 | TG-FE'!J11</f>
        <v>T-T</v>
      </c>
      <c r="BQ11" s="91" t="str">
        <f>IF(AU11="","",IF('Strategy 7 | TG-FE'!S11="W","Y",IF('Strategy 7 | TG-FE'!S11="L","N","")))</f>
        <v>N</v>
      </c>
      <c r="BR11" s="91">
        <f>'Strategy 7 | TG-FE'!T11</f>
        <v>-1</v>
      </c>
      <c r="BS11" s="91">
        <f>'Strategy 7 | TG-FE'!N11</f>
        <v>-7</v>
      </c>
      <c r="BT11" s="105">
        <f>'Strategy 7 | TG-FE'!P11</f>
        <v>-7</v>
      </c>
      <c r="BU11" s="135"/>
      <c r="BV11" s="135"/>
      <c r="BW11" s="104" t="str">
        <f>'Strategy 8 | M1-WB'!B11</f>
        <v>B2</v>
      </c>
      <c r="BX11" s="91" t="str">
        <f>'Strategy 8 | M1-WB'!C11</f>
        <v>T-T</v>
      </c>
      <c r="BY11" s="91" t="str">
        <f>'Strategy 8 | M1-WB'!J11</f>
        <v>T-T</v>
      </c>
      <c r="BZ11" s="91" t="str">
        <f>IF(AU11="","",IF('Strategy 8 | M1-WB'!S11="W","Y",IF('Strategy 8 | M1-WB'!S11="L","N","")))</f>
        <v>N</v>
      </c>
      <c r="CA11" s="91">
        <f>'Strategy 8 | M1-WB'!T11</f>
        <v>-4</v>
      </c>
      <c r="CB11" s="91">
        <f>'Strategy 8 | M1-WB'!N11</f>
        <v>-3</v>
      </c>
      <c r="CC11" s="105">
        <f>'Strategy 8 | M1-WB'!P11</f>
        <v>-3</v>
      </c>
      <c r="CD11" s="135"/>
      <c r="CE11" s="135"/>
      <c r="CF11" s="104" t="str">
        <f>'Strategy 9 | HP-M1'!B11</f>
        <v>B7</v>
      </c>
      <c r="CG11" s="91" t="str">
        <f>'Strategy 9 | HP-M1'!C11</f>
        <v>T-T</v>
      </c>
      <c r="CH11" s="91" t="str">
        <f>'Strategy 9 | HP-M1'!J11</f>
        <v>T-T</v>
      </c>
      <c r="CI11" s="91" t="str">
        <f>IF(AU11="","",IF('Strategy 9 | HP-M1'!S11="W","Y",IF('Strategy 9 | HP-M1'!S11="L","N","")))</f>
        <v>N</v>
      </c>
      <c r="CJ11" s="91">
        <f>'Strategy 9 | HP-M1'!T11</f>
        <v>-1</v>
      </c>
      <c r="CK11" s="91">
        <f>'Strategy 9 | HP-M1'!N11</f>
        <v>-7</v>
      </c>
      <c r="CL11" s="105">
        <f>'Strategy 9 | HP-M1'!P11</f>
        <v>-7</v>
      </c>
      <c r="CM11" s="135"/>
      <c r="CN11" s="135"/>
      <c r="CO11" s="104" t="str">
        <f>'Strategy 10 | OP-OB'!B11</f>
        <v>B7</v>
      </c>
      <c r="CP11" s="91" t="str">
        <f>'Strategy 10 | OP-OB'!C11</f>
        <v>T-T</v>
      </c>
      <c r="CQ11" s="91" t="str">
        <f>'Strategy 10 | OP-OB'!J11</f>
        <v>T-T</v>
      </c>
      <c r="CR11" s="91" t="str">
        <f>IF(AU11="","",IF('Strategy 10 | OP-OB'!S11="W","Y",IF('Strategy 10 | OP-OB'!S11="L","N","")))</f>
        <v>N</v>
      </c>
      <c r="CS11" s="91">
        <f>'Strategy 10 | OP-OB'!T11</f>
        <v>-1</v>
      </c>
      <c r="CT11" s="91">
        <f>'Strategy 10 | OP-OB'!N11</f>
        <v>-7</v>
      </c>
      <c r="CU11" s="105">
        <f>'Strategy 10 | OP-OB'!P11</f>
        <v>-7</v>
      </c>
      <c r="CV11" s="14">
        <f ca="1">IF(AY11="",0,IFERROR(VLOOKUP(AY6&amp;AY7&amp;AY8&amp;AY9&amp;AY10&amp;AY11,General!I:J,2,FALSE),0))+AZ10</f>
        <v>-1</v>
      </c>
      <c r="CW11" s="379">
        <f t="shared" ref="CW11:CW74" si="6">MAX(H11,Q11,Z11,AI11,AR11,BK11,BT11,CC11,CL11,CU11)</f>
        <v>-3</v>
      </c>
      <c r="CX11" s="335">
        <f>COUNTIF(CZ11:DI11,CW11)</f>
        <v>2</v>
      </c>
      <c r="CY11" s="371" t="str">
        <f t="shared" si="0"/>
        <v/>
      </c>
      <c r="CZ11" s="372">
        <f t="shared" ref="CZ11:CZ74" si="7">H11</f>
        <v>-5</v>
      </c>
      <c r="DA11" s="372">
        <f t="shared" ref="DA11:DA74" si="8">Q11</f>
        <v>-7</v>
      </c>
      <c r="DB11" s="372">
        <f t="shared" ref="DB11:DB74" si="9">Z11</f>
        <v>-7</v>
      </c>
      <c r="DC11" s="372">
        <f t="shared" ref="DC11:DC74" si="10">AI11</f>
        <v>-7</v>
      </c>
      <c r="DD11" s="372">
        <f t="shared" ref="DD11:DD74" si="11">AR11</f>
        <v>-3</v>
      </c>
      <c r="DE11" s="372">
        <f t="shared" ref="DE11:DE74" si="12">BK11</f>
        <v>-7</v>
      </c>
      <c r="DF11" s="372">
        <f t="shared" ref="DF11:DF74" si="13">BT11</f>
        <v>-7</v>
      </c>
      <c r="DG11" s="372">
        <f t="shared" ref="DG11:DG74" si="14">CC11</f>
        <v>-3</v>
      </c>
      <c r="DH11" s="372">
        <f t="shared" ref="DH11:DH74" si="15">CL11</f>
        <v>-7</v>
      </c>
      <c r="DI11" s="372">
        <f t="shared" ref="DI11:DI74" si="16">CU11</f>
        <v>-7</v>
      </c>
      <c r="DJ11" s="346">
        <v>11</v>
      </c>
      <c r="DK11" s="350">
        <f t="shared" ref="DK11:DK17" si="17">DJ11</f>
        <v>11</v>
      </c>
      <c r="DL11" s="348" t="str" cm="1">
        <f t="array" ref="DL11">IFERROR(INDEX($CZ$4:$DI$4,_xlfn.AGGREGATE(15,6,COLUMN($CZ$4:$DI$4)-COLUMN($CY$1)/($CZ$11:$DI$11=MAX($CZ$11:$DI$11)),COLUMNS($DI$4:DI5))),"")</f>
        <v>AL</v>
      </c>
      <c r="DM11" s="348" t="str" cm="1">
        <f t="array" ref="DM11">IFERROR(INDEX($CZ$4:$DI$4,_xlfn.AGGREGATE(15,6,COLUMN($CZ$4:$DI$4)-COLUMN($CY$1)/($CZ$11:$DI$11=MAX($CZ$11:$DI$11)),COLUMNS($DI$4:DJ5))),"")</f>
        <v>BW</v>
      </c>
      <c r="DN11" s="348" t="str" cm="1">
        <f t="array" ref="DN11">IFERROR(INDEX($CZ$4:$DI$4,_xlfn.AGGREGATE(15,6,COLUMN($CZ$4:$DI$4)-COLUMN($CY$1)/($CZ$11:$DI$11=MAX($CZ$11:$DI$11)),COLUMNS($DI$4:DK5))),"")</f>
        <v/>
      </c>
      <c r="DO11" s="348" t="str" cm="1">
        <f t="array" ref="DO11">IFERROR(INDEX($CZ$4:$DI$4,_xlfn.AGGREGATE(15,6,COLUMN($CZ$4:$DI$4)-COLUMN($CY$1)/($CZ$11:$DI$11=MAX($CZ$11:$DI$11)),COLUMNS($DI$4:DL5))),"")</f>
        <v/>
      </c>
      <c r="DP11" s="348" t="str" cm="1">
        <f t="array" ref="DP11">IFERROR(INDEX($CZ$4:$DI$4,_xlfn.AGGREGATE(15,6,COLUMN($CZ$4:$DI$4)-COLUMN($CY$1)/($CZ$11:$DI$11=MAX($CZ$11:$DI$11)),COLUMNS($DI$4:DM5))),"")</f>
        <v/>
      </c>
      <c r="DQ11" s="348" t="str" cm="1">
        <f t="array" ref="DQ11">IFERROR(INDEX($CZ$4:$DI$4,_xlfn.AGGREGATE(15,6,COLUMN($CZ$4:$DI$4)-COLUMN($CY$1)/($CZ$11:$DI$11=MAX($CZ$11:$DI$11)),COLUMNS($DI$4:DN5))),"")</f>
        <v/>
      </c>
      <c r="DR11" s="346" t="str">
        <f t="shared" ref="DR11:DR74" ca="1" si="18">IF(EI11="",EH11,EP11)</f>
        <v>B</v>
      </c>
      <c r="DS11" s="349" t="str">
        <f t="shared" ref="DS11:DS74" ca="1" si="19">IF(EN10&gt;1,"R","")</f>
        <v/>
      </c>
      <c r="DT11" s="349" t="str">
        <f t="shared" ca="1" si="1"/>
        <v>B</v>
      </c>
      <c r="DU11" s="350">
        <f t="shared" ref="DU11:DU74" ca="1" si="20">IF(DU10=6,1,IF(DU10+1&gt;EN11,EN11,DU10+1))</f>
        <v>2</v>
      </c>
      <c r="DV11" s="348" t="str">
        <f>IFERROR(VLOOKUP(DL11,General!R:S,2,FALSE),"")</f>
        <v>AO</v>
      </c>
      <c r="DW11" s="348" t="str">
        <f>IFERROR(VLOOKUP(DM11,General!R:S,2,FALSE),"")</f>
        <v>BZ</v>
      </c>
      <c r="DX11" s="348" t="str">
        <f>IFERROR(VLOOKUP(DN11,General!R:S,2,FALSE),"")</f>
        <v/>
      </c>
      <c r="DY11" s="348" t="str">
        <f>IFERROR(VLOOKUP(DO11,General!R:S,2,FALSE),"")</f>
        <v/>
      </c>
      <c r="DZ11" s="348" t="str">
        <f>IFERROR(VLOOKUP(DP11,General!R:S,2,FALSE),"")</f>
        <v/>
      </c>
      <c r="EA11" s="348" t="str">
        <f>IFERROR(VLOOKUP(DQ11,General!R:S,2,FALSE),"")</f>
        <v/>
      </c>
      <c r="EB11" s="373">
        <f ca="1">IF(DL11="",-1,COUNTIF(INDIRECT(DV11&amp;$DJ$10):INDIRECT(DV11&amp;DJ11),"Y"))</f>
        <v>0</v>
      </c>
      <c r="EC11" s="376">
        <f ca="1">IF(DM11="",-1,COUNTIF(INDIRECT(DW11&amp;$DJ$10):INDIRECT(DW11&amp;DJ11),"Y"))</f>
        <v>0</v>
      </c>
      <c r="ED11" s="376">
        <f ca="1">IF(DN11="",-1,COUNTIF(INDIRECT(DX11&amp;$DJ$10):INDIRECT(DX11&amp;DJ11),"Y"))</f>
        <v>-1</v>
      </c>
      <c r="EE11" s="374">
        <f ca="1">IF(DO11="",-1,COUNTIF(INDIRECT(DY11&amp;$DJ$10):INDIRECT(DY11&amp;DJ11),"Y"))</f>
        <v>-1</v>
      </c>
      <c r="EF11" s="378">
        <f ca="1">IF(DP11="",-1,COUNTIF(INDIRECT(DZ11&amp;$DJ$10):INDIRECT(DZ11&amp;DJ11),"Y"))</f>
        <v>-1</v>
      </c>
      <c r="EG11" s="378">
        <f ca="1">IF(DQ11="",-1,COUNTIF(INDIRECT(EA11&amp;$DJ$10):INDIRECT(EA11&amp;DJ11),"Y"))</f>
        <v>-1</v>
      </c>
      <c r="EH11" s="338" t="str" cm="1">
        <f t="array" aca="1" ref="EH11" ca="1">IFERROR(INDEX($DL$10:$DQ$10,_xlfn.AGGREGATE(15,6,COLUMN($DL$10:$DQ$10)-COLUMN($DK$10)/($EB$10:$EG$10=MAX($EB$10:$EG$10)),COLUMNS(DL11:$DL11))),"")</f>
        <v>B</v>
      </c>
      <c r="EI11" s="338" t="str" cm="1">
        <f t="array" aca="1" ref="EI11" ca="1">IFERROR(INDEX($DL$10:$DQ$10,_xlfn.AGGREGATE(15,6,COLUMN($DL$10:$DQ$10)-COLUMN($DK$10)/($EB$10:$EG$10=MAX($EB$10:$EG$10)),COLUMNS($DL11:DM11))),"")</f>
        <v/>
      </c>
      <c r="EJ11" s="338" t="str" cm="1">
        <f t="array" aca="1" ref="EJ11" ca="1">IFERROR(INDEX($DL$10:$DQ$10,_xlfn.AGGREGATE(15,6,COLUMN($DL$10:$DQ$10)-COLUMN($DK$10)/($EB$10:$EG$10=MAX($EB$10:$EG$10)),COLUMNS($DL11:DN11))),"")</f>
        <v/>
      </c>
      <c r="EK11" s="338" t="str" cm="1">
        <f t="array" aca="1" ref="EK11" ca="1">IFERROR(INDEX($DL$10:$DQ$10,_xlfn.AGGREGATE(15,6,COLUMN($DL$10:$DQ$10)-COLUMN($DK$10)/($EB$10:$EG$10=MAX($EB$10:$EG$10)),COLUMNS($DL11:DO11))),"")</f>
        <v/>
      </c>
      <c r="EL11" s="338" t="str" cm="1">
        <f t="array" aca="1" ref="EL11" ca="1">IFERROR(INDEX($DL$10:$DQ$10,_xlfn.AGGREGATE(15,6,COLUMN($DL$10:$DQ$10)-COLUMN($DK$10)/($EB$10:$EG$10=MAX($EB$10:$EG$10)),COLUMNS($DL11:DP11))),"")</f>
        <v/>
      </c>
      <c r="EM11" s="338" t="str" cm="1">
        <f t="array" aca="1" ref="EM11" ca="1">IFERROR(INDEX($DL$10:$DQ$10,_xlfn.AGGREGATE(15,6,COLUMN($DL$10:$DQ$10)-COLUMN($DK$10)/($EB$10:$EG$10=MAX($EB$10:$EG$10)),COLUMNS($DL11:DQ11))),"")</f>
        <v/>
      </c>
      <c r="EN11" s="352">
        <f t="shared" ca="1" si="2"/>
        <v>2</v>
      </c>
      <c r="EO11" s="350">
        <f t="shared" ref="EO11:EO74" ca="1" si="21">IF(EN11=1,1,DU11)</f>
        <v>2</v>
      </c>
      <c r="EP11" s="377" t="str" cm="1">
        <f t="array" aca="1" ref="EP11" ca="1">INDEX(EH11:EM11,1,EO11)</f>
        <v/>
      </c>
    </row>
    <row r="12" spans="1:151" ht="26.25" customHeight="1" thickBot="1">
      <c r="A12" s="14">
        <v>3</v>
      </c>
      <c r="B12" s="104" t="str">
        <f>'Strategy 1 | PD-TG'!B12</f>
        <v>B4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1</v>
      </c>
      <c r="G12" s="91">
        <f>'Strategy 1 | PD-TG'!N12</f>
        <v>-1</v>
      </c>
      <c r="H12" s="105">
        <f>'Strategy 1 | PD-TG'!P12</f>
        <v>-1</v>
      </c>
      <c r="I12" s="135"/>
      <c r="J12" s="135"/>
      <c r="K12" s="104" t="str">
        <f>'Strategy 2 | PD-FE'!B12</f>
        <v>B5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>Y</v>
      </c>
      <c r="O12" s="91">
        <f>'Strategy 2 | PD-FE'!T12</f>
        <v>0</v>
      </c>
      <c r="P12" s="91">
        <f>'Strategy 2 | PD-FE'!N12</f>
        <v>-2</v>
      </c>
      <c r="Q12" s="105">
        <f>'Strategy 2 | PD-FE'!P12</f>
        <v>-2</v>
      </c>
      <c r="R12" s="135"/>
      <c r="S12" s="135"/>
      <c r="T12" s="104" t="str">
        <f>'Strategy 3 | M1-TG'!B12</f>
        <v>B5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Y</v>
      </c>
      <c r="X12" s="91">
        <f>'Strategy 3 | M1-TG'!T12</f>
        <v>0</v>
      </c>
      <c r="Y12" s="91">
        <f>'Strategy 3 | M1-TG'!N12</f>
        <v>-2</v>
      </c>
      <c r="Z12" s="105">
        <f>'Strategy 3 | M1-TG'!P12</f>
        <v>-2</v>
      </c>
      <c r="AA12" s="135"/>
      <c r="AB12" s="135"/>
      <c r="AC12" s="104" t="str">
        <f>'Strategy 4 | HP-FE'!B12</f>
        <v>B5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>Y</v>
      </c>
      <c r="AG12" s="91">
        <f>'Strategy 4 | HP-FE'!T12</f>
        <v>0</v>
      </c>
      <c r="AH12" s="91">
        <f>'Strategy 4 | HP-FE'!N12</f>
        <v>-2</v>
      </c>
      <c r="AI12" s="105">
        <f>'Strategy 4 | HP-FE'!P12</f>
        <v>-2</v>
      </c>
      <c r="AJ12" s="135"/>
      <c r="AK12" s="135"/>
      <c r="AL12" s="104" t="str">
        <f>'Strategy 5 | M1-FE'!B12</f>
        <v>B3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Y</v>
      </c>
      <c r="AP12" s="91">
        <f>'Strategy 5 | M1-FE'!T12</f>
        <v>-3</v>
      </c>
      <c r="AQ12" s="91">
        <f>'Strategy 5 | M1-FE'!N12</f>
        <v>0</v>
      </c>
      <c r="AR12" s="105">
        <f>'Strategy 5 | M1-FE'!P12</f>
        <v>0</v>
      </c>
      <c r="AS12" s="135"/>
      <c r="AT12" s="135"/>
      <c r="AU12" s="381" t="s">
        <v>25</v>
      </c>
      <c r="AV12" s="159" t="str">
        <f t="shared" ca="1" si="3"/>
        <v>R</v>
      </c>
      <c r="AW12" s="169" t="str">
        <f ca="1">IF(AU11="","",VLOOKUP(DT12,General!U:V,2,FALSE))</f>
        <v>S1</v>
      </c>
      <c r="AX12" s="163" t="str" cm="1">
        <f t="array" aca="1" ref="AX12" ca="1">IF(AU11="","",INDIRECT(DT12&amp;DJ12))</f>
        <v>B4</v>
      </c>
      <c r="AY12" s="91" t="str">
        <f t="shared" ca="1" si="4"/>
        <v>Y</v>
      </c>
      <c r="AZ12" s="91">
        <f t="shared" ref="AZ12:AZ75" ca="1" si="22">IF(AU12="","",IF(CV12&gt;10,10,IF(CV12&lt;-10,-10,CV12)))</f>
        <v>0</v>
      </c>
      <c r="BA12" s="105">
        <f t="shared" ca="1" si="5"/>
        <v>-3</v>
      </c>
      <c r="BB12" s="135"/>
      <c r="BC12" s="135"/>
      <c r="BD12" s="135"/>
      <c r="BE12" s="104" t="str">
        <f>'Strategy 6 | PD-M1'!B12</f>
        <v>B5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-2</v>
      </c>
      <c r="BK12" s="105">
        <f>'Strategy 6 | PD-M1'!P12</f>
        <v>-2</v>
      </c>
      <c r="BL12" s="135"/>
      <c r="BM12" s="135"/>
      <c r="BN12" s="104" t="str">
        <f>'Strategy 7 | TG-FE'!B12</f>
        <v>B5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Y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-2</v>
      </c>
      <c r="BU12" s="135"/>
      <c r="BV12" s="135"/>
      <c r="BW12" s="104" t="str">
        <f>'Strategy 8 | M1-WB'!B12</f>
        <v>B3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Y</v>
      </c>
      <c r="CA12" s="91">
        <f>'Strategy 8 | M1-WB'!T12</f>
        <v>-3</v>
      </c>
      <c r="CB12" s="91">
        <f>'Strategy 8 | M1-WB'!N12</f>
        <v>0</v>
      </c>
      <c r="CC12" s="105">
        <f>'Strategy 8 | M1-WB'!P12</f>
        <v>0</v>
      </c>
      <c r="CD12" s="135"/>
      <c r="CE12" s="135"/>
      <c r="CF12" s="104" t="str">
        <f>'Strategy 9 | HP-M1'!B12</f>
        <v>B5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0</v>
      </c>
      <c r="CK12" s="91">
        <f>'Strategy 9 | HP-M1'!N12</f>
        <v>-2</v>
      </c>
      <c r="CL12" s="105">
        <f>'Strategy 9 | HP-M1'!P12</f>
        <v>-2</v>
      </c>
      <c r="CM12" s="135"/>
      <c r="CN12" s="135"/>
      <c r="CO12" s="104" t="str">
        <f>'Strategy 10 | OP-OB'!B12</f>
        <v>B5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>Y</v>
      </c>
      <c r="CS12" s="91">
        <f>'Strategy 10 | OP-OB'!T12</f>
        <v>0</v>
      </c>
      <c r="CT12" s="91">
        <f>'Strategy 10 | OP-OB'!N12</f>
        <v>-2</v>
      </c>
      <c r="CU12" s="105">
        <f>'Strategy 10 | OP-OB'!P12</f>
        <v>-2</v>
      </c>
      <c r="CV12" s="14">
        <f ca="1">IF(AY12="",0,IFERROR(VLOOKUP(AY7&amp;AY8&amp;AY9&amp;AY10&amp;AY11&amp;AY12,General!I:J,2,FALSE),0))+AZ11</f>
        <v>0</v>
      </c>
      <c r="CW12" s="379">
        <f t="shared" si="6"/>
        <v>0</v>
      </c>
      <c r="CX12" s="335">
        <f>COUNTIF(CZ12:DI12,CW12)</f>
        <v>2</v>
      </c>
      <c r="CY12" s="371" t="str">
        <f t="shared" si="0"/>
        <v/>
      </c>
      <c r="CZ12" s="372">
        <f t="shared" si="7"/>
        <v>-1</v>
      </c>
      <c r="DA12" s="372">
        <f t="shared" si="8"/>
        <v>-2</v>
      </c>
      <c r="DB12" s="372">
        <f t="shared" si="9"/>
        <v>-2</v>
      </c>
      <c r="DC12" s="372">
        <f t="shared" si="10"/>
        <v>-2</v>
      </c>
      <c r="DD12" s="372">
        <f t="shared" si="11"/>
        <v>0</v>
      </c>
      <c r="DE12" s="372">
        <f t="shared" si="12"/>
        <v>-2</v>
      </c>
      <c r="DF12" s="372">
        <f t="shared" si="13"/>
        <v>-2</v>
      </c>
      <c r="DG12" s="372">
        <f t="shared" si="14"/>
        <v>0</v>
      </c>
      <c r="DH12" s="372">
        <f t="shared" si="15"/>
        <v>-2</v>
      </c>
      <c r="DI12" s="372">
        <f t="shared" si="16"/>
        <v>-2</v>
      </c>
      <c r="DJ12" s="346">
        <v>12</v>
      </c>
      <c r="DK12" s="350">
        <f t="shared" si="17"/>
        <v>12</v>
      </c>
      <c r="DL12" s="348" t="str" cm="1">
        <f t="array" ref="DL12">IFERROR(INDEX($CZ$4:$DI$4,_xlfn.AGGREGATE(15,6,COLUMN($CZ$4:$DI$4)-COLUMN($CY$1)/($CZ$12:$DI$12=MAX($CZ$12:$DI$12)),COLUMNS($DI$4:DI5))),"")</f>
        <v>AL</v>
      </c>
      <c r="DM12" s="348" t="str" cm="1">
        <f t="array" ref="DM12">IFERROR(INDEX($CZ$4:$DI$4,_xlfn.AGGREGATE(15,6,COLUMN($CZ$4:$DI$4)-COLUMN($CY$1)/($CZ$12:$DI$12=MAX($CZ$12:$DI$12)),COLUMNS($DI$4:DJ5))),"")</f>
        <v>BW</v>
      </c>
      <c r="DN12" s="348" t="str" cm="1">
        <f t="array" ref="DN12">IFERROR(INDEX($CZ$4:$DI$4,_xlfn.AGGREGATE(15,6,COLUMN($CZ$4:$DI$4)-COLUMN($CY$1)/($CZ$12:$DI$12=MAX($CZ$12:$DI$12)),COLUMNS($DI$4:DK5))),"")</f>
        <v/>
      </c>
      <c r="DO12" s="348" t="str" cm="1">
        <f t="array" ref="DO12">IFERROR(INDEX($CZ$4:$DI$4,_xlfn.AGGREGATE(15,6,COLUMN($CZ$4:$DI$4)-COLUMN($CY$1)/($CZ$12:$DI$12=MAX($CZ$12:$DI$12)),COLUMNS($DI$4:DL5))),"")</f>
        <v/>
      </c>
      <c r="DP12" s="348" t="str" cm="1">
        <f t="array" ref="DP12">IFERROR(INDEX($CZ$4:$DI$4,_xlfn.AGGREGATE(15,6,COLUMN($CZ$4:$DI$4)-COLUMN($CY$1)/($CZ$12:$DI$12=MAX($CZ$12:$DI$12)),COLUMNS($DI$4:DM5))),"")</f>
        <v/>
      </c>
      <c r="DQ12" s="348" t="str" cm="1">
        <f t="array" ref="DQ12">IFERROR(INDEX($CZ$4:$DI$4,_xlfn.AGGREGATE(15,6,COLUMN($CZ$4:$DI$4)-COLUMN($CY$1)/($CZ$12:$DI$12=MAX($CZ$12:$DI$12)),COLUMNS($DI$4:DN5))),"")</f>
        <v/>
      </c>
      <c r="DR12" s="346" t="str">
        <f t="shared" ca="1" si="18"/>
        <v>BW</v>
      </c>
      <c r="DS12" s="349" t="str">
        <f t="shared" ca="1" si="19"/>
        <v>R</v>
      </c>
      <c r="DT12" s="349" t="str">
        <f t="shared" ca="1" si="1"/>
        <v>B</v>
      </c>
      <c r="DU12" s="350">
        <f t="shared" ca="1" si="20"/>
        <v>2</v>
      </c>
      <c r="DV12" s="348" t="str">
        <f>IFERROR(VLOOKUP(DL12,General!R:S,2,FALSE),"")</f>
        <v>AO</v>
      </c>
      <c r="DW12" s="348" t="str">
        <f>IFERROR(VLOOKUP(DM12,General!R:S,2,FALSE),"")</f>
        <v>BZ</v>
      </c>
      <c r="DX12" s="348" t="str">
        <f>IFERROR(VLOOKUP(DN12,General!R:S,2,FALSE),"")</f>
        <v/>
      </c>
      <c r="DY12" s="348" t="str">
        <f>IFERROR(VLOOKUP(DO12,General!R:S,2,FALSE),"")</f>
        <v/>
      </c>
      <c r="DZ12" s="348" t="str">
        <f>IFERROR(VLOOKUP(DP12,General!R:S,2,FALSE),"")</f>
        <v/>
      </c>
      <c r="EA12" s="348" t="str">
        <f>IFERROR(VLOOKUP(DQ12,General!R:S,2,FALSE),"")</f>
        <v/>
      </c>
      <c r="EB12" s="373">
        <f ca="1">IF(DL12="",-1,COUNTIF(INDIRECT(DV12&amp;$DJ$10):INDIRECT(DV12&amp;DJ12),"Y"))</f>
        <v>1</v>
      </c>
      <c r="EC12" s="376">
        <f ca="1">IF(DM12="",-1,COUNTIF(INDIRECT(DW12&amp;$DJ$10):INDIRECT(DW12&amp;DJ12),"Y"))</f>
        <v>1</v>
      </c>
      <c r="ED12" s="376">
        <f ca="1">IF(DN12="",-1,COUNTIF(INDIRECT(DX12&amp;$DJ$10):INDIRECT(DX12&amp;DJ12),"Y"))</f>
        <v>-1</v>
      </c>
      <c r="EE12" s="374">
        <f ca="1">IF(DO12="",-1,COUNTIF(INDIRECT(DY12&amp;$DJ$10):INDIRECT(DY12&amp;DJ12),"Y"))</f>
        <v>-1</v>
      </c>
      <c r="EF12" s="378">
        <f ca="1">IF(DP12="",-1,COUNTIF(INDIRECT(DZ12&amp;$DJ$10):INDIRECT(DZ12&amp;DJ12),"Y"))</f>
        <v>-1</v>
      </c>
      <c r="EG12" s="378">
        <f ca="1">IF(DQ12="",-1,COUNTIF(INDIRECT(EA12&amp;$DJ$10):INDIRECT(EA12&amp;DJ12),"Y"))</f>
        <v>-1</v>
      </c>
      <c r="EH12" s="348" t="str" cm="1">
        <f t="array" aca="1" ref="EH12" ca="1">IFERROR(INDEX($DL$11:$DQ$11,_xlfn.AGGREGATE(15,6,COLUMN($DL$11:$DQ$11)-COLUMN($DK$11)/($EB$11:$EG$11=MAX($EB$11:$EG$11)),COLUMNS(DL$11:$DL12))),"")</f>
        <v>AL</v>
      </c>
      <c r="EI12" s="348" t="str" cm="1">
        <f t="array" aca="1" ref="EI12" ca="1">IFERROR(INDEX($DL$11:$DQ$11,_xlfn.AGGREGATE(15,6,COLUMN($DL$11:$DQ$11)-COLUMN($DK$11)/($EB$11:$EG$11=MAX($EB$11:$EG$11)),COLUMNS($DL$11:DM12))),"")</f>
        <v>BW</v>
      </c>
      <c r="EJ12" s="348" t="str" cm="1">
        <f t="array" aca="1" ref="EJ12" ca="1">IFERROR(INDEX($DL$11:$DQ$11,_xlfn.AGGREGATE(15,6,COLUMN($DL$11:$DQ$11)-COLUMN($DK$11)/($EB$11:$EG$11=MAX($EB$11:$EG$11)),COLUMNS($DL$11:DN12))),"")</f>
        <v/>
      </c>
      <c r="EK12" s="348" t="str" cm="1">
        <f t="array" aca="1" ref="EK12" ca="1">IFERROR(INDEX($DL$11:$DQ$11,_xlfn.AGGREGATE(15,6,COLUMN($DL$11:$DQ$11)-COLUMN($DK$11)/($EB$11:$EG$11=MAX($EB$11:$EG$11)),COLUMNS($DL$11:DO12))),"")</f>
        <v/>
      </c>
      <c r="EL12" s="348" t="str" cm="1">
        <f t="array" aca="1" ref="EL12" ca="1">IFERROR(INDEX($DL$11:$DQ$11,_xlfn.AGGREGATE(15,6,COLUMN($DL$11:$DQ$11)-COLUMN($DK$11)/($EB$11:$EG$11=MAX($EB$11:$EG$11)),COLUMNS($DL$11:DP12))),"")</f>
        <v/>
      </c>
      <c r="EM12" s="348" t="str" cm="1">
        <f t="array" aca="1" ref="EM12" ca="1">IFERROR(INDEX($DL$11:$DQ$11,_xlfn.AGGREGATE(15,6,COLUMN($DL$11:$DQ$11)-COLUMN($DK$11)/($EB$11:$EG$11=MAX($EB$11:$EG$11)),COLUMNS($DL$11:DQ12))),"")</f>
        <v/>
      </c>
      <c r="EN12" s="352">
        <f t="shared" ca="1" si="2"/>
        <v>2</v>
      </c>
      <c r="EO12" s="350">
        <f t="shared" ca="1" si="21"/>
        <v>2</v>
      </c>
      <c r="EP12" s="377" t="str" cm="1">
        <f t="array" aca="1" ref="EP12" ca="1">INDEX(EH12:EM12,1,EO12)</f>
        <v>BW</v>
      </c>
    </row>
    <row r="13" spans="1:151" ht="26.25" customHeight="1" thickBot="1">
      <c r="A13" s="14">
        <v>4</v>
      </c>
      <c r="B13" s="104" t="str">
        <f>'Strategy 1 | PD-TG'!B13</f>
        <v>B2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Y</v>
      </c>
      <c r="F13" s="91">
        <f>'Strategy 1 | PD-TG'!T13</f>
        <v>4</v>
      </c>
      <c r="G13" s="91">
        <f>'Strategy 1 | PD-TG'!N13</f>
        <v>2</v>
      </c>
      <c r="H13" s="105">
        <f>'Strategy 1 | PD-TG'!P13</f>
        <v>1</v>
      </c>
      <c r="I13" s="135"/>
      <c r="J13" s="135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3</v>
      </c>
      <c r="P13" s="91">
        <f>'Strategy 2 | PD-FE'!N13</f>
        <v>1</v>
      </c>
      <c r="Q13" s="105">
        <f>'Strategy 2 | PD-FE'!P13</f>
        <v>1</v>
      </c>
      <c r="R13" s="135"/>
      <c r="S13" s="135"/>
      <c r="T13" s="104" t="str">
        <f>'Strategy 3 | M1-TG'!B13</f>
        <v>B3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Y</v>
      </c>
      <c r="X13" s="91">
        <f>'Strategy 3 | M1-TG'!T13</f>
        <v>3</v>
      </c>
      <c r="Y13" s="91">
        <f>'Strategy 3 | M1-TG'!N13</f>
        <v>1</v>
      </c>
      <c r="Z13" s="105">
        <f>'Strategy 3 | M1-TG'!P13</f>
        <v>1</v>
      </c>
      <c r="AA13" s="135"/>
      <c r="AB13" s="135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3</v>
      </c>
      <c r="AH13" s="91">
        <f>'Strategy 4 | HP-FE'!N13</f>
        <v>1</v>
      </c>
      <c r="AI13" s="105">
        <f>'Strategy 4 | HP-FE'!P13</f>
        <v>1</v>
      </c>
      <c r="AJ13" s="135"/>
      <c r="AK13" s="135"/>
      <c r="AL13" s="104" t="str">
        <f>'Strategy 5 | M1-FE'!B13</f>
        <v>B2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Y</v>
      </c>
      <c r="AP13" s="91">
        <f>'Strategy 5 | M1-FE'!T13</f>
        <v>0</v>
      </c>
      <c r="AQ13" s="91">
        <f>'Strategy 5 | M1-FE'!N13</f>
        <v>2</v>
      </c>
      <c r="AR13" s="105">
        <f>'Strategy 5 | M1-FE'!P13</f>
        <v>2</v>
      </c>
      <c r="AS13" s="135"/>
      <c r="AT13" s="135"/>
      <c r="AU13" s="381" t="s">
        <v>25</v>
      </c>
      <c r="AV13" s="159" t="str">
        <f t="shared" ca="1" si="3"/>
        <v>R</v>
      </c>
      <c r="AW13" s="169" t="str">
        <f ca="1">IF(AU12="","",VLOOKUP(DT13,General!U:V,2,FALSE))</f>
        <v>S8</v>
      </c>
      <c r="AX13" s="163" t="str" cm="1">
        <f t="array" aca="1" ref="AX13" ca="1">IF(AU12="","",INDIRECT(DT13&amp;DJ13))</f>
        <v>B2</v>
      </c>
      <c r="AY13" s="91" t="str">
        <f t="shared" ca="1" si="4"/>
        <v>Y</v>
      </c>
      <c r="AZ13" s="91">
        <f t="shared" ca="1" si="22"/>
        <v>3</v>
      </c>
      <c r="BA13" s="105">
        <f t="shared" ca="1" si="5"/>
        <v>-1</v>
      </c>
      <c r="BB13" s="135"/>
      <c r="BC13" s="135"/>
      <c r="BD13" s="135"/>
      <c r="BE13" s="104" t="str">
        <f>'Strategy 6 | PD-M1'!B13</f>
        <v>B3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1</v>
      </c>
      <c r="BK13" s="105">
        <f>'Strategy 6 | PD-M1'!P13</f>
        <v>1</v>
      </c>
      <c r="BL13" s="135"/>
      <c r="BM13" s="135"/>
      <c r="BN13" s="104" t="str">
        <f>'Strategy 7 | TG-FE'!B13</f>
        <v>B3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Y</v>
      </c>
      <c r="BR13" s="91">
        <f>'Strategy 7 | TG-FE'!T13</f>
        <v>3</v>
      </c>
      <c r="BS13" s="91">
        <f>'Strategy 7 | TG-FE'!N13</f>
        <v>1</v>
      </c>
      <c r="BT13" s="105">
        <f>'Strategy 7 | TG-FE'!P13</f>
        <v>1</v>
      </c>
      <c r="BU13" s="135"/>
      <c r="BV13" s="135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0</v>
      </c>
      <c r="CB13" s="91">
        <f>'Strategy 8 | M1-WB'!N13</f>
        <v>2</v>
      </c>
      <c r="CC13" s="105">
        <f>'Strategy 8 | M1-WB'!P13</f>
        <v>2</v>
      </c>
      <c r="CD13" s="135"/>
      <c r="CE13" s="135"/>
      <c r="CF13" s="104" t="str">
        <f>'Strategy 9 | HP-M1'!B13</f>
        <v>B3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3</v>
      </c>
      <c r="CK13" s="91">
        <f>'Strategy 9 | HP-M1'!N13</f>
        <v>1</v>
      </c>
      <c r="CL13" s="105">
        <f>'Strategy 9 | HP-M1'!P13</f>
        <v>1</v>
      </c>
      <c r="CM13" s="135"/>
      <c r="CN13" s="135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3</v>
      </c>
      <c r="CT13" s="91">
        <f>'Strategy 10 | OP-OB'!N13</f>
        <v>1</v>
      </c>
      <c r="CU13" s="105">
        <f>'Strategy 10 | OP-OB'!P13</f>
        <v>1</v>
      </c>
      <c r="CV13" s="14">
        <f ca="1">IF(AY13="",0,IFERROR(VLOOKUP(AY8&amp;AY9&amp;AY10&amp;AY11&amp;AY12&amp;AY13,General!I:J,2,FALSE),0))+AZ12</f>
        <v>3</v>
      </c>
      <c r="CW13" s="379">
        <f t="shared" si="6"/>
        <v>2</v>
      </c>
      <c r="CX13" s="335">
        <f>COUNTIF(CZ13:DI13,CW13)</f>
        <v>2</v>
      </c>
      <c r="CY13" s="371" t="str">
        <f t="shared" si="0"/>
        <v/>
      </c>
      <c r="CZ13" s="372">
        <f t="shared" si="7"/>
        <v>1</v>
      </c>
      <c r="DA13" s="372">
        <f t="shared" si="8"/>
        <v>1</v>
      </c>
      <c r="DB13" s="372">
        <f t="shared" si="9"/>
        <v>1</v>
      </c>
      <c r="DC13" s="372">
        <f t="shared" si="10"/>
        <v>1</v>
      </c>
      <c r="DD13" s="372">
        <f t="shared" si="11"/>
        <v>2</v>
      </c>
      <c r="DE13" s="372">
        <f t="shared" si="12"/>
        <v>1</v>
      </c>
      <c r="DF13" s="372">
        <f t="shared" si="13"/>
        <v>1</v>
      </c>
      <c r="DG13" s="372">
        <f t="shared" si="14"/>
        <v>2</v>
      </c>
      <c r="DH13" s="372">
        <f t="shared" si="15"/>
        <v>1</v>
      </c>
      <c r="DI13" s="372">
        <f t="shared" si="16"/>
        <v>1</v>
      </c>
      <c r="DJ13" s="346">
        <v>13</v>
      </c>
      <c r="DK13" s="350">
        <f t="shared" si="17"/>
        <v>13</v>
      </c>
      <c r="DL13" s="348" t="str" cm="1">
        <f t="array" ref="DL13">IFERROR(INDEX($CZ$4:$DI$4,_xlfn.AGGREGATE(15,6,COLUMN($CZ$4:$DI$4)-COLUMN($CY$1)/($CZ$13:$DI$13=MAX($CZ$13:$DI$13)),COLUMNS($DI$4:DI5))),"")</f>
        <v>AL</v>
      </c>
      <c r="DM13" s="348" t="str" cm="1">
        <f t="array" ref="DM13">IFERROR(INDEX($CZ$4:$DI$4,_xlfn.AGGREGATE(15,6,COLUMN($CZ$4:$DI$4)-COLUMN($CY$1)/($CZ$13:$DI$13=MAX($CZ$13:$DI$13)),COLUMNS($DI$4:DJ5))),"")</f>
        <v>BW</v>
      </c>
      <c r="DN13" s="348" t="str" cm="1">
        <f t="array" ref="DN13">IFERROR(INDEX($CZ$4:$DI$4,_xlfn.AGGREGATE(15,6,COLUMN($CZ$4:$DI$4)-COLUMN($CY$1)/($CZ$13:$DI$13=MAX($CZ$13:$DI$13)),COLUMNS($DI$4:DK5))),"")</f>
        <v/>
      </c>
      <c r="DO13" s="348" t="str" cm="1">
        <f t="array" ref="DO13">IFERROR(INDEX($CZ$4:$DI$4,_xlfn.AGGREGATE(15,6,COLUMN($CZ$4:$DI$4)-COLUMN($CY$1)/($CZ$13:$DI$13=MAX($CZ$13:$DI$13)),COLUMNS($DI$4:DL5))),"")</f>
        <v/>
      </c>
      <c r="DP13" s="348" t="str" cm="1">
        <f t="array" ref="DP13">IFERROR(INDEX($CZ$4:$DI$4,_xlfn.AGGREGATE(15,6,COLUMN($CZ$4:$DI$4)-COLUMN($CY$1)/($CZ$13:$DI$13=MAX($CZ$13:$DI$13)),COLUMNS($DI$4:DM5))),"")</f>
        <v/>
      </c>
      <c r="DQ13" s="348" t="str" cm="1">
        <f t="array" ref="DQ13">IFERROR(INDEX($CZ$4:$DI$4,_xlfn.AGGREGATE(15,6,COLUMN($CZ$4:$DI$4)-COLUMN($CY$1)/($CZ$13:$DI$13=MAX($CZ$13:$DI$13)),COLUMNS($DI$4:DN5))),"")</f>
        <v/>
      </c>
      <c r="DR13" s="346" t="str">
        <f t="shared" ca="1" si="18"/>
        <v>BW</v>
      </c>
      <c r="DS13" s="349" t="str">
        <f t="shared" ca="1" si="19"/>
        <v>R</v>
      </c>
      <c r="DT13" s="349" t="str">
        <f t="shared" ca="1" si="1"/>
        <v>BW</v>
      </c>
      <c r="DU13" s="350">
        <f t="shared" ca="1" si="20"/>
        <v>2</v>
      </c>
      <c r="DV13" s="348" t="str">
        <f>IFERROR(VLOOKUP(DL13,General!R:S,2,FALSE),"")</f>
        <v>AO</v>
      </c>
      <c r="DW13" s="348" t="str">
        <f>IFERROR(VLOOKUP(DM13,General!R:S,2,FALSE),"")</f>
        <v>BZ</v>
      </c>
      <c r="DX13" s="348" t="str">
        <f>IFERROR(VLOOKUP(DN13,General!R:S,2,FALSE),"")</f>
        <v/>
      </c>
      <c r="DY13" s="348" t="str">
        <f>IFERROR(VLOOKUP(DO13,General!R:S,2,FALSE),"")</f>
        <v/>
      </c>
      <c r="DZ13" s="348" t="str">
        <f>IFERROR(VLOOKUP(DP13,General!R:S,2,FALSE),"")</f>
        <v/>
      </c>
      <c r="EA13" s="348" t="str">
        <f>IFERROR(VLOOKUP(DQ13,General!R:S,2,FALSE),"")</f>
        <v/>
      </c>
      <c r="EB13" s="373">
        <f ca="1">IF(DL13="",-1,COUNTIF(INDIRECT(DV13&amp;$DJ$10):INDIRECT(DV13&amp;DJ13),"Y"))</f>
        <v>2</v>
      </c>
      <c r="EC13" s="376">
        <f ca="1">IF(DM13="",-1,COUNTIF(INDIRECT(DW13&amp;$DJ$10):INDIRECT(DW13&amp;DJ13),"Y"))</f>
        <v>2</v>
      </c>
      <c r="ED13" s="376">
        <f ca="1">IF(DN13="",-1,COUNTIF(INDIRECT(DX13&amp;$DJ$10):INDIRECT(DX13&amp;DJ13),"Y"))</f>
        <v>-1</v>
      </c>
      <c r="EE13" s="374">
        <f ca="1">IF(DO13="",-1,COUNTIF(INDIRECT(DY13&amp;$DJ$10):INDIRECT(DY13&amp;DJ13),"Y"))</f>
        <v>-1</v>
      </c>
      <c r="EF13" s="378">
        <f ca="1">IF(DP13="",-1,COUNTIF(INDIRECT(DZ13&amp;$DJ$10):INDIRECT(DZ13&amp;DJ13),"Y"))</f>
        <v>-1</v>
      </c>
      <c r="EG13" s="378">
        <f ca="1">IF(DQ13="",-1,COUNTIF(INDIRECT(EA13&amp;$DJ$10):INDIRECT(EA13&amp;DJ13),"Y"))</f>
        <v>-1</v>
      </c>
      <c r="EH13" s="348" t="str" cm="1">
        <f t="array" aca="1" ref="EH13" ca="1">IFERROR(INDEX($DL$12:$DQ$12,_xlfn.AGGREGATE(15,6,COLUMN($DL$12:$DQ$12)-COLUMN($DK$12)/($EB$12:$EG$12=MAX($EB$12:$EG$12)),COLUMNS(DL$12:$DL13))),"")</f>
        <v>AL</v>
      </c>
      <c r="EI13" s="348" t="str" cm="1">
        <f t="array" aca="1" ref="EI13" ca="1">IFERROR(INDEX($DL$12:$DQ$12,_xlfn.AGGREGATE(15,6,COLUMN($DL$12:$DQ$12)-COLUMN($DK$12)/($EB$12:$EG$12=MAX($EB$12:$EG$12)),COLUMNS($DL$12:DM13))),"")</f>
        <v>BW</v>
      </c>
      <c r="EJ13" s="348" t="str" cm="1">
        <f t="array" aca="1" ref="EJ13" ca="1">IFERROR(INDEX($DL$12:$DQ$12,_xlfn.AGGREGATE(15,6,COLUMN($DL$12:$DQ$12)-COLUMN($DK$12)/($EB$12:$EG$12=MAX($EB$12:$EG$12)),COLUMNS($DL$12:DN13))),"")</f>
        <v/>
      </c>
      <c r="EK13" s="348" t="str" cm="1">
        <f t="array" aca="1" ref="EK13" ca="1">IFERROR(INDEX($DL$12:$DQ$12,_xlfn.AGGREGATE(15,6,COLUMN($DL$12:$DQ$12)-COLUMN($DK$12)/($EB$12:$EG$12=MAX($EB$12:$EG$12)),COLUMNS($DL$12:DO13))),"")</f>
        <v/>
      </c>
      <c r="EL13" s="348" t="str" cm="1">
        <f t="array" aca="1" ref="EL13" ca="1">IFERROR(INDEX($DL$12:$DQ$12,_xlfn.AGGREGATE(15,6,COLUMN($DL$12:$DQ$12)-COLUMN($DK$12)/($EB$12:$EG$12=MAX($EB$12:$EG$12)),COLUMNS($DL$12:DP13))),"")</f>
        <v/>
      </c>
      <c r="EM13" s="348" t="str" cm="1">
        <f t="array" aca="1" ref="EM13" ca="1">IFERROR(INDEX($DL$12:$DQ$12,_xlfn.AGGREGATE(15,6,COLUMN($DL$12:$DQ$12)-COLUMN($DK$12)/($EB$12:$EG$12=MAX($EB$12:$EG$12)),COLUMNS($DL$12:DQ13))),"")</f>
        <v/>
      </c>
      <c r="EN13" s="352">
        <f t="shared" ca="1" si="2"/>
        <v>2</v>
      </c>
      <c r="EO13" s="350">
        <f t="shared" ca="1" si="21"/>
        <v>2</v>
      </c>
      <c r="EP13" s="377" t="str" cm="1">
        <f t="array" aca="1" ref="EP13" ca="1">INDEX(EH13:EM13,1,EO13)</f>
        <v>BW</v>
      </c>
    </row>
    <row r="14" spans="1:151" ht="26.25" customHeight="1" thickBot="1">
      <c r="A14" s="14">
        <v>5</v>
      </c>
      <c r="B14" s="106" t="str">
        <f>'Strategy 1 | PD-TG'!B14</f>
        <v>P7</v>
      </c>
      <c r="C14" s="107" t="str">
        <f>'Strategy 1 | PD-TG'!C14</f>
        <v/>
      </c>
      <c r="D14" s="107" t="str">
        <f>'Strategy 1 | PD-TG'!J14</f>
        <v/>
      </c>
      <c r="E14" s="107" t="str">
        <f>IF(AU14="","",IF('Strategy 1 | PD-TG'!S14="W","Y",IF('Strategy 1 | PD-TG'!S14="L","N","")))</f>
        <v>N</v>
      </c>
      <c r="F14" s="107">
        <f>'Strategy 1 | PD-TG'!T14</f>
        <v>3</v>
      </c>
      <c r="G14" s="107">
        <f>'Strategy 1 | PD-TG'!N14</f>
        <v>-5</v>
      </c>
      <c r="H14" s="108">
        <f>'Strategy 1 | PD-TG'!P14</f>
        <v>-6</v>
      </c>
      <c r="I14" s="135"/>
      <c r="J14" s="135"/>
      <c r="K14" s="106" t="str">
        <f>'Strategy 2 | PD-FE'!B14</f>
        <v>P2</v>
      </c>
      <c r="L14" s="107" t="str">
        <f>'Strategy 2 | PD-FE'!C14</f>
        <v/>
      </c>
      <c r="M14" s="107" t="str">
        <f>'Strategy 2 | PD-FE'!J14</f>
        <v/>
      </c>
      <c r="N14" s="107" t="str">
        <f>IF(AU14="","",IF('Strategy 2 | PD-FE'!S14="W","Y",IF('Strategy 2 | PD-FE'!S14="L","N","")))</f>
        <v>N</v>
      </c>
      <c r="O14" s="107">
        <f>'Strategy 2 | PD-FE'!T14</f>
        <v>2</v>
      </c>
      <c r="P14" s="107">
        <f>'Strategy 2 | PD-FE'!N14</f>
        <v>-2</v>
      </c>
      <c r="Q14" s="108">
        <f>'Strategy 2 | PD-FE'!P14</f>
        <v>-1</v>
      </c>
      <c r="R14" s="135"/>
      <c r="S14" s="135"/>
      <c r="T14" s="106" t="str">
        <f>'Strategy 3 | M1-TG'!B14</f>
        <v>P2</v>
      </c>
      <c r="U14" s="107" t="str">
        <f>'Strategy 3 | M1-TG'!C14</f>
        <v/>
      </c>
      <c r="V14" s="107" t="str">
        <f>'Strategy 3 | M1-TG'!J14</f>
        <v/>
      </c>
      <c r="W14" s="107" t="str">
        <f>IF(AU14="","",IF('Strategy 3 | M1-TG'!S14="W","Y",IF('Strategy 3 | M1-TG'!S14="L","N","")))</f>
        <v>N</v>
      </c>
      <c r="X14" s="107">
        <f>'Strategy 3 | M1-TG'!T14</f>
        <v>2</v>
      </c>
      <c r="Y14" s="107">
        <f>'Strategy 3 | M1-TG'!N14</f>
        <v>-2</v>
      </c>
      <c r="Z14" s="108">
        <f>'Strategy 3 | M1-TG'!P14</f>
        <v>-1</v>
      </c>
      <c r="AA14" s="135"/>
      <c r="AB14" s="135"/>
      <c r="AC14" s="106" t="str">
        <f>'Strategy 4 | HP-FE'!B14</f>
        <v>P2</v>
      </c>
      <c r="AD14" s="107" t="str">
        <f>'Strategy 4 | HP-FE'!C14</f>
        <v/>
      </c>
      <c r="AE14" s="107" t="str">
        <f>'Strategy 4 | HP-FE'!J14</f>
        <v/>
      </c>
      <c r="AF14" s="107" t="str">
        <f>IF(AU14="","",IF('Strategy 4 | HP-FE'!S14="W","Y",IF('Strategy 4 | HP-FE'!S14="L","N","")))</f>
        <v>N</v>
      </c>
      <c r="AG14" s="107">
        <f>'Strategy 4 | HP-FE'!T14</f>
        <v>2</v>
      </c>
      <c r="AH14" s="107">
        <f>'Strategy 4 | HP-FE'!N14</f>
        <v>-2</v>
      </c>
      <c r="AI14" s="108">
        <f>'Strategy 4 | HP-FE'!P14</f>
        <v>-1</v>
      </c>
      <c r="AJ14" s="135"/>
      <c r="AK14" s="135"/>
      <c r="AL14" s="106" t="str">
        <f>'Strategy 5 | M1-FE'!B14</f>
        <v>P2</v>
      </c>
      <c r="AM14" s="107" t="str">
        <f>'Strategy 5 | M1-FE'!C14</f>
        <v/>
      </c>
      <c r="AN14" s="107" t="str">
        <f>'Strategy 5 | M1-FE'!J14</f>
        <v/>
      </c>
      <c r="AO14" s="107" t="str">
        <f>IF(AU14="","",IF('Strategy 5 | M1-FE'!S14="W","Y",IF('Strategy 5 | M1-FE'!S14="L","N","")))</f>
        <v>N</v>
      </c>
      <c r="AP14" s="107">
        <f>'Strategy 5 | M1-FE'!T14</f>
        <v>-1</v>
      </c>
      <c r="AQ14" s="107">
        <f>'Strategy 5 | M1-FE'!N14</f>
        <v>-2</v>
      </c>
      <c r="AR14" s="108">
        <f>'Strategy 5 | M1-FE'!P14</f>
        <v>0</v>
      </c>
      <c r="AS14" s="135"/>
      <c r="AT14" s="135"/>
      <c r="AU14" s="382" t="s">
        <v>25</v>
      </c>
      <c r="AV14" s="160" t="str">
        <f t="shared" ca="1" si="3"/>
        <v>R</v>
      </c>
      <c r="AW14" s="170" t="str">
        <f ca="1">IF(AU13="","",VLOOKUP(DT14,General!U:V,2,FALSE))</f>
        <v>S8</v>
      </c>
      <c r="AX14" s="167" t="str" cm="1">
        <f t="array" aca="1" ref="AX14" ca="1">IF(AU13="","",INDIRECT(DT14&amp;DJ14))</f>
        <v>P2</v>
      </c>
      <c r="AY14" s="107" t="str">
        <f t="shared" ca="1" si="4"/>
        <v>N</v>
      </c>
      <c r="AZ14" s="107">
        <f t="shared" ca="1" si="22"/>
        <v>2</v>
      </c>
      <c r="BA14" s="108">
        <f t="shared" ca="1" si="5"/>
        <v>-3</v>
      </c>
      <c r="BB14" s="135"/>
      <c r="BC14" s="135"/>
      <c r="BD14" s="135"/>
      <c r="BE14" s="106" t="str">
        <f>'Strategy 6 | PD-M1'!B14</f>
        <v>P2</v>
      </c>
      <c r="BF14" s="107" t="str">
        <f>'Strategy 6 | PD-M1'!C14</f>
        <v/>
      </c>
      <c r="BG14" s="107" t="str">
        <f>'Strategy 6 | PD-M1'!J14</f>
        <v/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-2</v>
      </c>
      <c r="BK14" s="108">
        <f>'Strategy 6 | PD-M1'!P14</f>
        <v>-1</v>
      </c>
      <c r="BL14" s="135"/>
      <c r="BM14" s="135"/>
      <c r="BN14" s="106" t="str">
        <f>'Strategy 7 | TG-FE'!B14</f>
        <v>P2</v>
      </c>
      <c r="BO14" s="107" t="str">
        <f>'Strategy 7 | TG-FE'!C14</f>
        <v/>
      </c>
      <c r="BP14" s="107" t="str">
        <f>'Strategy 7 | TG-FE'!J14</f>
        <v/>
      </c>
      <c r="BQ14" s="107" t="str">
        <f>IF(AU14="","",IF('Strategy 7 | TG-FE'!S14="W","Y",IF('Strategy 7 | TG-FE'!S14="L","N","")))</f>
        <v>N</v>
      </c>
      <c r="BR14" s="107">
        <f>'Strategy 7 | TG-FE'!T14</f>
        <v>2</v>
      </c>
      <c r="BS14" s="107">
        <f>'Strategy 7 | TG-FE'!N14</f>
        <v>-2</v>
      </c>
      <c r="BT14" s="108">
        <f>'Strategy 7 | TG-FE'!P14</f>
        <v>-1</v>
      </c>
      <c r="BU14" s="135"/>
      <c r="BV14" s="135"/>
      <c r="BW14" s="106" t="str">
        <f>'Strategy 8 | M1-WB'!B14</f>
        <v>P2</v>
      </c>
      <c r="BX14" s="107" t="str">
        <f>'Strategy 8 | M1-WB'!C14</f>
        <v/>
      </c>
      <c r="BY14" s="107" t="str">
        <f>'Strategy 8 | M1-WB'!J14</f>
        <v/>
      </c>
      <c r="BZ14" s="107" t="str">
        <f>IF(AU14="","",IF('Strategy 8 | M1-WB'!S14="W","Y",IF('Strategy 8 | M1-WB'!S14="L","N","")))</f>
        <v>N</v>
      </c>
      <c r="CA14" s="107">
        <f>'Strategy 8 | M1-WB'!T14</f>
        <v>-1</v>
      </c>
      <c r="CB14" s="107">
        <f>'Strategy 8 | M1-WB'!N14</f>
        <v>-2</v>
      </c>
      <c r="CC14" s="108">
        <f>'Strategy 8 | M1-WB'!P14</f>
        <v>0</v>
      </c>
      <c r="CD14" s="135"/>
      <c r="CE14" s="135"/>
      <c r="CF14" s="106" t="str">
        <f>'Strategy 9 | HP-M1'!B14</f>
        <v>P2</v>
      </c>
      <c r="CG14" s="107" t="str">
        <f>'Strategy 9 | HP-M1'!C14</f>
        <v/>
      </c>
      <c r="CH14" s="107" t="str">
        <f>'Strategy 9 | HP-M1'!J14</f>
        <v/>
      </c>
      <c r="CI14" s="107" t="str">
        <f>IF(AU14="","",IF('Strategy 9 | HP-M1'!S14="W","Y",IF('Strategy 9 | HP-M1'!S14="L","N","")))</f>
        <v>N</v>
      </c>
      <c r="CJ14" s="107">
        <f>'Strategy 9 | HP-M1'!T14</f>
        <v>2</v>
      </c>
      <c r="CK14" s="107">
        <f>'Strategy 9 | HP-M1'!N14</f>
        <v>-2</v>
      </c>
      <c r="CL14" s="108">
        <f>'Strategy 9 | HP-M1'!P14</f>
        <v>-1</v>
      </c>
      <c r="CM14" s="135"/>
      <c r="CN14" s="135"/>
      <c r="CO14" s="106" t="str">
        <f>'Strategy 10 | OP-OB'!B14</f>
        <v>P2</v>
      </c>
      <c r="CP14" s="107" t="str">
        <f>'Strategy 10 | OP-OB'!C14</f>
        <v/>
      </c>
      <c r="CQ14" s="107" t="str">
        <f>'Strategy 10 | OP-OB'!J14</f>
        <v/>
      </c>
      <c r="CR14" s="107" t="str">
        <f>IF(AU14="","",IF('Strategy 10 | OP-OB'!S14="W","Y",IF('Strategy 10 | OP-OB'!S14="L","N","")))</f>
        <v>N</v>
      </c>
      <c r="CS14" s="107">
        <f>'Strategy 10 | OP-OB'!T14</f>
        <v>2</v>
      </c>
      <c r="CT14" s="107">
        <f>'Strategy 10 | OP-OB'!N14</f>
        <v>-2</v>
      </c>
      <c r="CU14" s="108">
        <f>'Strategy 10 | OP-OB'!P14</f>
        <v>-1</v>
      </c>
      <c r="CV14" s="14">
        <f ca="1">IF(AY14="",0,IFERROR(VLOOKUP(AY9&amp;AY10&amp;AY11&amp;AY12&amp;AY13&amp;AY14,General!I:J,2,FALSE),0))+AZ13</f>
        <v>2</v>
      </c>
      <c r="CW14" s="379">
        <f t="shared" si="6"/>
        <v>0</v>
      </c>
      <c r="CX14" s="335">
        <f>COUNTIF(CZ14:DI14,CW14)</f>
        <v>2</v>
      </c>
      <c r="CY14" s="371" t="str">
        <f t="shared" si="0"/>
        <v/>
      </c>
      <c r="CZ14" s="372">
        <f t="shared" si="7"/>
        <v>-6</v>
      </c>
      <c r="DA14" s="372">
        <f t="shared" si="8"/>
        <v>-1</v>
      </c>
      <c r="DB14" s="372">
        <f t="shared" si="9"/>
        <v>-1</v>
      </c>
      <c r="DC14" s="372">
        <f t="shared" si="10"/>
        <v>-1</v>
      </c>
      <c r="DD14" s="372">
        <f t="shared" si="11"/>
        <v>0</v>
      </c>
      <c r="DE14" s="372">
        <f t="shared" si="12"/>
        <v>-1</v>
      </c>
      <c r="DF14" s="372">
        <f t="shared" si="13"/>
        <v>-1</v>
      </c>
      <c r="DG14" s="372">
        <f t="shared" si="14"/>
        <v>0</v>
      </c>
      <c r="DH14" s="372">
        <f t="shared" si="15"/>
        <v>-1</v>
      </c>
      <c r="DI14" s="372">
        <f t="shared" si="16"/>
        <v>-1</v>
      </c>
      <c r="DJ14" s="346">
        <v>14</v>
      </c>
      <c r="DK14" s="350">
        <f t="shared" si="17"/>
        <v>14</v>
      </c>
      <c r="DL14" s="348" t="str" cm="1">
        <f t="array" ref="DL14">IFERROR(INDEX($CZ$4:$DI$4,_xlfn.AGGREGATE(15,6,COLUMN($CZ$4:$DI$4)-COLUMN($CY$1)/($CZ$14:$DI$14=MAX($CZ$14:$DI$14)),COLUMNS($DI$4:DI5))),"")</f>
        <v>AL</v>
      </c>
      <c r="DM14" s="348" t="str" cm="1">
        <f t="array" ref="DM14">IFERROR(INDEX($CZ$4:$DI$4,_xlfn.AGGREGATE(15,6,COLUMN($CZ$4:$DI$4)-COLUMN($CY$1)/($CZ$14:$DI$14=MAX($CZ$14:$DI$14)),COLUMNS($DI$4:DJ5))),"")</f>
        <v>BW</v>
      </c>
      <c r="DN14" s="348" t="str" cm="1">
        <f t="array" ref="DN14">IFERROR(INDEX($CZ$4:$DI$4,_xlfn.AGGREGATE(15,6,COLUMN($CZ$4:$DI$4)-COLUMN($CY$1)/($CZ$14:$DI$14=MAX($CZ$14:$DI$14)),COLUMNS($DI$4:DK5))),"")</f>
        <v/>
      </c>
      <c r="DO14" s="348" t="str" cm="1">
        <f t="array" ref="DO14">IFERROR(INDEX($CZ$4:$DI$4,_xlfn.AGGREGATE(15,6,COLUMN($CZ$4:$DI$4)-COLUMN($CY$1)/($CZ$14:$DI$14=MAX($CZ$14:$DI$14)),COLUMNS($DI$4:DL5))),"")</f>
        <v/>
      </c>
      <c r="DP14" s="348" t="str" cm="1">
        <f t="array" ref="DP14">IFERROR(INDEX($CZ$4:$DI$4,_xlfn.AGGREGATE(15,6,COLUMN($CZ$4:$DI$4)-COLUMN($CY$1)/($CZ$14:$DI$14=MAX($CZ$14:$DI$14)),COLUMNS($DI$4:DM5))),"")</f>
        <v/>
      </c>
      <c r="DQ14" s="348" t="str" cm="1">
        <f t="array" ref="DQ14">IFERROR(INDEX($CZ$4:$DI$4,_xlfn.AGGREGATE(15,6,COLUMN($CZ$4:$DI$4)-COLUMN($CY$1)/($CZ$14:$DI$14=MAX($CZ$14:$DI$14)),COLUMNS($DI$4:DN5))),"")</f>
        <v/>
      </c>
      <c r="DR14" s="346" t="str">
        <f t="shared" ca="1" si="18"/>
        <v>BW</v>
      </c>
      <c r="DS14" s="349" t="str">
        <f t="shared" ca="1" si="19"/>
        <v>R</v>
      </c>
      <c r="DT14" s="349" t="str">
        <f t="shared" ca="1" si="1"/>
        <v>BW</v>
      </c>
      <c r="DU14" s="350">
        <f t="shared" ca="1" si="20"/>
        <v>2</v>
      </c>
      <c r="DV14" s="348" t="str">
        <f>IFERROR(VLOOKUP(DL14,General!R:S,2,FALSE),"")</f>
        <v>AO</v>
      </c>
      <c r="DW14" s="348" t="str">
        <f>IFERROR(VLOOKUP(DM14,General!R:S,2,FALSE),"")</f>
        <v>BZ</v>
      </c>
      <c r="DX14" s="348" t="str">
        <f>IFERROR(VLOOKUP(DN14,General!R:S,2,FALSE),"")</f>
        <v/>
      </c>
      <c r="DY14" s="348" t="str">
        <f>IFERROR(VLOOKUP(DO14,General!R:S,2,FALSE),"")</f>
        <v/>
      </c>
      <c r="DZ14" s="348" t="str">
        <f>IFERROR(VLOOKUP(DP14,General!R:S,2,FALSE),"")</f>
        <v/>
      </c>
      <c r="EA14" s="348" t="str">
        <f>IFERROR(VLOOKUP(DQ14,General!R:S,2,FALSE),"")</f>
        <v/>
      </c>
      <c r="EB14" s="373">
        <f ca="1">IF(DL14="",-1,COUNTIF(INDIRECT(DV14&amp;$DJ$10):INDIRECT(DV14&amp;DJ14),"Y"))</f>
        <v>2</v>
      </c>
      <c r="EC14" s="376">
        <f ca="1">IF(DM14="",-1,COUNTIF(INDIRECT(DW14&amp;$DJ$10):INDIRECT(DW14&amp;DJ14),"Y"))</f>
        <v>2</v>
      </c>
      <c r="ED14" s="376">
        <f ca="1">IF(DN14="",-1,COUNTIF(INDIRECT(DX14&amp;$DJ$10):INDIRECT(DX14&amp;DJ14),"Y"))</f>
        <v>-1</v>
      </c>
      <c r="EE14" s="374">
        <f ca="1">IF(DO14="",-1,COUNTIF(INDIRECT(DY14&amp;$DJ$10):INDIRECT(DY14&amp;DJ14),"Y"))</f>
        <v>-1</v>
      </c>
      <c r="EF14" s="378">
        <f ca="1">IF(DP14="",-1,COUNTIF(INDIRECT(DZ14&amp;$DJ$10):INDIRECT(DZ14&amp;DJ14),"Y"))</f>
        <v>-1</v>
      </c>
      <c r="EG14" s="378">
        <f ca="1">IF(DQ14="",-1,COUNTIF(INDIRECT(EA14&amp;$DJ$10):INDIRECT(EA14&amp;DJ14),"Y"))</f>
        <v>-1</v>
      </c>
      <c r="EH14" s="348" t="str" cm="1">
        <f t="array" aca="1" ref="EH14" ca="1">IFERROR(INDEX($DL$13:$DQ$13,_xlfn.AGGREGATE(15,6,COLUMN($DL$13:$DQ$13)-COLUMN($DK$13)/($EB$13:$EG$13=MAX($EB$13:$EG$13)),COLUMNS(DL$13:$DL14))),"")</f>
        <v>AL</v>
      </c>
      <c r="EI14" s="348" t="str" cm="1">
        <f t="array" aca="1" ref="EI14" ca="1">IFERROR(INDEX($DL$13:$DQ$13,_xlfn.AGGREGATE(15,6,COLUMN($DL$13:$DQ$13)-COLUMN($DK$13)/($EB$13:$EG$13=MAX($EB$13:$EG$13)),COLUMNS($DL$13:DM14))),"")</f>
        <v>BW</v>
      </c>
      <c r="EJ14" s="348" t="str" cm="1">
        <f t="array" aca="1" ref="EJ14" ca="1">IFERROR(INDEX($DL$13:$DQ$13,_xlfn.AGGREGATE(15,6,COLUMN($DL$13:$DQ$13)-COLUMN($DK$13)/($EB$13:$EG$13=MAX($EB$13:$EG$13)),COLUMNS($DL$13:DN14))),"")</f>
        <v/>
      </c>
      <c r="EK14" s="348" t="str" cm="1">
        <f t="array" aca="1" ref="EK14" ca="1">IFERROR(INDEX($DL$13:$DQ$13,_xlfn.AGGREGATE(15,6,COLUMN($DL$13:$DQ$13)-COLUMN($DK$13)/($EB$13:$EG$13=MAX($EB$13:$EG$13)),COLUMNS($DL$13:DO14))),"")</f>
        <v/>
      </c>
      <c r="EL14" s="348" t="str" cm="1">
        <f t="array" aca="1" ref="EL14" ca="1">IFERROR(INDEX($DL$13:$DQ$13,_xlfn.AGGREGATE(15,6,COLUMN($DL$13:$DQ$13)-COLUMN($DK$13)/($EB$13:$EG$13=MAX($EB$13:$EG$13)),COLUMNS($DL$13:DP14))),"")</f>
        <v/>
      </c>
      <c r="EM14" s="348" t="str" cm="1">
        <f t="array" aca="1" ref="EM14" ca="1">IFERROR(INDEX($DL$13:$DQ$13,_xlfn.AGGREGATE(15,6,COLUMN($DL$13:$DQ$13)-COLUMN($DK$13)/($EB$13:$EG$13=MAX($EB$13:$EG$13)),COLUMNS($DL$13:DQ14))),"")</f>
        <v/>
      </c>
      <c r="EN14" s="352">
        <f t="shared" ca="1" si="2"/>
        <v>2</v>
      </c>
      <c r="EO14" s="350">
        <f t="shared" ca="1" si="21"/>
        <v>2</v>
      </c>
      <c r="EP14" s="377" t="str" cm="1">
        <f t="array" aca="1" ref="EP14" ca="1">INDEX(EH14:EM14,1,EO14)</f>
        <v>BW</v>
      </c>
    </row>
    <row r="15" spans="1:151" ht="26.25" customHeight="1" thickBot="1">
      <c r="A15" s="14">
        <v>6</v>
      </c>
      <c r="B15" s="101" t="str">
        <f>'Strategy 1 | PD-TG'!B15</f>
        <v>P4</v>
      </c>
      <c r="C15" s="102" t="str">
        <f>'Strategy 1 | PD-TG'!C15</f>
        <v/>
      </c>
      <c r="D15" s="102" t="str">
        <f>'Strategy 1 | PD-TG'!J15</f>
        <v/>
      </c>
      <c r="E15" s="102" t="str">
        <f>IF(AU15="","",IF('Strategy 1 | PD-TG'!S15="W","Y",IF('Strategy 1 | PD-TG'!S15="L","N","")))</f>
        <v>N</v>
      </c>
      <c r="F15" s="102">
        <f>'Strategy 1 | PD-TG'!T15</f>
        <v>0</v>
      </c>
      <c r="G15" s="102">
        <f>'Strategy 1 | PD-TG'!N15</f>
        <v>-9</v>
      </c>
      <c r="H15" s="103">
        <f>'Strategy 1 | PD-TG'!P15</f>
        <v>-10</v>
      </c>
      <c r="I15" s="135"/>
      <c r="J15" s="135"/>
      <c r="K15" s="101" t="str">
        <f>'Strategy 2 | PD-FE'!B15</f>
        <v>P4</v>
      </c>
      <c r="L15" s="102" t="str">
        <f>'Strategy 2 | PD-FE'!C15</f>
        <v/>
      </c>
      <c r="M15" s="102" t="str">
        <f>'Strategy 2 | PD-FE'!J15</f>
        <v/>
      </c>
      <c r="N15" s="102" t="str">
        <f>IF(AU15="","",IF('Strategy 2 | PD-FE'!S15="W","Y",IF('Strategy 2 | PD-FE'!S15="L","N","")))</f>
        <v>N</v>
      </c>
      <c r="O15" s="102">
        <f>'Strategy 2 | PD-FE'!T15</f>
        <v>-1</v>
      </c>
      <c r="P15" s="102">
        <f>'Strategy 2 | PD-FE'!N15</f>
        <v>-6</v>
      </c>
      <c r="Q15" s="103">
        <f>'Strategy 2 | PD-FE'!P15</f>
        <v>-5</v>
      </c>
      <c r="R15" s="135"/>
      <c r="S15" s="135"/>
      <c r="T15" s="101" t="str">
        <f>'Strategy 3 | M1-TG'!B15</f>
        <v>P4</v>
      </c>
      <c r="U15" s="102" t="str">
        <f>'Strategy 3 | M1-TG'!C15</f>
        <v/>
      </c>
      <c r="V15" s="102" t="str">
        <f>'Strategy 3 | M1-TG'!J15</f>
        <v/>
      </c>
      <c r="W15" s="102" t="str">
        <f>IF(AU15="","",IF('Strategy 3 | M1-TG'!S15="W","Y",IF('Strategy 3 | M1-TG'!S15="L","N","")))</f>
        <v>N</v>
      </c>
      <c r="X15" s="102">
        <f>'Strategy 3 | M1-TG'!T15</f>
        <v>-1</v>
      </c>
      <c r="Y15" s="102">
        <f>'Strategy 3 | M1-TG'!N15</f>
        <v>-6</v>
      </c>
      <c r="Z15" s="103">
        <f>'Strategy 3 | M1-TG'!P15</f>
        <v>-5</v>
      </c>
      <c r="AA15" s="135"/>
      <c r="AB15" s="135"/>
      <c r="AC15" s="101" t="str">
        <f>'Strategy 4 | HP-FE'!B15</f>
        <v>P4</v>
      </c>
      <c r="AD15" s="102" t="str">
        <f>'Strategy 4 | HP-FE'!C15</f>
        <v/>
      </c>
      <c r="AE15" s="102" t="str">
        <f>'Strategy 4 | HP-FE'!J15</f>
        <v/>
      </c>
      <c r="AF15" s="102" t="str">
        <f>IF(AU15="","",IF('Strategy 4 | HP-FE'!S15="W","Y",IF('Strategy 4 | HP-FE'!S15="L","N","")))</f>
        <v>N</v>
      </c>
      <c r="AG15" s="102">
        <f>'Strategy 4 | HP-FE'!T15</f>
        <v>-1</v>
      </c>
      <c r="AH15" s="102">
        <f>'Strategy 4 | HP-FE'!N15</f>
        <v>-6</v>
      </c>
      <c r="AI15" s="103">
        <f>'Strategy 4 | HP-FE'!P15</f>
        <v>-5</v>
      </c>
      <c r="AJ15" s="135"/>
      <c r="AK15" s="135"/>
      <c r="AL15" s="101" t="str">
        <f>'Strategy 5 | M1-FE'!B15</f>
        <v>P4</v>
      </c>
      <c r="AM15" s="102" t="str">
        <f>'Strategy 5 | M1-FE'!C15</f>
        <v/>
      </c>
      <c r="AN15" s="102" t="str">
        <f>'Strategy 5 | M1-FE'!J15</f>
        <v/>
      </c>
      <c r="AO15" s="102" t="str">
        <f>IF(AU15="","",IF('Strategy 5 | M1-FE'!S15="W","Y",IF('Strategy 5 | M1-FE'!S15="L","N","")))</f>
        <v>N</v>
      </c>
      <c r="AP15" s="102">
        <f>'Strategy 5 | M1-FE'!T15</f>
        <v>-4</v>
      </c>
      <c r="AQ15" s="102">
        <f>'Strategy 5 | M1-FE'!N15</f>
        <v>-6</v>
      </c>
      <c r="AR15" s="103">
        <f>'Strategy 5 | M1-FE'!P15</f>
        <v>-4</v>
      </c>
      <c r="AS15" s="135"/>
      <c r="AT15" s="135"/>
      <c r="AU15" s="171" t="s">
        <v>25</v>
      </c>
      <c r="AV15" s="164" t="str">
        <f t="shared" ca="1" si="3"/>
        <v>R</v>
      </c>
      <c r="AW15" s="165" t="str">
        <f ca="1">IF(AU14="","",VLOOKUP(DT15,General!U:V,2,FALSE))</f>
        <v>S8</v>
      </c>
      <c r="AX15" s="166" t="str" cm="1">
        <f t="array" aca="1" ref="AX15" ca="1">IF(AU14="","",INDIRECT(DT15&amp;DJ15))</f>
        <v>P4</v>
      </c>
      <c r="AY15" s="102" t="str">
        <f t="shared" ca="1" si="4"/>
        <v>N</v>
      </c>
      <c r="AZ15" s="102">
        <f t="shared" ca="1" si="22"/>
        <v>-1</v>
      </c>
      <c r="BA15" s="103">
        <f t="shared" ca="1" si="5"/>
        <v>-7</v>
      </c>
      <c r="BB15" s="135"/>
      <c r="BC15" s="135"/>
      <c r="BD15" s="135"/>
      <c r="BE15" s="101" t="str">
        <f>'Strategy 6 | PD-M1'!B15</f>
        <v>P4</v>
      </c>
      <c r="BF15" s="102" t="str">
        <f>'Strategy 6 | PD-M1'!C15</f>
        <v/>
      </c>
      <c r="BG15" s="102" t="str">
        <f>'Strategy 6 | PD-M1'!J15</f>
        <v/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-6</v>
      </c>
      <c r="BK15" s="103">
        <f>'Strategy 6 | PD-M1'!P15</f>
        <v>-5</v>
      </c>
      <c r="BL15" s="135"/>
      <c r="BM15" s="135"/>
      <c r="BN15" s="101" t="str">
        <f>'Strategy 7 | TG-FE'!B15</f>
        <v>P4</v>
      </c>
      <c r="BO15" s="102" t="str">
        <f>'Strategy 7 | TG-FE'!C15</f>
        <v/>
      </c>
      <c r="BP15" s="102" t="str">
        <f>'Strategy 7 | TG-FE'!J15</f>
        <v/>
      </c>
      <c r="BQ15" s="102" t="str">
        <f>IF(AU15="","",IF('Strategy 7 | TG-FE'!S15="W","Y",IF('Strategy 7 | TG-FE'!S15="L","N","")))</f>
        <v>N</v>
      </c>
      <c r="BR15" s="102">
        <f>'Strategy 7 | TG-FE'!T15</f>
        <v>-1</v>
      </c>
      <c r="BS15" s="102">
        <f>'Strategy 7 | TG-FE'!N15</f>
        <v>-6</v>
      </c>
      <c r="BT15" s="103">
        <f>'Strategy 7 | TG-FE'!P15</f>
        <v>-5</v>
      </c>
      <c r="BU15" s="135"/>
      <c r="BV15" s="135"/>
      <c r="BW15" s="101" t="str">
        <f>'Strategy 8 | M1-WB'!B15</f>
        <v>P4</v>
      </c>
      <c r="BX15" s="102" t="str">
        <f>'Strategy 8 | M1-WB'!C15</f>
        <v/>
      </c>
      <c r="BY15" s="102" t="str">
        <f>'Strategy 8 | M1-WB'!J15</f>
        <v/>
      </c>
      <c r="BZ15" s="102" t="str">
        <f>IF(AU15="","",IF('Strategy 8 | M1-WB'!S15="W","Y",IF('Strategy 8 | M1-WB'!S15="L","N","")))</f>
        <v>N</v>
      </c>
      <c r="CA15" s="102">
        <f>'Strategy 8 | M1-WB'!T15</f>
        <v>-4</v>
      </c>
      <c r="CB15" s="102">
        <f>'Strategy 8 | M1-WB'!N15</f>
        <v>-6</v>
      </c>
      <c r="CC15" s="103">
        <f>'Strategy 8 | M1-WB'!P15</f>
        <v>-4</v>
      </c>
      <c r="CD15" s="135"/>
      <c r="CE15" s="135"/>
      <c r="CF15" s="101" t="str">
        <f>'Strategy 9 | HP-M1'!B15</f>
        <v>P4</v>
      </c>
      <c r="CG15" s="102" t="str">
        <f>'Strategy 9 | HP-M1'!C15</f>
        <v/>
      </c>
      <c r="CH15" s="102" t="str">
        <f>'Strategy 9 | HP-M1'!J15</f>
        <v/>
      </c>
      <c r="CI15" s="102" t="str">
        <f>IF(AU15="","",IF('Strategy 9 | HP-M1'!S15="W","Y",IF('Strategy 9 | HP-M1'!S15="L","N","")))</f>
        <v>N</v>
      </c>
      <c r="CJ15" s="102">
        <f>'Strategy 9 | HP-M1'!T15</f>
        <v>-1</v>
      </c>
      <c r="CK15" s="102">
        <f>'Strategy 9 | HP-M1'!N15</f>
        <v>-6</v>
      </c>
      <c r="CL15" s="103">
        <f>'Strategy 9 | HP-M1'!P15</f>
        <v>-5</v>
      </c>
      <c r="CM15" s="135"/>
      <c r="CN15" s="135"/>
      <c r="CO15" s="101" t="str">
        <f>'Strategy 10 | OP-OB'!B15</f>
        <v>P4</v>
      </c>
      <c r="CP15" s="102" t="str">
        <f>'Strategy 10 | OP-OB'!C15</f>
        <v/>
      </c>
      <c r="CQ15" s="102" t="str">
        <f>'Strategy 10 | OP-OB'!J15</f>
        <v/>
      </c>
      <c r="CR15" s="102" t="str">
        <f>IF(AU15="","",IF('Strategy 10 | OP-OB'!S15="W","Y",IF('Strategy 10 | OP-OB'!S15="L","N","")))</f>
        <v>N</v>
      </c>
      <c r="CS15" s="102">
        <f>'Strategy 10 | OP-OB'!T15</f>
        <v>-1</v>
      </c>
      <c r="CT15" s="102">
        <f>'Strategy 10 | OP-OB'!N15</f>
        <v>-6</v>
      </c>
      <c r="CU15" s="103">
        <f>'Strategy 10 | OP-OB'!P15</f>
        <v>-5</v>
      </c>
      <c r="CV15" s="14">
        <f ca="1">IF(AY15="",0,IFERROR(VLOOKUP(AY10&amp;AY11&amp;AY12&amp;AY13&amp;AY14&amp;AY15,General!I:J,2,FALSE),0))+AZ14</f>
        <v>-1</v>
      </c>
      <c r="CW15" s="379">
        <f t="shared" si="6"/>
        <v>-4</v>
      </c>
      <c r="CX15" s="335">
        <f>COUNTIF(CZ15:DI15,CW15)</f>
        <v>2</v>
      </c>
      <c r="CY15" s="371" t="str">
        <f t="shared" si="0"/>
        <v/>
      </c>
      <c r="CZ15" s="372">
        <f t="shared" si="7"/>
        <v>-10</v>
      </c>
      <c r="DA15" s="372">
        <f t="shared" si="8"/>
        <v>-5</v>
      </c>
      <c r="DB15" s="372">
        <f t="shared" si="9"/>
        <v>-5</v>
      </c>
      <c r="DC15" s="372">
        <f t="shared" si="10"/>
        <v>-5</v>
      </c>
      <c r="DD15" s="372">
        <f t="shared" si="11"/>
        <v>-4</v>
      </c>
      <c r="DE15" s="372">
        <f t="shared" si="12"/>
        <v>-5</v>
      </c>
      <c r="DF15" s="372">
        <f t="shared" si="13"/>
        <v>-5</v>
      </c>
      <c r="DG15" s="372">
        <f t="shared" si="14"/>
        <v>-4</v>
      </c>
      <c r="DH15" s="372">
        <f t="shared" si="15"/>
        <v>-5</v>
      </c>
      <c r="DI15" s="372">
        <f t="shared" si="16"/>
        <v>-5</v>
      </c>
      <c r="DJ15" s="346">
        <v>15</v>
      </c>
      <c r="DK15" s="350">
        <f>DJ15-5</f>
        <v>10</v>
      </c>
      <c r="DL15" s="348" t="str" cm="1">
        <f t="array" ref="DL15">IFERROR(INDEX($CZ$4:$DI$4,_xlfn.AGGREGATE(15,6,COLUMN($CZ$4:$DI$4)-COLUMN($CY$1)/($CZ$15:$DI$15=MAX($CZ$15:$DI$15)),COLUMNS($DI$4:DI5))),"")</f>
        <v>AL</v>
      </c>
      <c r="DM15" s="348" t="str" cm="1">
        <f t="array" ref="DM15">IFERROR(INDEX($CZ$4:$DI$4,_xlfn.AGGREGATE(15,6,COLUMN($CZ$4:$DI$4)-COLUMN($CY$1)/($CZ$15:$DI$15=MAX($CZ$15:$DI$15)),COLUMNS($DI$4:DJ5))),"")</f>
        <v>BW</v>
      </c>
      <c r="DN15" s="348" t="str" cm="1">
        <f t="array" ref="DN15">IFERROR(INDEX($CZ$4:$DI$4,_xlfn.AGGREGATE(15,6,COLUMN($CZ$4:$DI$4)-COLUMN($CY$1)/($CZ$15:$DI$15=MAX($CZ$15:$DI$15)),COLUMNS($DI$4:DK5))),"")</f>
        <v/>
      </c>
      <c r="DO15" s="348" t="str" cm="1">
        <f t="array" ref="DO15">IFERROR(INDEX($CZ$4:$DI$4,_xlfn.AGGREGATE(15,6,COLUMN($CZ$4:$DI$4)-COLUMN($CY$1)/($CZ$15:$DI$15=MAX($CZ$15:$DI$15)),COLUMNS($DI$4:DL5))),"")</f>
        <v/>
      </c>
      <c r="DP15" s="348" t="str" cm="1">
        <f t="array" ref="DP15">IFERROR(INDEX($CZ$4:$DI$4,_xlfn.AGGREGATE(15,6,COLUMN($CZ$4:$DI$4)-COLUMN($CY$1)/($CZ$15:$DI$15=MAX($CZ$15:$DI$15)),COLUMNS($DI$4:DM5))),"")</f>
        <v/>
      </c>
      <c r="DQ15" s="348" t="str" cm="1">
        <f t="array" ref="DQ15">IFERROR(INDEX($CZ$4:$DI$4,_xlfn.AGGREGATE(15,6,COLUMN($CZ$4:$DI$4)-COLUMN($CY$1)/($CZ$15:$DI$15=MAX($CZ$15:$DI$15)),COLUMNS($DI$4:DN5))),"")</f>
        <v/>
      </c>
      <c r="DR15" s="346" t="str">
        <f t="shared" ca="1" si="18"/>
        <v>BW</v>
      </c>
      <c r="DS15" s="349" t="str">
        <f t="shared" ca="1" si="19"/>
        <v>R</v>
      </c>
      <c r="DT15" s="349" t="str">
        <f t="shared" ca="1" si="1"/>
        <v>BW</v>
      </c>
      <c r="DU15" s="350">
        <f t="shared" ca="1" si="20"/>
        <v>2</v>
      </c>
      <c r="DV15" s="348" t="str">
        <f>IFERROR(VLOOKUP(DL15,General!R:S,2,FALSE),"")</f>
        <v>AO</v>
      </c>
      <c r="DW15" s="348" t="str">
        <f>IFERROR(VLOOKUP(DM15,General!R:S,2,FALSE),"")</f>
        <v>BZ</v>
      </c>
      <c r="DX15" s="348" t="str">
        <f>IFERROR(VLOOKUP(DN15,General!R:S,2,FALSE),"")</f>
        <v/>
      </c>
      <c r="DY15" s="348" t="str">
        <f>IFERROR(VLOOKUP(DO15,General!R:S,2,FALSE),"")</f>
        <v/>
      </c>
      <c r="DZ15" s="348" t="str">
        <f>IFERROR(VLOOKUP(DP15,General!R:S,2,FALSE),"")</f>
        <v/>
      </c>
      <c r="EA15" s="348" t="str">
        <f>IFERROR(VLOOKUP(DQ15,General!R:S,2,FALSE),"")</f>
        <v/>
      </c>
      <c r="EB15" s="373">
        <f ca="1">IF(DL15="",-1,COUNTIF(INDIRECT(DV15&amp;$DJ$10):INDIRECT(DV15&amp;DJ15),"Y"))</f>
        <v>2</v>
      </c>
      <c r="EC15" s="376">
        <f ca="1">IF(DM15="",-1,COUNTIF(INDIRECT(DW15&amp;$DJ$10):INDIRECT(DW15&amp;DJ15),"Y"))</f>
        <v>2</v>
      </c>
      <c r="ED15" s="376">
        <f ca="1">IF(DN15="",-1,COUNTIF(INDIRECT(DX15&amp;$DJ$10):INDIRECT(DX15&amp;DJ15),"Y"))</f>
        <v>-1</v>
      </c>
      <c r="EE15" s="374">
        <f ca="1">IF(DO15="",-1,COUNTIF(INDIRECT(DY15&amp;$DJ$10):INDIRECT(DY15&amp;DJ15),"Y"))</f>
        <v>-1</v>
      </c>
      <c r="EF15" s="378">
        <f ca="1">IF(DP15="",-1,COUNTIF(INDIRECT(DZ15&amp;$DJ$10):INDIRECT(DZ15&amp;DJ15),"Y"))</f>
        <v>-1</v>
      </c>
      <c r="EG15" s="378">
        <f ca="1">IF(DQ15="",-1,COUNTIF(INDIRECT(EA15&amp;$DJ$10):INDIRECT(EA15&amp;DJ15),"Y"))</f>
        <v>-1</v>
      </c>
      <c r="EH15" s="348" t="str" cm="1">
        <f t="array" aca="1" ref="EH15" ca="1">IFERROR(INDEX($DL$14:$DQ$14,_xlfn.AGGREGATE(15,6,COLUMN($DL$14:$DQ$14)-COLUMN($DK$14)/($EB$14:$EG$14=MAX($EB$14:$EG$14)),COLUMNS(DL$14:$DL15))),"")</f>
        <v>AL</v>
      </c>
      <c r="EI15" s="348" t="str" cm="1">
        <f t="array" aca="1" ref="EI15" ca="1">IFERROR(INDEX($DL$14:$DQ$14,_xlfn.AGGREGATE(15,6,COLUMN($DL$14:$DQ$14)-COLUMN($DK$14)/($EB$14:$EG$14=MAX($EB$14:$EG$14)),COLUMNS($DL$14:DM15))),"")</f>
        <v>BW</v>
      </c>
      <c r="EJ15" s="348" t="str" cm="1">
        <f t="array" aca="1" ref="EJ15" ca="1">IFERROR(INDEX($DL$14:$DQ$14,_xlfn.AGGREGATE(15,6,COLUMN($DL$14:$DQ$14)-COLUMN($DK$14)/($EB$14:$EG$14=MAX($EB$14:$EG$14)),COLUMNS($DL$14:DN15))),"")</f>
        <v/>
      </c>
      <c r="EK15" s="348" t="str" cm="1">
        <f t="array" aca="1" ref="EK15" ca="1">IFERROR(INDEX($DL$14:$DQ$14,_xlfn.AGGREGATE(15,6,COLUMN($DL$14:$DQ$14)-COLUMN($DK$14)/($EB$14:$EG$14=MAX($EB$14:$EG$14)),COLUMNS($DL$14:DO15))),"")</f>
        <v/>
      </c>
      <c r="EL15" s="348" t="str" cm="1">
        <f t="array" aca="1" ref="EL15" ca="1">IFERROR(INDEX($DL$14:$DQ$14,_xlfn.AGGREGATE(15,6,COLUMN($DL$14:$DQ$14)-COLUMN($DK$14)/($EB$14:$EG$14=MAX($EB$14:$EG$14)),COLUMNS($DL$14:DP15))),"")</f>
        <v/>
      </c>
      <c r="EM15" s="348" t="str" cm="1">
        <f t="array" aca="1" ref="EM15" ca="1">IFERROR(INDEX($DL$14:$DQ$14,_xlfn.AGGREGATE(15,6,COLUMN($DL$14:$DQ$14)-COLUMN($DK$14)/($EB$14:$EG$14=MAX($EB$14:$EG$14)),COLUMNS($DL$14:DQ15))),"")</f>
        <v/>
      </c>
      <c r="EN15" s="352">
        <f t="shared" ca="1" si="2"/>
        <v>2</v>
      </c>
      <c r="EO15" s="350">
        <f t="shared" ca="1" si="21"/>
        <v>2</v>
      </c>
      <c r="EP15" s="377" t="str" cm="1">
        <f t="array" aca="1" ref="EP15" ca="1">INDEX(EH15:EM15,1,EO15)</f>
        <v>BW</v>
      </c>
    </row>
    <row r="16" spans="1:151" ht="26.25" customHeight="1" thickBot="1">
      <c r="A16" s="14">
        <v>7</v>
      </c>
      <c r="B16" s="104" t="str">
        <f>'Strategy 1 | PD-TG'!B16</f>
        <v>NB</v>
      </c>
      <c r="C16" s="91" t="str">
        <f>'Strategy 1 | PD-TG'!C16</f>
        <v>PD</v>
      </c>
      <c r="D16" s="91" t="str">
        <f>'Strategy 1 | PD-TG'!J16</f>
        <v>TG</v>
      </c>
      <c r="E16" s="91" t="str">
        <f>IF(AU16="","",IF('Strategy 1 | PD-TG'!S16="W","Y",IF('Strategy 1 | PD-TG'!S16="L","N","")))</f>
        <v/>
      </c>
      <c r="F16" s="91">
        <f>'Strategy 1 | PD-TG'!T16</f>
        <v>0</v>
      </c>
      <c r="G16" s="91">
        <f>'Strategy 1 | PD-TG'!N16</f>
        <v>-9</v>
      </c>
      <c r="H16" s="105">
        <f>'Strategy 1 | PD-TG'!P16</f>
        <v>-10</v>
      </c>
      <c r="I16" s="135"/>
      <c r="J16" s="135"/>
      <c r="K16" s="104" t="str">
        <f>'Strategy 2 | PD-FE'!B16</f>
        <v>NB</v>
      </c>
      <c r="L16" s="91" t="str">
        <f>'Strategy 2 | PD-FE'!C16</f>
        <v>PD</v>
      </c>
      <c r="M16" s="91" t="str">
        <f>'Strategy 2 | PD-FE'!J16</f>
        <v>FE</v>
      </c>
      <c r="N16" s="91" t="str">
        <f>IF(AU16="","",IF('Strategy 2 | PD-FE'!S16="W","Y",IF('Strategy 2 | PD-FE'!S16="L","N","")))</f>
        <v/>
      </c>
      <c r="O16" s="91">
        <f>'Strategy 2 | PD-FE'!T16</f>
        <v>-1</v>
      </c>
      <c r="P16" s="91">
        <f>'Strategy 2 | PD-FE'!N16</f>
        <v>-6</v>
      </c>
      <c r="Q16" s="105">
        <f>'Strategy 2 | PD-FE'!P16</f>
        <v>-5</v>
      </c>
      <c r="R16" s="135"/>
      <c r="S16" s="135"/>
      <c r="T16" s="104" t="str">
        <f>'Strategy 3 | M1-TG'!B16</f>
        <v>NB</v>
      </c>
      <c r="U16" s="91" t="str">
        <f>'Strategy 3 | M1-TG'!C16</f>
        <v>M1</v>
      </c>
      <c r="V16" s="91" t="str">
        <f>'Strategy 3 | M1-TG'!J16</f>
        <v>TG</v>
      </c>
      <c r="W16" s="91" t="str">
        <f>IF(AU16="","",IF('Strategy 3 | M1-TG'!S16="W","Y",IF('Strategy 3 | M1-TG'!S16="L","N","")))</f>
        <v/>
      </c>
      <c r="X16" s="91">
        <f>'Strategy 3 | M1-TG'!T16</f>
        <v>-1</v>
      </c>
      <c r="Y16" s="91">
        <f>'Strategy 3 | M1-TG'!N16</f>
        <v>-6</v>
      </c>
      <c r="Z16" s="105">
        <f>'Strategy 3 | M1-TG'!P16</f>
        <v>-5</v>
      </c>
      <c r="AA16" s="135"/>
      <c r="AB16" s="135"/>
      <c r="AC16" s="104" t="str">
        <f>'Strategy 4 | HP-FE'!B16</f>
        <v>NB</v>
      </c>
      <c r="AD16" s="91" t="str">
        <f>'Strategy 4 | HP-FE'!C16</f>
        <v>HP</v>
      </c>
      <c r="AE16" s="91" t="str">
        <f>'Strategy 4 | HP-FE'!J16</f>
        <v>FE</v>
      </c>
      <c r="AF16" s="91" t="str">
        <f>IF(AU16="","",IF('Strategy 4 | HP-FE'!S16="W","Y",IF('Strategy 4 | HP-FE'!S16="L","N","")))</f>
        <v/>
      </c>
      <c r="AG16" s="91">
        <f>'Strategy 4 | HP-FE'!T16</f>
        <v>-1</v>
      </c>
      <c r="AH16" s="91">
        <f>'Strategy 4 | HP-FE'!N16</f>
        <v>-6</v>
      </c>
      <c r="AI16" s="105">
        <f>'Strategy 4 | HP-FE'!P16</f>
        <v>-5</v>
      </c>
      <c r="AJ16" s="135"/>
      <c r="AK16" s="135"/>
      <c r="AL16" s="104" t="str">
        <f>'Strategy 5 | M1-FE'!B16</f>
        <v>NB</v>
      </c>
      <c r="AM16" s="91" t="str">
        <f>'Strategy 5 | M1-FE'!C16</f>
        <v>M1</v>
      </c>
      <c r="AN16" s="91" t="str">
        <f>'Strategy 5 | M1-FE'!J16</f>
        <v>FE</v>
      </c>
      <c r="AO16" s="91" t="str">
        <f>IF(AU16="","",IF('Strategy 5 | M1-FE'!S16="W","Y",IF('Strategy 5 | M1-FE'!S16="L","N","")))</f>
        <v/>
      </c>
      <c r="AP16" s="91">
        <f>'Strategy 5 | M1-FE'!T16</f>
        <v>-4</v>
      </c>
      <c r="AQ16" s="91">
        <f>'Strategy 5 | M1-FE'!N16</f>
        <v>-6</v>
      </c>
      <c r="AR16" s="105">
        <f>'Strategy 5 | M1-FE'!P16</f>
        <v>-4</v>
      </c>
      <c r="AS16" s="135"/>
      <c r="AT16" s="135"/>
      <c r="AU16" s="172" t="s">
        <v>24</v>
      </c>
      <c r="AV16" s="159" t="str">
        <f t="shared" ca="1" si="3"/>
        <v>R</v>
      </c>
      <c r="AW16" s="169" t="str">
        <f ca="1">IF(AU15="","",VLOOKUP(DT16,General!U:V,2,FALSE))</f>
        <v>S8</v>
      </c>
      <c r="AX16" s="163" t="str" cm="1">
        <f t="array" aca="1" ref="AX16" ca="1">IF(AU15="","",INDIRECT(DT16&amp;DJ16))</f>
        <v>NB</v>
      </c>
      <c r="AY16" s="91" t="str">
        <f t="shared" ca="1" si="4"/>
        <v/>
      </c>
      <c r="AZ16" s="91">
        <f t="shared" ca="1" si="22"/>
        <v>-1</v>
      </c>
      <c r="BA16" s="105">
        <f t="shared" ca="1" si="5"/>
        <v>-7</v>
      </c>
      <c r="BB16" s="135"/>
      <c r="BC16" s="135"/>
      <c r="BD16" s="135"/>
      <c r="BE16" s="104" t="str">
        <f>'Strategy 6 | PD-M1'!B16</f>
        <v>B6</v>
      </c>
      <c r="BF16" s="91" t="str">
        <f>'Strategy 6 | PD-M1'!C16</f>
        <v>PD</v>
      </c>
      <c r="BG16" s="91" t="str">
        <f>'Strategy 6 | PD-M1'!J16</f>
        <v>M1</v>
      </c>
      <c r="BH16" s="91" t="str">
        <f>IF(AU16="","",IF('Strategy 6 | PD-M1'!R16&gt;0,"Y",IF('Strategy 6 | PD-M1'!R16=0,"","N")))</f>
        <v>N</v>
      </c>
      <c r="BI16" s="91">
        <f>'Strategy 6 | PD-M1'!T16</f>
        <v>-7</v>
      </c>
      <c r="BJ16" s="91">
        <f>'Strategy 6 | PD-M1'!N16</f>
        <v>-12</v>
      </c>
      <c r="BK16" s="105">
        <f>'Strategy 6 | PD-M1'!P16</f>
        <v>-11</v>
      </c>
      <c r="BL16" s="135"/>
      <c r="BM16" s="135"/>
      <c r="BN16" s="104" t="str">
        <f>'Strategy 7 | TG-FE'!B16</f>
        <v>P6</v>
      </c>
      <c r="BO16" s="91" t="str">
        <f>'Strategy 7 | TG-FE'!C16</f>
        <v>TG</v>
      </c>
      <c r="BP16" s="91" t="str">
        <f>'Strategy 7 | TG-FE'!J16</f>
        <v>FE</v>
      </c>
      <c r="BQ16" s="91" t="str">
        <f>IF(AU16="","",IF('Strategy 7 | TG-FE'!S16="W","Y",IF('Strategy 7 | TG-FE'!S16="L","N","")))</f>
        <v>Y</v>
      </c>
      <c r="BR16" s="91">
        <f>'Strategy 7 | TG-FE'!T16</f>
        <v>0</v>
      </c>
      <c r="BS16" s="91">
        <f>'Strategy 7 | TG-FE'!N16</f>
        <v>0</v>
      </c>
      <c r="BT16" s="105">
        <f>'Strategy 7 | TG-FE'!P16</f>
        <v>1</v>
      </c>
      <c r="BU16" s="135"/>
      <c r="BV16" s="135"/>
      <c r="BW16" s="104" t="str">
        <f>'Strategy 8 | M1-WB'!B16</f>
        <v>NB</v>
      </c>
      <c r="BX16" s="91" t="str">
        <f>'Strategy 8 | M1-WB'!C16</f>
        <v>M1</v>
      </c>
      <c r="BY16" s="91" t="str">
        <f>'Strategy 8 | M1-WB'!J16</f>
        <v>WB</v>
      </c>
      <c r="BZ16" s="91" t="str">
        <f>IF(AU16="","",IF('Strategy 8 | M1-WB'!S16="W","Y",IF('Strategy 8 | M1-WB'!S16="L","N","")))</f>
        <v/>
      </c>
      <c r="CA16" s="91">
        <f>'Strategy 8 | M1-WB'!T16</f>
        <v>-4</v>
      </c>
      <c r="CB16" s="91">
        <f>'Strategy 8 | M1-WB'!N16</f>
        <v>-6</v>
      </c>
      <c r="CC16" s="105">
        <f>'Strategy 8 | M1-WB'!P16</f>
        <v>-4</v>
      </c>
      <c r="CD16" s="135"/>
      <c r="CE16" s="135"/>
      <c r="CF16" s="104" t="str">
        <f>'Strategy 9 | HP-M1'!B16</f>
        <v>B6</v>
      </c>
      <c r="CG16" s="91" t="str">
        <f>'Strategy 9 | HP-M1'!C16</f>
        <v>HP</v>
      </c>
      <c r="CH16" s="91" t="str">
        <f>'Strategy 9 | HP-M1'!J16</f>
        <v>M1</v>
      </c>
      <c r="CI16" s="91" t="str">
        <f>IF(AU16="","",IF('Strategy 9 | HP-M1'!S16="W","Y",IF('Strategy 9 | HP-M1'!S16="L","N","")))</f>
        <v>N</v>
      </c>
      <c r="CJ16" s="91">
        <f>'Strategy 9 | HP-M1'!T16</f>
        <v>-7</v>
      </c>
      <c r="CK16" s="91">
        <f>'Strategy 9 | HP-M1'!N16</f>
        <v>-12</v>
      </c>
      <c r="CL16" s="105">
        <f>'Strategy 9 | HP-M1'!P16</f>
        <v>-11</v>
      </c>
      <c r="CM16" s="135"/>
      <c r="CN16" s="135"/>
      <c r="CO16" s="104" t="str">
        <f>'Strategy 10 | OP-OB'!B16</f>
        <v>NB</v>
      </c>
      <c r="CP16" s="91" t="str">
        <f>'Strategy 10 | OP-OB'!C16</f>
        <v>OP</v>
      </c>
      <c r="CQ16" s="91" t="str">
        <f>'Strategy 10 | OP-OB'!J16</f>
        <v>OB</v>
      </c>
      <c r="CR16" s="91" t="str">
        <f>IF(AU16="","",IF('Strategy 10 | OP-OB'!S16="W","Y",IF('Strategy 10 | OP-OB'!S16="L","N","")))</f>
        <v/>
      </c>
      <c r="CS16" s="91">
        <f>'Strategy 10 | OP-OB'!T16</f>
        <v>-1</v>
      </c>
      <c r="CT16" s="91">
        <f>'Strategy 10 | OP-OB'!N16</f>
        <v>-6</v>
      </c>
      <c r="CU16" s="105">
        <f>'Strategy 10 | OP-OB'!P16</f>
        <v>-5</v>
      </c>
      <c r="CV16" s="14">
        <f ca="1">IF(AY16="",0,IFERROR(VLOOKUP(AY11&amp;AY12&amp;AY13&amp;AY14&amp;AY15&amp;AY16,General!I:J,2,FALSE),0))+AZ15</f>
        <v>-1</v>
      </c>
      <c r="CW16" s="379">
        <f t="shared" si="6"/>
        <v>1</v>
      </c>
      <c r="CX16" s="335">
        <f>COUNTIF(CZ16:DI16,CW16)</f>
        <v>1</v>
      </c>
      <c r="CY16" s="371" t="str">
        <f t="shared" si="0"/>
        <v/>
      </c>
      <c r="CZ16" s="372">
        <f t="shared" si="7"/>
        <v>-10</v>
      </c>
      <c r="DA16" s="372">
        <f t="shared" si="8"/>
        <v>-5</v>
      </c>
      <c r="DB16" s="372">
        <f t="shared" si="9"/>
        <v>-5</v>
      </c>
      <c r="DC16" s="372">
        <f t="shared" si="10"/>
        <v>-5</v>
      </c>
      <c r="DD16" s="372">
        <f t="shared" si="11"/>
        <v>-4</v>
      </c>
      <c r="DE16" s="372">
        <f t="shared" si="12"/>
        <v>-11</v>
      </c>
      <c r="DF16" s="372">
        <f t="shared" si="13"/>
        <v>1</v>
      </c>
      <c r="DG16" s="372">
        <f t="shared" si="14"/>
        <v>-4</v>
      </c>
      <c r="DH16" s="372">
        <f t="shared" si="15"/>
        <v>-11</v>
      </c>
      <c r="DI16" s="372">
        <f t="shared" si="16"/>
        <v>-5</v>
      </c>
      <c r="DJ16" s="346">
        <v>16</v>
      </c>
      <c r="DK16" s="350">
        <f t="shared" ref="DK16:DK79" si="23">DJ16-5</f>
        <v>11</v>
      </c>
      <c r="DL16" s="348" t="str" cm="1">
        <f t="array" ref="DL16">IFERROR(INDEX($CZ$4:$DI$4,_xlfn.AGGREGATE(15,6,COLUMN($CZ$4:$DI$4)-COLUMN($CY$1)/($CZ$16:$DI$16=MAX($CZ$16:$DI$16)),COLUMNS($DI$4:DI5))),"")</f>
        <v>BN</v>
      </c>
      <c r="DM16" s="348" t="str" cm="1">
        <f t="array" ref="DM16">IFERROR(INDEX($CZ$4:$DI$4,_xlfn.AGGREGATE(15,6,COLUMN($CZ$4:$DI$4)-COLUMN($CY$1)/($CZ$16:$DI$16=MAX($CZ$16:$DI$16)),COLUMNS($DI$4:DJ5))),"")</f>
        <v/>
      </c>
      <c r="DN16" s="348" t="str" cm="1">
        <f t="array" ref="DN16">IFERROR(INDEX($CZ$4:$DI$4,_xlfn.AGGREGATE(15,6,COLUMN($CZ$4:$DI$4)-COLUMN($CY$1)/($CZ$16:$DI$16=MAX($CZ$16:$DI$16)),COLUMNS($DI$4:DK5))),"")</f>
        <v/>
      </c>
      <c r="DO16" s="348" t="str" cm="1">
        <f t="array" ref="DO16">IFERROR(INDEX($CZ$4:$DI$4,_xlfn.AGGREGATE(15,6,COLUMN($CZ$4:$DI$4)-COLUMN($CY$1)/($CZ$16:$DI$16=MAX($CZ$16:$DI$16)),COLUMNS($DI$4:DL5))),"")</f>
        <v/>
      </c>
      <c r="DP16" s="348" t="str" cm="1">
        <f t="array" ref="DP16">IFERROR(INDEX($CZ$4:$DI$4,_xlfn.AGGREGATE(15,6,COLUMN($CZ$4:$DI$4)-COLUMN($CY$1)/($CZ$16:$DI$16=MAX($CZ$16:$DI$16)),COLUMNS($DI$4:DM5))),"")</f>
        <v/>
      </c>
      <c r="DQ16" s="348" t="str" cm="1">
        <f t="array" ref="DQ16">IFERROR(INDEX($CZ$4:$DI$4,_xlfn.AGGREGATE(15,6,COLUMN($CZ$4:$DI$4)-COLUMN($CY$1)/($CZ$16:$DI$16=MAX($CZ$16:$DI$16)),COLUMNS($DI$4:DN5))),"")</f>
        <v/>
      </c>
      <c r="DR16" s="346" t="str">
        <f t="shared" ca="1" si="18"/>
        <v>AL</v>
      </c>
      <c r="DS16" s="349" t="str">
        <f t="shared" ca="1" si="19"/>
        <v>R</v>
      </c>
      <c r="DT16" s="349" t="str">
        <f t="shared" ca="1" si="1"/>
        <v>BW</v>
      </c>
      <c r="DU16" s="350">
        <f t="shared" ca="1" si="20"/>
        <v>1</v>
      </c>
      <c r="DV16" s="348" t="str">
        <f>IFERROR(VLOOKUP(DL16,General!R:S,2,FALSE),"")</f>
        <v>BQ</v>
      </c>
      <c r="DW16" s="348" t="str">
        <f>IFERROR(VLOOKUP(DM16,General!R:S,2,FALSE),"")</f>
        <v/>
      </c>
      <c r="DX16" s="348" t="str">
        <f>IFERROR(VLOOKUP(DN16,General!R:S,2,FALSE),"")</f>
        <v/>
      </c>
      <c r="DY16" s="348" t="str">
        <f>IFERROR(VLOOKUP(DO16,General!R:S,2,FALSE),"")</f>
        <v/>
      </c>
      <c r="DZ16" s="348" t="str">
        <f>IFERROR(VLOOKUP(DP16,General!R:S,2,FALSE),"")</f>
        <v/>
      </c>
      <c r="EA16" s="348" t="str">
        <f>IFERROR(VLOOKUP(DQ16,General!R:S,2,FALSE),"")</f>
        <v/>
      </c>
      <c r="EB16" s="373">
        <f ca="1">IF(DL16="",-1,COUNTIF(INDIRECT(DV16&amp;$DJ$10):INDIRECT(DV16&amp;DJ16),"Y"))</f>
        <v>3</v>
      </c>
      <c r="EC16" s="376">
        <f ca="1">IF(DM16="",-1,COUNTIF(INDIRECT(DW16&amp;$DJ$10):INDIRECT(DW16&amp;DJ16),"Y"))</f>
        <v>-1</v>
      </c>
      <c r="ED16" s="376">
        <f ca="1">IF(DN16="",-1,COUNTIF(INDIRECT(DX16&amp;$DJ$10):INDIRECT(DX16&amp;DJ16),"Y"))</f>
        <v>-1</v>
      </c>
      <c r="EE16" s="374">
        <f ca="1">IF(DO16="",-1,COUNTIF(INDIRECT(DY16&amp;$DJ$10):INDIRECT(DY16&amp;DJ16),"Y"))</f>
        <v>-1</v>
      </c>
      <c r="EF16" s="378">
        <f ca="1">IF(DP16="",-1,COUNTIF(INDIRECT(DZ16&amp;$DJ$10):INDIRECT(DZ16&amp;DJ16),"Y"))</f>
        <v>-1</v>
      </c>
      <c r="EG16" s="378">
        <f ca="1">IF(DQ16="",-1,COUNTIF(INDIRECT(EA16&amp;$DJ$10):INDIRECT(EA16&amp;DJ16),"Y"))</f>
        <v>-1</v>
      </c>
      <c r="EH16" s="348" t="str" cm="1">
        <f t="array" aca="1" ref="EH16" ca="1">IFERROR(INDEX($DL$15:$DQ$15,_xlfn.AGGREGATE(15,6,COLUMN($DL$15:$DQ$15)-COLUMN($DK$15)/($EB$15:$EG$15=MAX($EB$15:$EG$15)),COLUMNS(DL$15:$DL16))),"")</f>
        <v>AL</v>
      </c>
      <c r="EI16" s="348" t="str" cm="1">
        <f t="array" aca="1" ref="EI16" ca="1">IFERROR(INDEX($DL$15:$DQ$15,_xlfn.AGGREGATE(15,6,COLUMN($DL$15:$DQ$15)-COLUMN($DK$15)/($EB$15:$EG$15=MAX($EB$15:$EG$15)),COLUMNS($DL$15:DM16))),"")</f>
        <v>BW</v>
      </c>
      <c r="EJ16" s="348" t="str" cm="1">
        <f t="array" aca="1" ref="EJ16" ca="1">IFERROR(INDEX($DL$15:$DQ$15,_xlfn.AGGREGATE(15,6,COLUMN($DL$15:$DQ$15)-COLUMN($DK$15)/($EB$15:$EG$15=MAX($EB$15:$EG$15)),COLUMNS($DL$15:DN16))),"")</f>
        <v/>
      </c>
      <c r="EK16" s="348" t="str" cm="1">
        <f t="array" aca="1" ref="EK16" ca="1">IFERROR(INDEX($DL$15:$DQ$15,_xlfn.AGGREGATE(15,6,COLUMN($DL$15:$DQ$15)-COLUMN($DK$15)/($EB$15:$EG$15=MAX($EB$15:$EG$15)),COLUMNS($DL$15:DO16))),"")</f>
        <v/>
      </c>
      <c r="EL16" s="348" t="str" cm="1">
        <f t="array" aca="1" ref="EL16" ca="1">IFERROR(INDEX($DL$15:$DQ$15,_xlfn.AGGREGATE(15,6,COLUMN($DL$15:$DQ$15)-COLUMN($DK$15)/($EB$15:$EG$15=MAX($EB$15:$EG$15)),COLUMNS($DL$15:DP16))),"")</f>
        <v/>
      </c>
      <c r="EM16" s="348" t="str" cm="1">
        <f t="array" aca="1" ref="EM16" ca="1">IFERROR(INDEX($DL$15:$DQ$15,_xlfn.AGGREGATE(15,6,COLUMN($DL$15:$DQ$15)-COLUMN($DK$15)/($EB$15:$EG$15=MAX($EB$15:$EG$15)),COLUMNS($DL$15:DQ16))),"")</f>
        <v/>
      </c>
      <c r="EN16" s="352">
        <f t="shared" ca="1" si="2"/>
        <v>1</v>
      </c>
      <c r="EO16" s="350">
        <f t="shared" ca="1" si="21"/>
        <v>1</v>
      </c>
      <c r="EP16" s="377" t="str" cm="1">
        <f t="array" aca="1" ref="EP16" ca="1">INDEX(EH16:EM16,1,EO16)</f>
        <v>AL</v>
      </c>
    </row>
    <row r="17" spans="1:146" ht="26.25" customHeight="1" thickBot="1">
      <c r="A17" s="14">
        <v>8</v>
      </c>
      <c r="B17" s="104" t="str">
        <f>'Strategy 1 | PD-TG'!B17</f>
        <v>B2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Y</v>
      </c>
      <c r="F17" s="91">
        <f>'Strategy 1 | PD-TG'!T17</f>
        <v>1</v>
      </c>
      <c r="G17" s="91">
        <f>'Strategy 1 | PD-TG'!N17</f>
        <v>-7</v>
      </c>
      <c r="H17" s="105">
        <f>'Strategy 1 | PD-TG'!P17</f>
        <v>-8</v>
      </c>
      <c r="I17" s="135"/>
      <c r="J17" s="135"/>
      <c r="K17" s="104" t="str">
        <f>'Strategy 2 | PD-FE'!B17</f>
        <v>B2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0</v>
      </c>
      <c r="P17" s="91">
        <f>'Strategy 2 | PD-FE'!N17</f>
        <v>-4</v>
      </c>
      <c r="Q17" s="105">
        <f>'Strategy 2 | PD-FE'!P17</f>
        <v>-3</v>
      </c>
      <c r="R17" s="135"/>
      <c r="S17" s="135"/>
      <c r="T17" s="104" t="str">
        <f>'Strategy 3 | M1-TG'!B17</f>
        <v>B2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Y</v>
      </c>
      <c r="X17" s="91">
        <f>'Strategy 3 | M1-TG'!T17</f>
        <v>0</v>
      </c>
      <c r="Y17" s="91">
        <f>'Strategy 3 | M1-TG'!N17</f>
        <v>-4</v>
      </c>
      <c r="Z17" s="105">
        <f>'Strategy 3 | M1-TG'!P17</f>
        <v>-3</v>
      </c>
      <c r="AA17" s="135"/>
      <c r="AB17" s="135"/>
      <c r="AC17" s="104" t="str">
        <f>'Strategy 4 | HP-FE'!B17</f>
        <v>P6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>N</v>
      </c>
      <c r="AG17" s="91">
        <f>'Strategy 4 | HP-FE'!T17</f>
        <v>-7</v>
      </c>
      <c r="AH17" s="91">
        <f>'Strategy 4 | HP-FE'!N17</f>
        <v>-12</v>
      </c>
      <c r="AI17" s="105">
        <f>'Strategy 4 | HP-FE'!P17</f>
        <v>-11</v>
      </c>
      <c r="AJ17" s="135"/>
      <c r="AK17" s="135"/>
      <c r="AL17" s="104" t="str">
        <f>'Strategy 5 | M1-FE'!B17</f>
        <v>B2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>Y</v>
      </c>
      <c r="AP17" s="91">
        <f>'Strategy 5 | M1-FE'!T17</f>
        <v>-3</v>
      </c>
      <c r="AQ17" s="91">
        <f>'Strategy 5 | M1-FE'!N17</f>
        <v>-4</v>
      </c>
      <c r="AR17" s="105">
        <f>'Strategy 5 | M1-FE'!P17</f>
        <v>-2</v>
      </c>
      <c r="AS17" s="135"/>
      <c r="AT17" s="135"/>
      <c r="AU17" s="172" t="s">
        <v>25</v>
      </c>
      <c r="AV17" s="159" t="str">
        <f t="shared" ca="1" si="3"/>
        <v/>
      </c>
      <c r="AW17" s="169" t="str">
        <f ca="1">IF(AU16="","",VLOOKUP(DT17,General!U:V,2,FALSE))</f>
        <v>S5</v>
      </c>
      <c r="AX17" s="163" t="str" cm="1">
        <f t="array" aca="1" ref="AX17" ca="1">IF(AU16="","",INDIRECT(DT17&amp;DJ17))</f>
        <v>B2</v>
      </c>
      <c r="AY17" s="91" t="str">
        <f t="shared" ca="1" si="4"/>
        <v>Y</v>
      </c>
      <c r="AZ17" s="91">
        <f t="shared" ca="1" si="22"/>
        <v>0</v>
      </c>
      <c r="BA17" s="105">
        <f t="shared" ca="1" si="5"/>
        <v>-5</v>
      </c>
      <c r="BB17" s="135"/>
      <c r="BC17" s="135"/>
      <c r="BD17" s="135"/>
      <c r="BE17" s="104" t="str">
        <f>'Strategy 6 | PD-M1'!B17</f>
        <v>B8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-6</v>
      </c>
      <c r="BJ17" s="91">
        <f>'Strategy 6 | PD-M1'!N17</f>
        <v>-4</v>
      </c>
      <c r="BK17" s="105">
        <f>'Strategy 6 | PD-M1'!P17</f>
        <v>-3</v>
      </c>
      <c r="BL17" s="135"/>
      <c r="BM17" s="135"/>
      <c r="BN17" s="104" t="str">
        <f>'Strategy 7 | TG-FE'!B17</f>
        <v>P4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-1</v>
      </c>
      <c r="BS17" s="91">
        <f>'Strategy 7 | TG-FE'!N17</f>
        <v>-4</v>
      </c>
      <c r="BT17" s="105">
        <f>'Strategy 7 | TG-FE'!P17</f>
        <v>-3</v>
      </c>
      <c r="BU17" s="135"/>
      <c r="BV17" s="135"/>
      <c r="BW17" s="104" t="str">
        <f>'Strategy 8 | M1-WB'!B17</f>
        <v>B6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>Y</v>
      </c>
      <c r="CA17" s="91">
        <f>'Strategy 8 | M1-WB'!T17</f>
        <v>-3</v>
      </c>
      <c r="CB17" s="91">
        <f>'Strategy 8 | M1-WB'!N17</f>
        <v>0</v>
      </c>
      <c r="CC17" s="105">
        <f>'Strategy 8 | M1-WB'!P17</f>
        <v>2</v>
      </c>
      <c r="CD17" s="135"/>
      <c r="CE17" s="135"/>
      <c r="CF17" s="104" t="str">
        <f>'Strategy 9 | HP-M1'!B17</f>
        <v>NB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/>
      </c>
      <c r="CJ17" s="91">
        <f>'Strategy 9 | HP-M1'!T17</f>
        <v>-7</v>
      </c>
      <c r="CK17" s="91">
        <f>'Strategy 9 | HP-M1'!N17</f>
        <v>-12</v>
      </c>
      <c r="CL17" s="105">
        <f>'Strategy 9 | HP-M1'!P17</f>
        <v>-11</v>
      </c>
      <c r="CM17" s="135"/>
      <c r="CN17" s="135"/>
      <c r="CO17" s="104" t="str">
        <f>'Strategy 10 | OP-OB'!B17</f>
        <v>B2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Y</v>
      </c>
      <c r="CS17" s="91">
        <f>'Strategy 10 | OP-OB'!T17</f>
        <v>0</v>
      </c>
      <c r="CT17" s="91">
        <f>'Strategy 10 | OP-OB'!N17</f>
        <v>-4</v>
      </c>
      <c r="CU17" s="105">
        <f>'Strategy 10 | OP-OB'!P17</f>
        <v>-3</v>
      </c>
      <c r="CV17" s="14">
        <f ca="1">IF(AY17="",0,IFERROR(VLOOKUP(AY12&amp;AY13&amp;AY14&amp;AY15&amp;AY16&amp;AY17,General!I:J,2,FALSE),0))+AZ16</f>
        <v>0</v>
      </c>
      <c r="CW17" s="379">
        <f t="shared" si="6"/>
        <v>2</v>
      </c>
      <c r="CX17" s="335">
        <f>COUNTIF(CZ17:DI17,CW17)</f>
        <v>1</v>
      </c>
      <c r="CY17" s="371" t="str">
        <f t="shared" si="0"/>
        <v/>
      </c>
      <c r="CZ17" s="372">
        <f t="shared" si="7"/>
        <v>-8</v>
      </c>
      <c r="DA17" s="372">
        <f t="shared" si="8"/>
        <v>-3</v>
      </c>
      <c r="DB17" s="372">
        <f t="shared" si="9"/>
        <v>-3</v>
      </c>
      <c r="DC17" s="372">
        <f t="shared" si="10"/>
        <v>-11</v>
      </c>
      <c r="DD17" s="372">
        <f t="shared" si="11"/>
        <v>-2</v>
      </c>
      <c r="DE17" s="372">
        <f t="shared" si="12"/>
        <v>-3</v>
      </c>
      <c r="DF17" s="372">
        <f t="shared" si="13"/>
        <v>-3</v>
      </c>
      <c r="DG17" s="372">
        <f t="shared" si="14"/>
        <v>2</v>
      </c>
      <c r="DH17" s="372">
        <f t="shared" si="15"/>
        <v>-11</v>
      </c>
      <c r="DI17" s="372">
        <f t="shared" si="16"/>
        <v>-3</v>
      </c>
      <c r="DJ17" s="346">
        <v>17</v>
      </c>
      <c r="DK17" s="350">
        <f t="shared" ref="DK17:DK80" si="24">DJ17-5</f>
        <v>12</v>
      </c>
      <c r="DL17" s="348" t="str" cm="1">
        <f t="array" ref="DL17">IFERROR(INDEX($CZ$4:$DI$4,_xlfn.AGGREGATE(15,6,COLUMN($CZ$4:$DI$4)-COLUMN($CY$1)/($CZ$17:$DI$17=MAX($CZ$17:$DI$17)),COLUMNS($DI$4:DI5))),"")</f>
        <v>BW</v>
      </c>
      <c r="DM17" s="348" t="str" cm="1">
        <f t="array" ref="DM17">IFERROR(INDEX($CZ$4:$DI$4,_xlfn.AGGREGATE(15,6,COLUMN($CZ$4:$DI$4)-COLUMN($CY$1)/($CZ$17:$DI$17=MAX($CZ$17:$DI$17)),COLUMNS($DI$4:DJ5))),"")</f>
        <v/>
      </c>
      <c r="DN17" s="348" t="str" cm="1">
        <f t="array" ref="DN17">IFERROR(INDEX($CZ$4:$DI$4,_xlfn.AGGREGATE(15,6,COLUMN($CZ$4:$DI$4)-COLUMN($CY$1)/($CZ$17:$DI$17=MAX($CZ$17:$DI$17)),COLUMNS($DI$4:DK5))),"")</f>
        <v/>
      </c>
      <c r="DO17" s="348" t="str" cm="1">
        <f t="array" ref="DO17">IFERROR(INDEX($CZ$4:$DI$4,_xlfn.AGGREGATE(15,6,COLUMN($CZ$4:$DI$4)-COLUMN($CY$1)/($CZ$17:$DI$17=MAX($CZ$17:$DI$17)),COLUMNS($DI$4:DL5))),"")</f>
        <v/>
      </c>
      <c r="DP17" s="348" t="str" cm="1">
        <f t="array" ref="DP17">IFERROR(INDEX($CZ$4:$DI$4,_xlfn.AGGREGATE(15,6,COLUMN($CZ$4:$DI$4)-COLUMN($CY$1)/($CZ$17:$DI$17=MAX($CZ$17:$DI$17)),COLUMNS($DI$4:DM5))),"")</f>
        <v/>
      </c>
      <c r="DQ17" s="348" t="str" cm="1">
        <f t="array" ref="DQ17">IFERROR(INDEX($CZ$4:$DI$4,_xlfn.AGGREGATE(15,6,COLUMN($CZ$4:$DI$4)-COLUMN($CY$1)/($CZ$17:$DI$17=MAX($CZ$17:$DI$17)),COLUMNS($DI$4:DN5))),"")</f>
        <v/>
      </c>
      <c r="DR17" s="346" t="str">
        <f t="shared" ca="1" si="18"/>
        <v>BN</v>
      </c>
      <c r="DS17" s="349" t="str">
        <f t="shared" ca="1" si="19"/>
        <v/>
      </c>
      <c r="DT17" s="349" t="str">
        <f t="shared" ca="1" si="1"/>
        <v>AL</v>
      </c>
      <c r="DU17" s="350">
        <f t="shared" ca="1" si="20"/>
        <v>1</v>
      </c>
      <c r="DV17" s="348" t="str">
        <f>IFERROR(VLOOKUP(DL17,General!R:S,2,FALSE),"")</f>
        <v>BZ</v>
      </c>
      <c r="DW17" s="348" t="str">
        <f>IFERROR(VLOOKUP(DM17,General!R:S,2,FALSE),"")</f>
        <v/>
      </c>
      <c r="DX17" s="348" t="str">
        <f>IFERROR(VLOOKUP(DN17,General!R:S,2,FALSE),"")</f>
        <v/>
      </c>
      <c r="DY17" s="348" t="str">
        <f>IFERROR(VLOOKUP(DO17,General!R:S,2,FALSE),"")</f>
        <v/>
      </c>
      <c r="DZ17" s="348" t="str">
        <f>IFERROR(VLOOKUP(DP17,General!R:S,2,FALSE),"")</f>
        <v/>
      </c>
      <c r="EA17" s="348" t="str">
        <f>IFERROR(VLOOKUP(DQ17,General!R:S,2,FALSE),"")</f>
        <v/>
      </c>
      <c r="EB17" s="373">
        <f ca="1">IF(DL17="",-1,COUNTIF(INDIRECT(DV17&amp;$DJ$10):INDIRECT(DV17&amp;DJ17),"Y"))</f>
        <v>3</v>
      </c>
      <c r="EC17" s="376">
        <f ca="1">IF(DM17="",-1,COUNTIF(INDIRECT(DW17&amp;$DJ$10):INDIRECT(DW17&amp;DJ17),"Y"))</f>
        <v>-1</v>
      </c>
      <c r="ED17" s="376">
        <f ca="1">IF(DN17="",-1,COUNTIF(INDIRECT(DX17&amp;$DJ$10):INDIRECT(DX17&amp;DJ17),"Y"))</f>
        <v>-1</v>
      </c>
      <c r="EE17" s="374">
        <f ca="1">IF(DO17="",-1,COUNTIF(INDIRECT(DY17&amp;$DJ$10):INDIRECT(DY17&amp;DJ17),"Y"))</f>
        <v>-1</v>
      </c>
      <c r="EF17" s="378">
        <f ca="1">IF(DP17="",-1,COUNTIF(INDIRECT(DZ17&amp;$DJ$10):INDIRECT(DZ17&amp;DJ17),"Y"))</f>
        <v>-1</v>
      </c>
      <c r="EG17" s="378">
        <f ca="1">IF(DQ17="",-1,COUNTIF(INDIRECT(EA17&amp;$DJ$10):INDIRECT(EA17&amp;DJ17),"Y"))</f>
        <v>-1</v>
      </c>
      <c r="EH17" s="348" t="str" cm="1">
        <f t="array" aca="1" ref="EH17" ca="1">IFERROR(INDEX($DL$16:$DQ$16,_xlfn.AGGREGATE(15,6,COLUMN($DL$16:$DQ$16)-COLUMN($DK$16)/($EB$16:$EG$16=MAX($EB$16:$EG$16)),COLUMNS(DL$16:$DL17))),"")</f>
        <v>BN</v>
      </c>
      <c r="EI17" s="348" t="str" cm="1">
        <f t="array" aca="1" ref="EI17" ca="1">IFERROR(INDEX($DL$16:$DQ$16,_xlfn.AGGREGATE(15,6,COLUMN($DL$16:$DQ$16)-COLUMN($DK$16)/($EB$16:$EG$16=MAX($EB$16:$EG$16)),COLUMNS($DL$16:DM17))),"")</f>
        <v/>
      </c>
      <c r="EJ17" s="348" t="str" cm="1">
        <f t="array" aca="1" ref="EJ17" ca="1">IFERROR(INDEX($DL$16:$DQ$16,_xlfn.AGGREGATE(15,6,COLUMN($DL$16:$DQ$16)-COLUMN($DK$16)/($EB$16:$EG$16=MAX($EB$16:$EG$16)),COLUMNS($DL$16:DN17))),"")</f>
        <v/>
      </c>
      <c r="EK17" s="348" t="str" cm="1">
        <f t="array" aca="1" ref="EK17" ca="1">IFERROR(INDEX($DL$16:$DQ$16,_xlfn.AGGREGATE(15,6,COLUMN($DL$16:$DQ$16)-COLUMN($DK$16)/($EB$16:$EG$16=MAX($EB$16:$EG$16)),COLUMNS($DL$16:DO17))),"")</f>
        <v/>
      </c>
      <c r="EL17" s="348" t="str" cm="1">
        <f t="array" aca="1" ref="EL17" ca="1">IFERROR(INDEX($DL$16:$DQ$16,_xlfn.AGGREGATE(15,6,COLUMN($DL$16:$DQ$16)-COLUMN($DK$16)/($EB$16:$EG$16=MAX($EB$16:$EG$16)),COLUMNS($DL$16:DP17))),"")</f>
        <v/>
      </c>
      <c r="EM17" s="348" t="str" cm="1">
        <f t="array" aca="1" ref="EM17" ca="1">IFERROR(INDEX($DL$16:$DQ$16,_xlfn.AGGREGATE(15,6,COLUMN($DL$16:$DQ$16)-COLUMN($DK$16)/($EB$16:$EG$16=MAX($EB$16:$EG$16)),COLUMNS($DL$16:DQ17))),"")</f>
        <v/>
      </c>
      <c r="EN17" s="352">
        <f t="shared" ca="1" si="2"/>
        <v>1</v>
      </c>
      <c r="EO17" s="350">
        <f t="shared" ca="1" si="21"/>
        <v>1</v>
      </c>
      <c r="EP17" s="377" t="str" cm="1">
        <f t="array" aca="1" ref="EP17" ca="1">INDEX(EH17:EM17,1,EO17)</f>
        <v>BN</v>
      </c>
    </row>
    <row r="18" spans="1:146" ht="26.25" customHeight="1" thickBot="1">
      <c r="A18" s="14">
        <v>9</v>
      </c>
      <c r="B18" s="104" t="str">
        <f>'Strategy 1 | PD-TG'!B18</f>
        <v>B6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Y</v>
      </c>
      <c r="F18" s="91">
        <f>'Strategy 1 | PD-TG'!T18</f>
        <v>4</v>
      </c>
      <c r="G18" s="91">
        <f>'Strategy 1 | PD-TG'!N18</f>
        <v>-1</v>
      </c>
      <c r="H18" s="105">
        <f>'Strategy 1 | PD-TG'!P18</f>
        <v>-2</v>
      </c>
      <c r="I18" s="135"/>
      <c r="J18" s="135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0</v>
      </c>
      <c r="P18" s="91">
        <f>'Strategy 2 | PD-FE'!N18</f>
        <v>-4</v>
      </c>
      <c r="Q18" s="105">
        <f>'Strategy 2 | PD-FE'!P18</f>
        <v>-3</v>
      </c>
      <c r="R18" s="135"/>
      <c r="S18" s="135"/>
      <c r="T18" s="104" t="str">
        <f>'Strategy 3 | M1-TG'!B18</f>
        <v>NB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/>
      </c>
      <c r="X18" s="91">
        <f>'Strategy 3 | M1-TG'!T18</f>
        <v>0</v>
      </c>
      <c r="Y18" s="91">
        <f>'Strategy 3 | M1-TG'!N18</f>
        <v>-4</v>
      </c>
      <c r="Z18" s="105">
        <f>'Strategy 3 | M1-TG'!P18</f>
        <v>-3</v>
      </c>
      <c r="AA18" s="135"/>
      <c r="AB18" s="135"/>
      <c r="AC18" s="104" t="str">
        <f>'Strategy 4 | HP-FE'!B18</f>
        <v>B2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>Y</v>
      </c>
      <c r="AG18" s="91">
        <f>'Strategy 4 | HP-FE'!T18</f>
        <v>-6</v>
      </c>
      <c r="AH18" s="91">
        <f>'Strategy 4 | HP-FE'!N18</f>
        <v>-10</v>
      </c>
      <c r="AI18" s="105">
        <f>'Strategy 4 | HP-FE'!P18</f>
        <v>-9</v>
      </c>
      <c r="AJ18" s="135"/>
      <c r="AK18" s="135"/>
      <c r="AL18" s="104" t="str">
        <f>'Strategy 5 | M1-FE'!B18</f>
        <v>P6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>N</v>
      </c>
      <c r="AP18" s="91">
        <f>'Strategy 5 | M1-FE'!T18</f>
        <v>-4</v>
      </c>
      <c r="AQ18" s="91">
        <f>'Strategy 5 | M1-FE'!N18</f>
        <v>-10</v>
      </c>
      <c r="AR18" s="105">
        <f>'Strategy 5 | M1-FE'!P18</f>
        <v>-8</v>
      </c>
      <c r="AS18" s="135"/>
      <c r="AT18" s="135"/>
      <c r="AU18" s="172" t="s">
        <v>25</v>
      </c>
      <c r="AV18" s="159" t="str">
        <f t="shared" ca="1" si="3"/>
        <v/>
      </c>
      <c r="AW18" s="169" t="str">
        <f ca="1">IF(AU17="","",VLOOKUP(DT18,General!U:V,2,FALSE))</f>
        <v>S7</v>
      </c>
      <c r="AX18" s="163" t="str" cm="1">
        <f t="array" aca="1" ref="AX18" ca="1">IF(AU17="","",INDIRECT(DT18&amp;DJ18))</f>
        <v>NB</v>
      </c>
      <c r="AY18" s="91" t="str">
        <f t="shared" ca="1" si="4"/>
        <v/>
      </c>
      <c r="AZ18" s="91">
        <f t="shared" ca="1" si="22"/>
        <v>0</v>
      </c>
      <c r="BA18" s="105">
        <f t="shared" ca="1" si="5"/>
        <v>-5</v>
      </c>
      <c r="BB18" s="135"/>
      <c r="BC18" s="135"/>
      <c r="BD18" s="135"/>
      <c r="BE18" s="104" t="str">
        <f>'Strategy 6 | PD-M1'!B18</f>
        <v>NB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/>
      </c>
      <c r="BI18" s="91">
        <f>'Strategy 6 | PD-M1'!T18</f>
        <v>-6</v>
      </c>
      <c r="BJ18" s="91">
        <f>'Strategy 6 | PD-M1'!N18</f>
        <v>-4</v>
      </c>
      <c r="BK18" s="105">
        <f>'Strategy 6 | PD-M1'!P18</f>
        <v>-3</v>
      </c>
      <c r="BL18" s="135"/>
      <c r="BM18" s="135"/>
      <c r="BN18" s="104" t="str">
        <f>'Strategy 7 | TG-FE'!B18</f>
        <v>NB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/>
      </c>
      <c r="BR18" s="91">
        <f>'Strategy 7 | TG-FE'!T18</f>
        <v>-1</v>
      </c>
      <c r="BS18" s="91">
        <f>'Strategy 7 | TG-FE'!N18</f>
        <v>-4</v>
      </c>
      <c r="BT18" s="105">
        <f>'Strategy 7 | TG-FE'!P18</f>
        <v>-3</v>
      </c>
      <c r="BU18" s="135"/>
      <c r="BV18" s="135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N</v>
      </c>
      <c r="CA18" s="91">
        <f>'Strategy 8 | M1-WB'!T18</f>
        <v>-4</v>
      </c>
      <c r="CB18" s="91">
        <f>'Strategy 8 | M1-WB'!N18</f>
        <v>-4</v>
      </c>
      <c r="CC18" s="105">
        <f>'Strategy 8 | M1-WB'!P18</f>
        <v>-2</v>
      </c>
      <c r="CD18" s="135"/>
      <c r="CE18" s="135"/>
      <c r="CF18" s="104" t="str">
        <f>'Strategy 9 | HP-M1'!B18</f>
        <v>B2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-6</v>
      </c>
      <c r="CK18" s="91">
        <f>'Strategy 9 | HP-M1'!N18</f>
        <v>-10</v>
      </c>
      <c r="CL18" s="105">
        <f>'Strategy 9 | HP-M1'!P18</f>
        <v>-9</v>
      </c>
      <c r="CM18" s="135"/>
      <c r="CN18" s="135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0</v>
      </c>
      <c r="CT18" s="91">
        <f>'Strategy 10 | OP-OB'!N18</f>
        <v>-4</v>
      </c>
      <c r="CU18" s="105">
        <f>'Strategy 10 | OP-OB'!P18</f>
        <v>-3</v>
      </c>
      <c r="CV18" s="14">
        <f ca="1">IF(AY18="",0,IFERROR(VLOOKUP(AY13&amp;AY14&amp;AY15&amp;AY16&amp;AY17&amp;AY18,General!I:J,2,FALSE),0))+AZ17</f>
        <v>0</v>
      </c>
      <c r="CW18" s="379">
        <f t="shared" si="6"/>
        <v>-2</v>
      </c>
      <c r="CX18" s="335">
        <f>COUNTIF(CZ18:DI18,CW18)</f>
        <v>2</v>
      </c>
      <c r="CY18" s="371" t="str">
        <f t="shared" si="0"/>
        <v/>
      </c>
      <c r="CZ18" s="372">
        <f t="shared" si="7"/>
        <v>-2</v>
      </c>
      <c r="DA18" s="372">
        <f t="shared" si="8"/>
        <v>-3</v>
      </c>
      <c r="DB18" s="372">
        <f t="shared" si="9"/>
        <v>-3</v>
      </c>
      <c r="DC18" s="372">
        <f t="shared" si="10"/>
        <v>-9</v>
      </c>
      <c r="DD18" s="372">
        <f t="shared" si="11"/>
        <v>-8</v>
      </c>
      <c r="DE18" s="372">
        <f t="shared" si="12"/>
        <v>-3</v>
      </c>
      <c r="DF18" s="372">
        <f t="shared" si="13"/>
        <v>-3</v>
      </c>
      <c r="DG18" s="372">
        <f t="shared" si="14"/>
        <v>-2</v>
      </c>
      <c r="DH18" s="372">
        <f t="shared" si="15"/>
        <v>-9</v>
      </c>
      <c r="DI18" s="372">
        <f t="shared" si="16"/>
        <v>-3</v>
      </c>
      <c r="DJ18" s="346">
        <v>18</v>
      </c>
      <c r="DK18" s="350">
        <f t="shared" ref="DK18:DK81" si="25">DJ18-5</f>
        <v>13</v>
      </c>
      <c r="DL18" s="348" t="str" cm="1">
        <f t="array" ref="DL18">IFERROR(INDEX($CZ$4:$DI$4,_xlfn.AGGREGATE(15,6,COLUMN($CZ$4:$DI$4)-COLUMN($CY$1)/($CZ$18:$DI$18=MAX($CZ$18:$DI$18)),COLUMNS($DI$4:DI5))),"")</f>
        <v>B</v>
      </c>
      <c r="DM18" s="348" t="str" cm="1">
        <f t="array" ref="DM18">IFERROR(INDEX($CZ$4:$DI$4,_xlfn.AGGREGATE(15,6,COLUMN($CZ$4:$DI$4)-COLUMN($CY$1)/($CZ$18:$DI$18=MAX($CZ$18:$DI$18)),COLUMNS($DI$4:DJ5))),"")</f>
        <v>BW</v>
      </c>
      <c r="DN18" s="348" t="str" cm="1">
        <f t="array" ref="DN18">IFERROR(INDEX($CZ$4:$DI$4,_xlfn.AGGREGATE(15,6,COLUMN($CZ$4:$DI$4)-COLUMN($CY$1)/($CZ$18:$DI$18=MAX($CZ$18:$DI$18)),COLUMNS($DI$4:DK5))),"")</f>
        <v/>
      </c>
      <c r="DO18" s="348" t="str" cm="1">
        <f t="array" ref="DO18">IFERROR(INDEX($CZ$4:$DI$4,_xlfn.AGGREGATE(15,6,COLUMN($CZ$4:$DI$4)-COLUMN($CY$1)/($CZ$18:$DI$18=MAX($CZ$18:$DI$18)),COLUMNS($DI$4:DL5))),"")</f>
        <v/>
      </c>
      <c r="DP18" s="348" t="str" cm="1">
        <f t="array" ref="DP18">IFERROR(INDEX($CZ$4:$DI$4,_xlfn.AGGREGATE(15,6,COLUMN($CZ$4:$DI$4)-COLUMN($CY$1)/($CZ$18:$DI$18=MAX($CZ$18:$DI$18)),COLUMNS($DI$4:DM5))),"")</f>
        <v/>
      </c>
      <c r="DQ18" s="348" t="str" cm="1">
        <f t="array" ref="DQ18">IFERROR(INDEX($CZ$4:$DI$4,_xlfn.AGGREGATE(15,6,COLUMN($CZ$4:$DI$4)-COLUMN($CY$1)/($CZ$18:$DI$18=MAX($CZ$18:$DI$18)),COLUMNS($DI$4:DN5))),"")</f>
        <v/>
      </c>
      <c r="DR18" s="346" t="str">
        <f t="shared" ca="1" si="18"/>
        <v>BW</v>
      </c>
      <c r="DS18" s="349" t="str">
        <f t="shared" ca="1" si="19"/>
        <v/>
      </c>
      <c r="DT18" s="349" t="str">
        <f t="shared" ca="1" si="1"/>
        <v>BN</v>
      </c>
      <c r="DU18" s="350">
        <f t="shared" ca="1" si="20"/>
        <v>1</v>
      </c>
      <c r="DV18" s="348" t="str">
        <f>IFERROR(VLOOKUP(DL18,General!R:S,2,FALSE),"")</f>
        <v>E</v>
      </c>
      <c r="DW18" s="348" t="str">
        <f>IFERROR(VLOOKUP(DM18,General!R:S,2,FALSE),"")</f>
        <v>BZ</v>
      </c>
      <c r="DX18" s="348" t="str">
        <f>IFERROR(VLOOKUP(DN18,General!R:S,2,FALSE),"")</f>
        <v/>
      </c>
      <c r="DY18" s="348" t="str">
        <f>IFERROR(VLOOKUP(DO18,General!R:S,2,FALSE),"")</f>
        <v/>
      </c>
      <c r="DZ18" s="348" t="str">
        <f>IFERROR(VLOOKUP(DP18,General!R:S,2,FALSE),"")</f>
        <v/>
      </c>
      <c r="EA18" s="348" t="str">
        <f>IFERROR(VLOOKUP(DQ18,General!R:S,2,FALSE),"")</f>
        <v/>
      </c>
      <c r="EB18" s="373">
        <f ca="1">IF(DL18="",-1,COUNTIF(INDIRECT(DV18&amp;$DJ$10):INDIRECT(DV18&amp;DJ18),"Y"))</f>
        <v>5</v>
      </c>
      <c r="EC18" s="376">
        <f ca="1">IF(DM18="",-1,COUNTIF(INDIRECT(DW18&amp;$DJ$10):INDIRECT(DW18&amp;DJ18),"Y"))</f>
        <v>3</v>
      </c>
      <c r="ED18" s="376">
        <f ca="1">IF(DN18="",-1,COUNTIF(INDIRECT(DX18&amp;$DJ$10):INDIRECT(DX18&amp;DJ18),"Y"))</f>
        <v>-1</v>
      </c>
      <c r="EE18" s="374">
        <f ca="1">IF(DO18="",-1,COUNTIF(INDIRECT(DY18&amp;$DJ$10):INDIRECT(DY18&amp;DJ18),"Y"))</f>
        <v>-1</v>
      </c>
      <c r="EF18" s="378">
        <f ca="1">IF(DP18="",-1,COUNTIF(INDIRECT(DZ18&amp;$DJ$10):INDIRECT(DZ18&amp;DJ18),"Y"))</f>
        <v>-1</v>
      </c>
      <c r="EG18" s="378">
        <f ca="1">IF(DQ18="",-1,COUNTIF(INDIRECT(EA18&amp;$DJ$10):INDIRECT(EA18&amp;DJ18),"Y"))</f>
        <v>-1</v>
      </c>
      <c r="EH18" s="348" t="str" cm="1">
        <f t="array" aca="1" ref="EH18" ca="1">IFERROR(INDEX($DL$17:$DQ$17,_xlfn.AGGREGATE(15,6,COLUMN($DL$17:$DQ$17)-COLUMN($DK$17)/($EB$17:$EG$17=MAX($EB$17:$EG$17)),COLUMNS(DL$17:$DL18))),"")</f>
        <v>BW</v>
      </c>
      <c r="EI18" s="348" t="str" cm="1">
        <f t="array" aca="1" ref="EI18" ca="1">IFERROR(INDEX($DL$17:$DQ$17,_xlfn.AGGREGATE(15,6,COLUMN($DL$17:$DQ$17)-COLUMN($DK$17)/($EB$17:$EG$17=MAX($EB$17:$EG$17)),COLUMNS($DL$17:DM18))),"")</f>
        <v/>
      </c>
      <c r="EJ18" s="348" t="str" cm="1">
        <f t="array" aca="1" ref="EJ18" ca="1">IFERROR(INDEX($DL$17:$DQ$17,_xlfn.AGGREGATE(15,6,COLUMN($DL$17:$DQ$17)-COLUMN($DK$17)/($EB$17:$EG$17=MAX($EB$17:$EG$17)),COLUMNS($DL$17:DN18))),"")</f>
        <v/>
      </c>
      <c r="EK18" s="348" t="str" cm="1">
        <f t="array" aca="1" ref="EK18" ca="1">IFERROR(INDEX($DL$17:$DQ$17,_xlfn.AGGREGATE(15,6,COLUMN($DL$17:$DQ$17)-COLUMN($DK$17)/($EB$17:$EG$17=MAX($EB$17:$EG$17)),COLUMNS($DL$17:DO18))),"")</f>
        <v/>
      </c>
      <c r="EL18" s="348" t="str" cm="1">
        <f t="array" aca="1" ref="EL18" ca="1">IFERROR(INDEX($DL$17:$DQ$17,_xlfn.AGGREGATE(15,6,COLUMN($DL$17:$DQ$17)-COLUMN($DK$17)/($EB$17:$EG$17=MAX($EB$17:$EG$17)),COLUMNS($DL$17:DP18))),"")</f>
        <v/>
      </c>
      <c r="EM18" s="348" t="str" cm="1">
        <f t="array" aca="1" ref="EM18" ca="1">IFERROR(INDEX($DL$17:$DQ$17,_xlfn.AGGREGATE(15,6,COLUMN($DL$17:$DQ$17)-COLUMN($DK$17)/($EB$17:$EG$17=MAX($EB$17:$EG$17)),COLUMNS($DL$17:DQ18))),"")</f>
        <v/>
      </c>
      <c r="EN18" s="352">
        <f t="shared" ca="1" si="2"/>
        <v>1</v>
      </c>
      <c r="EO18" s="350">
        <f t="shared" ca="1" si="21"/>
        <v>1</v>
      </c>
      <c r="EP18" s="377" t="str" cm="1">
        <f t="array" aca="1" ref="EP18" ca="1">INDEX(EH18:EM18,1,EO18)</f>
        <v>BW</v>
      </c>
    </row>
    <row r="19" spans="1:146" ht="26.25" customHeight="1" thickBot="1">
      <c r="A19" s="14">
        <v>10</v>
      </c>
      <c r="B19" s="106" t="str">
        <f>'Strategy 1 | PD-TG'!B19</f>
        <v>NB</v>
      </c>
      <c r="C19" s="107" t="str">
        <f>'Strategy 1 | PD-TG'!C19</f>
        <v/>
      </c>
      <c r="D19" s="107" t="str">
        <f>'Strategy 1 | PD-TG'!J19</f>
        <v/>
      </c>
      <c r="E19" s="107" t="str">
        <f>IF(AU19="","",IF('Strategy 1 | PD-TG'!S19="W","Y",IF('Strategy 1 | PD-TG'!S19="L","N","")))</f>
        <v/>
      </c>
      <c r="F19" s="107">
        <f>'Strategy 1 | PD-TG'!T19</f>
        <v>4</v>
      </c>
      <c r="G19" s="107">
        <f>'Strategy 1 | PD-TG'!N19</f>
        <v>0</v>
      </c>
      <c r="H19" s="108">
        <f>'Strategy 1 | PD-TG'!P19</f>
        <v>-2</v>
      </c>
      <c r="I19" s="135"/>
      <c r="J19" s="135"/>
      <c r="K19" s="106" t="str">
        <f>'Strategy 2 | PD-FE'!B19</f>
        <v>P3</v>
      </c>
      <c r="L19" s="107" t="str">
        <f>'Strategy 2 | PD-FE'!C19</f>
        <v/>
      </c>
      <c r="M19" s="107" t="str">
        <f>'Strategy 2 | PD-FE'!J19</f>
        <v/>
      </c>
      <c r="N19" s="107" t="str">
        <f>IF(AU19="","",IF('Strategy 2 | PD-FE'!S19="W","Y",IF('Strategy 2 | PD-FE'!S19="L","N","")))</f>
        <v>Y</v>
      </c>
      <c r="O19" s="107">
        <f>'Strategy 2 | PD-FE'!T19</f>
        <v>3</v>
      </c>
      <c r="P19" s="107">
        <f>'Strategy 2 | PD-FE'!N19</f>
        <v>-1</v>
      </c>
      <c r="Q19" s="108">
        <f>'Strategy 2 | PD-FE'!P19</f>
        <v>0</v>
      </c>
      <c r="R19" s="135"/>
      <c r="S19" s="135"/>
      <c r="T19" s="106" t="str">
        <f>'Strategy 3 | M1-TG'!B19</f>
        <v>B3</v>
      </c>
      <c r="U19" s="107" t="str">
        <f>'Strategy 3 | M1-TG'!C19</f>
        <v/>
      </c>
      <c r="V19" s="107" t="str">
        <f>'Strategy 3 | M1-TG'!J19</f>
        <v/>
      </c>
      <c r="W19" s="107" t="str">
        <f>IF(AU19="","",IF('Strategy 3 | M1-TG'!S19="W","Y",IF('Strategy 3 | M1-TG'!S19="L","N","")))</f>
        <v>N</v>
      </c>
      <c r="X19" s="107">
        <f>'Strategy 3 | M1-TG'!T19</f>
        <v>-1</v>
      </c>
      <c r="Y19" s="107">
        <f>'Strategy 3 | M1-TG'!N19</f>
        <v>-7</v>
      </c>
      <c r="Z19" s="108">
        <f>'Strategy 3 | M1-TG'!P19</f>
        <v>-6</v>
      </c>
      <c r="AA19" s="135"/>
      <c r="AB19" s="135"/>
      <c r="AC19" s="106" t="str">
        <f>'Strategy 4 | HP-FE'!B19</f>
        <v>NB</v>
      </c>
      <c r="AD19" s="107" t="str">
        <f>'Strategy 4 | HP-FE'!C19</f>
        <v/>
      </c>
      <c r="AE19" s="107" t="str">
        <f>'Strategy 4 | HP-FE'!J19</f>
        <v/>
      </c>
      <c r="AF19" s="107" t="str">
        <f>IF(AU19="","",IF('Strategy 4 | HP-FE'!S19="W","Y",IF('Strategy 4 | HP-FE'!S19="L","N","")))</f>
        <v/>
      </c>
      <c r="AG19" s="107">
        <f>'Strategy 4 | HP-FE'!T19</f>
        <v>-6</v>
      </c>
      <c r="AH19" s="107">
        <f>'Strategy 4 | HP-FE'!N19</f>
        <v>-10</v>
      </c>
      <c r="AI19" s="108">
        <f>'Strategy 4 | HP-FE'!P19</f>
        <v>-9</v>
      </c>
      <c r="AJ19" s="135"/>
      <c r="AK19" s="135"/>
      <c r="AL19" s="106" t="str">
        <f>'Strategy 5 | M1-FE'!B19</f>
        <v>NB</v>
      </c>
      <c r="AM19" s="107" t="str">
        <f>'Strategy 5 | M1-FE'!C19</f>
        <v/>
      </c>
      <c r="AN19" s="107" t="str">
        <f>'Strategy 5 | M1-FE'!J19</f>
        <v/>
      </c>
      <c r="AO19" s="107" t="str">
        <f>IF(AU19="","",IF('Strategy 5 | M1-FE'!S19="W","Y",IF('Strategy 5 | M1-FE'!S19="L","N","")))</f>
        <v/>
      </c>
      <c r="AP19" s="107">
        <f>'Strategy 5 | M1-FE'!T19</f>
        <v>-4</v>
      </c>
      <c r="AQ19" s="107">
        <f>'Strategy 5 | M1-FE'!N19</f>
        <v>-10</v>
      </c>
      <c r="AR19" s="108">
        <f>'Strategy 5 | M1-FE'!P19</f>
        <v>-8</v>
      </c>
      <c r="AS19" s="135"/>
      <c r="AT19" s="135"/>
      <c r="AU19" s="173" t="s">
        <v>24</v>
      </c>
      <c r="AV19" s="160" t="str">
        <f t="shared" ca="1" si="3"/>
        <v/>
      </c>
      <c r="AW19" s="170" t="str">
        <f ca="1">IF(AU18="","",VLOOKUP(DT19,General!U:V,2,FALSE))</f>
        <v>S8</v>
      </c>
      <c r="AX19" s="167" t="str" cm="1">
        <f t="array" aca="1" ref="AX19" ca="1">IF(AU18="","",INDIRECT(DT19&amp;DJ19))</f>
        <v>B6</v>
      </c>
      <c r="AY19" s="107" t="str">
        <f t="shared" ca="1" si="4"/>
        <v>N</v>
      </c>
      <c r="AZ19" s="107">
        <f t="shared" ca="1" si="22"/>
        <v>-1</v>
      </c>
      <c r="BA19" s="108">
        <f t="shared" ca="1" si="5"/>
        <v>-11</v>
      </c>
      <c r="BB19" s="135"/>
      <c r="BC19" s="135"/>
      <c r="BD19" s="135"/>
      <c r="BE19" s="106" t="str">
        <f>'Strategy 6 | PD-M1'!B19</f>
        <v>B5</v>
      </c>
      <c r="BF19" s="107" t="str">
        <f>'Strategy 6 | PD-M1'!C19</f>
        <v/>
      </c>
      <c r="BG19" s="107" t="str">
        <f>'Strategy 6 | PD-M1'!J19</f>
        <v/>
      </c>
      <c r="BH19" s="107" t="str">
        <f>IF(AU19="","",IF('Strategy 6 | PD-M1'!R19&gt;0,"Y",IF('Strategy 6 | PD-M1'!R19=0,"","N")))</f>
        <v>N</v>
      </c>
      <c r="BI19" s="107">
        <f>'Strategy 6 | PD-M1'!T19</f>
        <v>-7</v>
      </c>
      <c r="BJ19" s="107">
        <f>'Strategy 6 | PD-M1'!N19</f>
        <v>-9</v>
      </c>
      <c r="BK19" s="108">
        <f>'Strategy 6 | PD-M1'!P19</f>
        <v>-8</v>
      </c>
      <c r="BL19" s="135"/>
      <c r="BM19" s="135"/>
      <c r="BN19" s="106" t="str">
        <f>'Strategy 7 | TG-FE'!B19</f>
        <v>P6</v>
      </c>
      <c r="BO19" s="107" t="str">
        <f>'Strategy 7 | TG-FE'!C19</f>
        <v/>
      </c>
      <c r="BP19" s="107" t="str">
        <f>'Strategy 7 | TG-FE'!J19</f>
        <v/>
      </c>
      <c r="BQ19" s="107" t="str">
        <f>IF(AU19="","",IF('Strategy 7 | TG-FE'!S19="W","Y",IF('Strategy 7 | TG-FE'!S19="L","N","")))</f>
        <v>Y</v>
      </c>
      <c r="BR19" s="107">
        <f>'Strategy 7 | TG-FE'!T19</f>
        <v>0</v>
      </c>
      <c r="BS19" s="107">
        <f>'Strategy 7 | TG-FE'!N19</f>
        <v>2</v>
      </c>
      <c r="BT19" s="108">
        <f>'Strategy 7 | TG-FE'!P19</f>
        <v>3</v>
      </c>
      <c r="BU19" s="135"/>
      <c r="BV19" s="135"/>
      <c r="BW19" s="106" t="str">
        <f>'Strategy 8 | M1-WB'!B19</f>
        <v>B6</v>
      </c>
      <c r="BX19" s="107" t="str">
        <f>'Strategy 8 | M1-WB'!C19</f>
        <v/>
      </c>
      <c r="BY19" s="107" t="str">
        <f>'Strategy 8 | M1-WB'!J19</f>
        <v/>
      </c>
      <c r="BZ19" s="107" t="str">
        <f>IF(AU19="","",IF('Strategy 8 | M1-WB'!S19="W","Y",IF('Strategy 8 | M1-WB'!S19="L","N","")))</f>
        <v>N</v>
      </c>
      <c r="CA19" s="107">
        <f>'Strategy 8 | M1-WB'!T19</f>
        <v>-7</v>
      </c>
      <c r="CB19" s="107">
        <f>'Strategy 8 | M1-WB'!N19</f>
        <v>-10</v>
      </c>
      <c r="CC19" s="108">
        <f>'Strategy 8 | M1-WB'!P19</f>
        <v>-8</v>
      </c>
      <c r="CD19" s="135"/>
      <c r="CE19" s="135"/>
      <c r="CF19" s="106" t="str">
        <f>'Strategy 9 | HP-M1'!B19</f>
        <v>B8</v>
      </c>
      <c r="CG19" s="107" t="str">
        <f>'Strategy 9 | HP-M1'!C19</f>
        <v/>
      </c>
      <c r="CH19" s="107" t="str">
        <f>'Strategy 9 | HP-M1'!J19</f>
        <v/>
      </c>
      <c r="CI19" s="107" t="str">
        <f>IF(AU19="","",IF('Strategy 9 | HP-M1'!S19="W","Y",IF('Strategy 9 | HP-M1'!S19="L","N","")))</f>
        <v>N</v>
      </c>
      <c r="CJ19" s="107">
        <f>'Strategy 9 | HP-M1'!T19</f>
        <v>-7</v>
      </c>
      <c r="CK19" s="107">
        <f>'Strategy 9 | HP-M1'!N19</f>
        <v>-18</v>
      </c>
      <c r="CL19" s="108">
        <f>'Strategy 9 | HP-M1'!P19</f>
        <v>-17</v>
      </c>
      <c r="CM19" s="135"/>
      <c r="CN19" s="135"/>
      <c r="CO19" s="106" t="str">
        <f>'Strategy 10 | OP-OB'!B19</f>
        <v>P3</v>
      </c>
      <c r="CP19" s="107" t="str">
        <f>'Strategy 10 | OP-OB'!C19</f>
        <v/>
      </c>
      <c r="CQ19" s="107" t="str">
        <f>'Strategy 10 | OP-OB'!J19</f>
        <v/>
      </c>
      <c r="CR19" s="107" t="str">
        <f>IF(AU19="","",IF('Strategy 10 | OP-OB'!S19="W","Y",IF('Strategy 10 | OP-OB'!S19="L","N","")))</f>
        <v>Y</v>
      </c>
      <c r="CS19" s="107">
        <f>'Strategy 10 | OP-OB'!T19</f>
        <v>3</v>
      </c>
      <c r="CT19" s="107">
        <f>'Strategy 10 | OP-OB'!N19</f>
        <v>-1</v>
      </c>
      <c r="CU19" s="108">
        <f>'Strategy 10 | OP-OB'!P19</f>
        <v>0</v>
      </c>
      <c r="CV19" s="14">
        <f ca="1">IF(AY19="",0,IFERROR(VLOOKUP(AY14&amp;AY15&amp;AY16&amp;AY17&amp;AY18&amp;AY19,General!I:J,2,FALSE),0))+AZ18</f>
        <v>-1</v>
      </c>
      <c r="CW19" s="379">
        <f t="shared" si="6"/>
        <v>3</v>
      </c>
      <c r="CX19" s="335">
        <f>COUNTIF(CZ19:DI19,CW19)</f>
        <v>1</v>
      </c>
      <c r="CY19" s="371" t="str">
        <f t="shared" si="0"/>
        <v/>
      </c>
      <c r="CZ19" s="372">
        <f t="shared" si="7"/>
        <v>-2</v>
      </c>
      <c r="DA19" s="372">
        <f t="shared" si="8"/>
        <v>0</v>
      </c>
      <c r="DB19" s="372">
        <f t="shared" si="9"/>
        <v>-6</v>
      </c>
      <c r="DC19" s="372">
        <f t="shared" si="10"/>
        <v>-9</v>
      </c>
      <c r="DD19" s="372">
        <f t="shared" si="11"/>
        <v>-8</v>
      </c>
      <c r="DE19" s="372">
        <f t="shared" si="12"/>
        <v>-8</v>
      </c>
      <c r="DF19" s="372">
        <f t="shared" si="13"/>
        <v>3</v>
      </c>
      <c r="DG19" s="372">
        <f t="shared" si="14"/>
        <v>-8</v>
      </c>
      <c r="DH19" s="372">
        <f t="shared" si="15"/>
        <v>-17</v>
      </c>
      <c r="DI19" s="372">
        <f t="shared" si="16"/>
        <v>0</v>
      </c>
      <c r="DJ19" s="346">
        <v>19</v>
      </c>
      <c r="DK19" s="350">
        <f t="shared" ref="DK19:DK82" si="26">DJ19-5</f>
        <v>14</v>
      </c>
      <c r="DL19" s="348" t="str" cm="1">
        <f t="array" ref="DL19">IFERROR(INDEX($CZ$4:$DI$4,_xlfn.AGGREGATE(15,6,COLUMN($CZ$4:$DI$4)-COLUMN($CY$1)/($CZ$19:$DI$19=MAX($CZ$19:$DI$19)),COLUMNS($DI$4:DI5))),"")</f>
        <v>BN</v>
      </c>
      <c r="DM19" s="348" t="str" cm="1">
        <f t="array" ref="DM19">IFERROR(INDEX($CZ$4:$DI$4,_xlfn.AGGREGATE(15,6,COLUMN($CZ$4:$DI$4)-COLUMN($CY$1)/($CZ$19:$DI$19=MAX($CZ$19:$DI$19)),COLUMNS($DI$4:DJ5))),"")</f>
        <v/>
      </c>
      <c r="DN19" s="348" t="str" cm="1">
        <f t="array" ref="DN19">IFERROR(INDEX($CZ$4:$DI$4,_xlfn.AGGREGATE(15,6,COLUMN($CZ$4:$DI$4)-COLUMN($CY$1)/($CZ$19:$DI$19=MAX($CZ$19:$DI$19)),COLUMNS($DI$4:DK5))),"")</f>
        <v/>
      </c>
      <c r="DO19" s="348" t="str" cm="1">
        <f t="array" ref="DO19">IFERROR(INDEX($CZ$4:$DI$4,_xlfn.AGGREGATE(15,6,COLUMN($CZ$4:$DI$4)-COLUMN($CY$1)/($CZ$19:$DI$19=MAX($CZ$19:$DI$19)),COLUMNS($DI$4:DL5))),"")</f>
        <v/>
      </c>
      <c r="DP19" s="348" t="str" cm="1">
        <f t="array" ref="DP19">IFERROR(INDEX($CZ$4:$DI$4,_xlfn.AGGREGATE(15,6,COLUMN($CZ$4:$DI$4)-COLUMN($CY$1)/($CZ$19:$DI$19=MAX($CZ$19:$DI$19)),COLUMNS($DI$4:DM5))),"")</f>
        <v/>
      </c>
      <c r="DQ19" s="348" t="str" cm="1">
        <f t="array" ref="DQ19">IFERROR(INDEX($CZ$4:$DI$4,_xlfn.AGGREGATE(15,6,COLUMN($CZ$4:$DI$4)-COLUMN($CY$1)/($CZ$19:$DI$19=MAX($CZ$19:$DI$19)),COLUMNS($DI$4:DN5))),"")</f>
        <v/>
      </c>
      <c r="DR19" s="346" t="str">
        <f t="shared" ca="1" si="18"/>
        <v>B</v>
      </c>
      <c r="DS19" s="349" t="str">
        <f t="shared" ca="1" si="19"/>
        <v/>
      </c>
      <c r="DT19" s="349" t="str">
        <f t="shared" ca="1" si="1"/>
        <v>BW</v>
      </c>
      <c r="DU19" s="350">
        <f t="shared" ca="1" si="20"/>
        <v>1</v>
      </c>
      <c r="DV19" s="348" t="str">
        <f>IFERROR(VLOOKUP(DL19,General!R:S,2,FALSE),"")</f>
        <v>BQ</v>
      </c>
      <c r="DW19" s="348" t="str">
        <f>IFERROR(VLOOKUP(DM19,General!R:S,2,FALSE),"")</f>
        <v/>
      </c>
      <c r="DX19" s="348" t="str">
        <f>IFERROR(VLOOKUP(DN19,General!R:S,2,FALSE),"")</f>
        <v/>
      </c>
      <c r="DY19" s="348" t="str">
        <f>IFERROR(VLOOKUP(DO19,General!R:S,2,FALSE),"")</f>
        <v/>
      </c>
      <c r="DZ19" s="348" t="str">
        <f>IFERROR(VLOOKUP(DP19,General!R:S,2,FALSE),"")</f>
        <v/>
      </c>
      <c r="EA19" s="348" t="str">
        <f>IFERROR(VLOOKUP(DQ19,General!R:S,2,FALSE),"")</f>
        <v/>
      </c>
      <c r="EB19" s="373">
        <f ca="1">IF(DL19="",-1,COUNTIF(INDIRECT(DV19&amp;$DJ$10):INDIRECT(DV19&amp;DJ19),"Y"))</f>
        <v>4</v>
      </c>
      <c r="EC19" s="376">
        <f ca="1">IF(DM19="",-1,COUNTIF(INDIRECT(DW19&amp;$DJ$10):INDIRECT(DW19&amp;DJ19),"Y"))</f>
        <v>-1</v>
      </c>
      <c r="ED19" s="376">
        <f ca="1">IF(DN19="",-1,COUNTIF(INDIRECT(DX19&amp;$DJ$10):INDIRECT(DX19&amp;DJ19),"Y"))</f>
        <v>-1</v>
      </c>
      <c r="EE19" s="374">
        <f ca="1">IF(DO19="",-1,COUNTIF(INDIRECT(DY19&amp;$DJ$10):INDIRECT(DY19&amp;DJ19),"Y"))</f>
        <v>-1</v>
      </c>
      <c r="EF19" s="378">
        <f ca="1">IF(DP19="",-1,COUNTIF(INDIRECT(DZ19&amp;$DJ$10):INDIRECT(DZ19&amp;DJ19),"Y"))</f>
        <v>-1</v>
      </c>
      <c r="EG19" s="378">
        <f ca="1">IF(DQ19="",-1,COUNTIF(INDIRECT(EA19&amp;$DJ$10):INDIRECT(EA19&amp;DJ19),"Y"))</f>
        <v>-1</v>
      </c>
      <c r="EH19" s="348" t="str" cm="1">
        <f t="array" aca="1" ref="EH19" ca="1">IFERROR(INDEX($DL$18:$DQ$18,_xlfn.AGGREGATE(15,6,COLUMN($DL$18:$DQ$18)-COLUMN($DK$18)/($EB$18:$EG$18=MAX($EB$18:$EG$18)),COLUMNS(DL$18:$DL19))),"")</f>
        <v>B</v>
      </c>
      <c r="EI19" s="348" t="str" cm="1">
        <f t="array" aca="1" ref="EI19" ca="1">IFERROR(INDEX($DL$18:$DQ$18,_xlfn.AGGREGATE(15,6,COLUMN($DL$18:$DQ$18)-COLUMN($DK$18)/($EB$18:$EG$18=MAX($EB$18:$EG$18)),COLUMNS($DL$18:DM19))),"")</f>
        <v/>
      </c>
      <c r="EJ19" s="348" t="str" cm="1">
        <f t="array" aca="1" ref="EJ19" ca="1">IFERROR(INDEX($DL$18:$DQ$18,_xlfn.AGGREGATE(15,6,COLUMN($DL$18:$DQ$18)-COLUMN($DK$18)/($EB$18:$EG$18=MAX($EB$18:$EG$18)),COLUMNS($DL$18:DN19))),"")</f>
        <v/>
      </c>
      <c r="EK19" s="348" t="str" cm="1">
        <f t="array" aca="1" ref="EK19" ca="1">IFERROR(INDEX($DL$18:$DQ$18,_xlfn.AGGREGATE(15,6,COLUMN($DL$18:$DQ$18)-COLUMN($DK$18)/($EB$18:$EG$18=MAX($EB$18:$EG$18)),COLUMNS($DL$18:DO19))),"")</f>
        <v/>
      </c>
      <c r="EL19" s="348" t="str" cm="1">
        <f t="array" aca="1" ref="EL19" ca="1">IFERROR(INDEX($DL$18:$DQ$18,_xlfn.AGGREGATE(15,6,COLUMN($DL$18:$DQ$18)-COLUMN($DK$18)/($EB$18:$EG$18=MAX($EB$18:$EG$18)),COLUMNS($DL$18:DP19))),"")</f>
        <v/>
      </c>
      <c r="EM19" s="348" t="str" cm="1">
        <f t="array" aca="1" ref="EM19" ca="1">IFERROR(INDEX($DL$18:$DQ$18,_xlfn.AGGREGATE(15,6,COLUMN($DL$18:$DQ$18)-COLUMN($DK$18)/($EB$18:$EG$18=MAX($EB$18:$EG$18)),COLUMNS($DL$18:DQ19))),"")</f>
        <v/>
      </c>
      <c r="EN19" s="352">
        <f t="shared" ca="1" si="2"/>
        <v>1</v>
      </c>
      <c r="EO19" s="350">
        <f t="shared" ca="1" si="21"/>
        <v>1</v>
      </c>
      <c r="EP19" s="377" t="str" cm="1">
        <f t="array" aca="1" ref="EP19" ca="1">INDEX(EH19:EM19,1,EO19)</f>
        <v>B</v>
      </c>
    </row>
    <row r="20" spans="1:146" ht="26.25" customHeight="1" thickBot="1">
      <c r="A20" s="14">
        <v>11</v>
      </c>
      <c r="B20" s="101" t="str">
        <f>'Strategy 1 | PD-TG'!B20</f>
        <v>P3</v>
      </c>
      <c r="C20" s="102" t="str">
        <f>'Strategy 1 | PD-TG'!C20</f>
        <v/>
      </c>
      <c r="D20" s="102" t="str">
        <f>'Strategy 1 | PD-TG'!J20</f>
        <v/>
      </c>
      <c r="E20" s="102" t="str">
        <f>IF(AU20="","",IF('Strategy 1 | PD-TG'!S20="W","Y",IF('Strategy 1 | PD-TG'!S20="L","N","")))</f>
        <v>Y</v>
      </c>
      <c r="F20" s="102">
        <f>'Strategy 1 | PD-TG'!T20</f>
        <v>10</v>
      </c>
      <c r="G20" s="102">
        <f>'Strategy 1 | PD-TG'!N20</f>
        <v>3</v>
      </c>
      <c r="H20" s="103">
        <f>'Strategy 1 | PD-TG'!P20</f>
        <v>1</v>
      </c>
      <c r="I20" s="135"/>
      <c r="J20" s="135"/>
      <c r="K20" s="101" t="str">
        <f>'Strategy 2 | PD-FE'!B20</f>
        <v>NB</v>
      </c>
      <c r="L20" s="102" t="str">
        <f>'Strategy 2 | PD-FE'!C20</f>
        <v/>
      </c>
      <c r="M20" s="102" t="str">
        <f>'Strategy 2 | PD-FE'!J20</f>
        <v/>
      </c>
      <c r="N20" s="102" t="str">
        <f>IF(AU20="","",IF('Strategy 2 | PD-FE'!S20="W","Y",IF('Strategy 2 | PD-FE'!S20="L","N","")))</f>
        <v/>
      </c>
      <c r="O20" s="102">
        <f>'Strategy 2 | PD-FE'!T20</f>
        <v>3</v>
      </c>
      <c r="P20" s="102">
        <f>'Strategy 2 | PD-FE'!N20</f>
        <v>0</v>
      </c>
      <c r="Q20" s="103">
        <f>'Strategy 2 | PD-FE'!P20</f>
        <v>0</v>
      </c>
      <c r="R20" s="135"/>
      <c r="S20" s="135"/>
      <c r="T20" s="101" t="str">
        <f>'Strategy 3 | M1-TG'!B20</f>
        <v>NB</v>
      </c>
      <c r="U20" s="102" t="str">
        <f>'Strategy 3 | M1-TG'!C20</f>
        <v/>
      </c>
      <c r="V20" s="102" t="str">
        <f>'Strategy 3 | M1-TG'!J20</f>
        <v/>
      </c>
      <c r="W20" s="102" t="str">
        <f>IF(AU20="","",IF('Strategy 3 | M1-TG'!S20="W","Y",IF('Strategy 3 | M1-TG'!S20="L","N","")))</f>
        <v/>
      </c>
      <c r="X20" s="102">
        <f>'Strategy 3 | M1-TG'!T20</f>
        <v>-1</v>
      </c>
      <c r="Y20" s="102">
        <f>'Strategy 3 | M1-TG'!N20</f>
        <v>-7</v>
      </c>
      <c r="Z20" s="103">
        <f>'Strategy 3 | M1-TG'!P20</f>
        <v>-6</v>
      </c>
      <c r="AA20" s="135"/>
      <c r="AB20" s="135"/>
      <c r="AC20" s="101" t="str">
        <f>'Strategy 4 | HP-FE'!B20</f>
        <v>P8</v>
      </c>
      <c r="AD20" s="102" t="str">
        <f>'Strategy 4 | HP-FE'!C20</f>
        <v/>
      </c>
      <c r="AE20" s="102" t="str">
        <f>'Strategy 4 | HP-FE'!J20</f>
        <v/>
      </c>
      <c r="AF20" s="102" t="str">
        <f>IF(AU20="","",IF('Strategy 4 | HP-FE'!S20="W","Y",IF('Strategy 4 | HP-FE'!S20="L","N","")))</f>
        <v>Y</v>
      </c>
      <c r="AG20" s="102">
        <f>'Strategy 4 | HP-FE'!T20</f>
        <v>-3</v>
      </c>
      <c r="AH20" s="102">
        <f>'Strategy 4 | HP-FE'!N20</f>
        <v>-2</v>
      </c>
      <c r="AI20" s="103">
        <f>'Strategy 4 | HP-FE'!P20</f>
        <v>-1</v>
      </c>
      <c r="AJ20" s="135"/>
      <c r="AK20" s="135"/>
      <c r="AL20" s="101" t="str">
        <f>'Strategy 5 | M1-FE'!B20</f>
        <v>B2</v>
      </c>
      <c r="AM20" s="102" t="str">
        <f>'Strategy 5 | M1-FE'!C20</f>
        <v/>
      </c>
      <c r="AN20" s="102" t="str">
        <f>'Strategy 5 | M1-FE'!J20</f>
        <v/>
      </c>
      <c r="AO20" s="102" t="str">
        <f>IF(AU20="","",IF('Strategy 5 | M1-FE'!S20="W","Y",IF('Strategy 5 | M1-FE'!S20="L","N","")))</f>
        <v>N</v>
      </c>
      <c r="AP20" s="102">
        <f>'Strategy 5 | M1-FE'!T20</f>
        <v>-7</v>
      </c>
      <c r="AQ20" s="102">
        <f>'Strategy 5 | M1-FE'!N20</f>
        <v>-12</v>
      </c>
      <c r="AR20" s="103">
        <f>'Strategy 5 | M1-FE'!P20</f>
        <v>-10</v>
      </c>
      <c r="AS20" s="135"/>
      <c r="AT20" s="135"/>
      <c r="AU20" s="171" t="s">
        <v>24</v>
      </c>
      <c r="AV20" s="164" t="str">
        <f t="shared" ca="1" si="3"/>
        <v/>
      </c>
      <c r="AW20" s="165" t="str">
        <f ca="1">IF(AU19="","",VLOOKUP(DT20,General!U:V,2,FALSE))</f>
        <v>S1</v>
      </c>
      <c r="AX20" s="166" t="str" cm="1">
        <f t="array" aca="1" ref="AX20" ca="1">IF(AU19="","",INDIRECT(DT20&amp;DJ20))</f>
        <v>P3</v>
      </c>
      <c r="AY20" s="102" t="str">
        <f t="shared" ca="1" si="4"/>
        <v>Y</v>
      </c>
      <c r="AZ20" s="102">
        <f t="shared" ca="1" si="22"/>
        <v>0</v>
      </c>
      <c r="BA20" s="103">
        <f t="shared" ca="1" si="5"/>
        <v>-8</v>
      </c>
      <c r="BB20" s="135"/>
      <c r="BC20" s="135"/>
      <c r="BD20" s="135"/>
      <c r="BE20" s="101" t="str">
        <f>'Strategy 6 | PD-M1'!B20</f>
        <v>B7</v>
      </c>
      <c r="BF20" s="102" t="str">
        <f>'Strategy 6 | PD-M1'!C20</f>
        <v/>
      </c>
      <c r="BG20" s="102" t="str">
        <f>'Strategy 6 | PD-M1'!J20</f>
        <v/>
      </c>
      <c r="BH20" s="102" t="str">
        <f>IF(AU20="","",IF('Strategy 6 | PD-M1'!R20&gt;0,"Y",IF('Strategy 6 | PD-M1'!R20=0,"","N")))</f>
        <v>N</v>
      </c>
      <c r="BI20" s="102">
        <f>'Strategy 6 | PD-M1'!T20</f>
        <v>-10</v>
      </c>
      <c r="BJ20" s="102">
        <f>'Strategy 6 | PD-M1'!N20</f>
        <v>-16</v>
      </c>
      <c r="BK20" s="103">
        <f>'Strategy 6 | PD-M1'!P20</f>
        <v>-15</v>
      </c>
      <c r="BL20" s="135"/>
      <c r="BM20" s="135"/>
      <c r="BN20" s="101" t="str">
        <f>'Strategy 7 | TG-FE'!B20</f>
        <v>P2</v>
      </c>
      <c r="BO20" s="102" t="str">
        <f>'Strategy 7 | TG-FE'!C20</f>
        <v/>
      </c>
      <c r="BP20" s="102" t="str">
        <f>'Strategy 7 | TG-FE'!J20</f>
        <v/>
      </c>
      <c r="BQ20" s="102" t="str">
        <f>IF(AU20="","",IF('Strategy 7 | TG-FE'!S20="W","Y",IF('Strategy 7 | TG-FE'!S20="L","N","")))</f>
        <v>Y</v>
      </c>
      <c r="BR20" s="102">
        <f>'Strategy 7 | TG-FE'!T20</f>
        <v>3</v>
      </c>
      <c r="BS20" s="102">
        <f>'Strategy 7 | TG-FE'!N20</f>
        <v>2</v>
      </c>
      <c r="BT20" s="103">
        <f>'Strategy 7 | TG-FE'!P20</f>
        <v>5</v>
      </c>
      <c r="BU20" s="135"/>
      <c r="BV20" s="135"/>
      <c r="BW20" s="101" t="str">
        <f>'Strategy 8 | M1-WB'!B20</f>
        <v>B2</v>
      </c>
      <c r="BX20" s="102" t="str">
        <f>'Strategy 8 | M1-WB'!C20</f>
        <v/>
      </c>
      <c r="BY20" s="102" t="str">
        <f>'Strategy 8 | M1-WB'!J20</f>
        <v/>
      </c>
      <c r="BZ20" s="102" t="str">
        <f>IF(AU20="","",IF('Strategy 8 | M1-WB'!S20="W","Y",IF('Strategy 8 | M1-WB'!S20="L","N","")))</f>
        <v>N</v>
      </c>
      <c r="CA20" s="102">
        <f>'Strategy 8 | M1-WB'!T20</f>
        <v>-10</v>
      </c>
      <c r="CB20" s="102">
        <f>'Strategy 8 | M1-WB'!N20</f>
        <v>-12</v>
      </c>
      <c r="CC20" s="103">
        <f>'Strategy 8 | M1-WB'!P20</f>
        <v>-10</v>
      </c>
      <c r="CD20" s="135"/>
      <c r="CE20" s="135"/>
      <c r="CF20" s="101" t="str">
        <f>'Strategy 9 | HP-M1'!B20</f>
        <v>NB</v>
      </c>
      <c r="CG20" s="102" t="str">
        <f>'Strategy 9 | HP-M1'!C20</f>
        <v/>
      </c>
      <c r="CH20" s="102" t="str">
        <f>'Strategy 9 | HP-M1'!J20</f>
        <v/>
      </c>
      <c r="CI20" s="102" t="str">
        <f>IF(AU20="","",IF('Strategy 9 | HP-M1'!S20="W","Y",IF('Strategy 9 | HP-M1'!S20="L","N","")))</f>
        <v/>
      </c>
      <c r="CJ20" s="102">
        <f>'Strategy 9 | HP-M1'!T20</f>
        <v>-7</v>
      </c>
      <c r="CK20" s="102">
        <f>'Strategy 9 | HP-M1'!N20</f>
        <v>-18</v>
      </c>
      <c r="CL20" s="103">
        <f>'Strategy 9 | HP-M1'!P20</f>
        <v>-17</v>
      </c>
      <c r="CM20" s="135"/>
      <c r="CN20" s="135"/>
      <c r="CO20" s="101" t="str">
        <f>'Strategy 10 | OP-OB'!B20</f>
        <v>NB</v>
      </c>
      <c r="CP20" s="102" t="str">
        <f>'Strategy 10 | OP-OB'!C20</f>
        <v/>
      </c>
      <c r="CQ20" s="102" t="str">
        <f>'Strategy 10 | OP-OB'!J20</f>
        <v/>
      </c>
      <c r="CR20" s="102" t="str">
        <f>IF(AU20="","",IF('Strategy 10 | OP-OB'!S20="W","Y",IF('Strategy 10 | OP-OB'!S20="L","N","")))</f>
        <v/>
      </c>
      <c r="CS20" s="102">
        <f>'Strategy 10 | OP-OB'!T20</f>
        <v>3</v>
      </c>
      <c r="CT20" s="102">
        <f>'Strategy 10 | OP-OB'!N20</f>
        <v>0</v>
      </c>
      <c r="CU20" s="103">
        <f>'Strategy 10 | OP-OB'!P20</f>
        <v>0</v>
      </c>
      <c r="CV20" s="14">
        <f ca="1">IF(AY20="",0,IFERROR(VLOOKUP(AY15&amp;AY16&amp;AY17&amp;AY18&amp;AY19&amp;AY20,General!I:J,2,FALSE),0))+AZ19</f>
        <v>0</v>
      </c>
      <c r="CW20" s="379">
        <f t="shared" si="6"/>
        <v>5</v>
      </c>
      <c r="CX20" s="335">
        <f>COUNTIF(CZ20:DI20,CW20)</f>
        <v>1</v>
      </c>
      <c r="CY20" s="371" t="str">
        <f t="shared" si="0"/>
        <v/>
      </c>
      <c r="CZ20" s="372">
        <f t="shared" si="7"/>
        <v>1</v>
      </c>
      <c r="DA20" s="372">
        <f t="shared" si="8"/>
        <v>0</v>
      </c>
      <c r="DB20" s="372">
        <f t="shared" si="9"/>
        <v>-6</v>
      </c>
      <c r="DC20" s="372">
        <f t="shared" si="10"/>
        <v>-1</v>
      </c>
      <c r="DD20" s="372">
        <f t="shared" si="11"/>
        <v>-10</v>
      </c>
      <c r="DE20" s="372">
        <f t="shared" si="12"/>
        <v>-15</v>
      </c>
      <c r="DF20" s="372">
        <f t="shared" si="13"/>
        <v>5</v>
      </c>
      <c r="DG20" s="372">
        <f t="shared" si="14"/>
        <v>-10</v>
      </c>
      <c r="DH20" s="372">
        <f t="shared" si="15"/>
        <v>-17</v>
      </c>
      <c r="DI20" s="372">
        <f t="shared" si="16"/>
        <v>0</v>
      </c>
      <c r="DJ20" s="346">
        <v>20</v>
      </c>
      <c r="DK20" s="350">
        <f t="shared" ref="DK20:DK83" si="27">DJ20-5</f>
        <v>15</v>
      </c>
      <c r="DL20" s="348" t="str" cm="1">
        <f t="array" ref="DL20">IFERROR(INDEX($CZ$4:$DI$4,_xlfn.AGGREGATE(15,6,COLUMN($CZ$4:$DI$4)-COLUMN($CY$1)/($CZ$20:$DI$20=MAX($CZ$20:$DI$20)),COLUMNS($DI$4:DI5))),"")</f>
        <v>BN</v>
      </c>
      <c r="DM20" s="348" t="str" cm="1">
        <f t="array" ref="DM20">IFERROR(INDEX($CZ$4:$DI$4,_xlfn.AGGREGATE(15,6,COLUMN($CZ$4:$DI$4)-COLUMN($CY$1)/($CZ$20:$DI$20=MAX($CZ$20:$DI$20)),COLUMNS($DI$4:DJ5))),"")</f>
        <v/>
      </c>
      <c r="DN20" s="348" t="str" cm="1">
        <f t="array" ref="DN20">IFERROR(INDEX($CZ$4:$DI$4,_xlfn.AGGREGATE(15,6,COLUMN($CZ$4:$DI$4)-COLUMN($CY$1)/($CZ$20:$DI$20=MAX($CZ$20:$DI$20)),COLUMNS($DI$4:DK5))),"")</f>
        <v/>
      </c>
      <c r="DO20" s="348" t="str" cm="1">
        <f t="array" ref="DO20">IFERROR(INDEX($CZ$4:$DI$4,_xlfn.AGGREGATE(15,6,COLUMN($CZ$4:$DI$4)-COLUMN($CY$1)/($CZ$20:$DI$20=MAX($CZ$20:$DI$20)),COLUMNS($DI$4:DL5))),"")</f>
        <v/>
      </c>
      <c r="DP20" s="348" t="str" cm="1">
        <f t="array" ref="DP20">IFERROR(INDEX($CZ$4:$DI$4,_xlfn.AGGREGATE(15,6,COLUMN($CZ$4:$DI$4)-COLUMN($CY$1)/($CZ$20:$DI$20=MAX($CZ$20:$DI$20)),COLUMNS($DI$4:DM5))),"")</f>
        <v/>
      </c>
      <c r="DQ20" s="348" t="str" cm="1">
        <f t="array" ref="DQ20">IFERROR(INDEX($CZ$4:$DI$4,_xlfn.AGGREGATE(15,6,COLUMN($CZ$4:$DI$4)-COLUMN($CY$1)/($CZ$20:$DI$20=MAX($CZ$20:$DI$20)),COLUMNS($DI$4:DN5))),"")</f>
        <v/>
      </c>
      <c r="DR20" s="346" t="str">
        <f t="shared" ca="1" si="18"/>
        <v>BN</v>
      </c>
      <c r="DS20" s="349" t="str">
        <f t="shared" ca="1" si="19"/>
        <v/>
      </c>
      <c r="DT20" s="349" t="str">
        <f t="shared" ca="1" si="1"/>
        <v>B</v>
      </c>
      <c r="DU20" s="350">
        <f t="shared" ca="1" si="20"/>
        <v>1</v>
      </c>
      <c r="DV20" s="348" t="str">
        <f>IFERROR(VLOOKUP(DL20,General!R:S,2,FALSE),"")</f>
        <v>BQ</v>
      </c>
      <c r="DW20" s="348" t="str">
        <f>IFERROR(VLOOKUP(DM20,General!R:S,2,FALSE),"")</f>
        <v/>
      </c>
      <c r="DX20" s="348" t="str">
        <f>IFERROR(VLOOKUP(DN20,General!R:S,2,FALSE),"")</f>
        <v/>
      </c>
      <c r="DY20" s="348" t="str">
        <f>IFERROR(VLOOKUP(DO20,General!R:S,2,FALSE),"")</f>
        <v/>
      </c>
      <c r="DZ20" s="348" t="str">
        <f>IFERROR(VLOOKUP(DP20,General!R:S,2,FALSE),"")</f>
        <v/>
      </c>
      <c r="EA20" s="348" t="str">
        <f>IFERROR(VLOOKUP(DQ20,General!R:S,2,FALSE),"")</f>
        <v/>
      </c>
      <c r="EB20" s="373">
        <f ca="1">IF(DL20="",-1,COUNTIF(INDIRECT(DV20&amp;$DJ$10):INDIRECT(DV20&amp;DJ20),"Y"))</f>
        <v>5</v>
      </c>
      <c r="EC20" s="376">
        <f ca="1">IF(DM20="",-1,COUNTIF(INDIRECT(DW20&amp;$DJ$10):INDIRECT(DW20&amp;DJ20),"Y"))</f>
        <v>-1</v>
      </c>
      <c r="ED20" s="376">
        <f ca="1">IF(DN20="",-1,COUNTIF(INDIRECT(DX20&amp;$DJ$10):INDIRECT(DX20&amp;DJ20),"Y"))</f>
        <v>-1</v>
      </c>
      <c r="EE20" s="374">
        <f ca="1">IF(DO20="",-1,COUNTIF(INDIRECT(DY20&amp;$DJ$10):INDIRECT(DY20&amp;DJ20),"Y"))</f>
        <v>-1</v>
      </c>
      <c r="EF20" s="378">
        <f ca="1">IF(DP20="",-1,COUNTIF(INDIRECT(DZ20&amp;$DJ$10):INDIRECT(DZ20&amp;DJ20),"Y"))</f>
        <v>-1</v>
      </c>
      <c r="EG20" s="378">
        <f ca="1">IF(DQ20="",-1,COUNTIF(INDIRECT(EA20&amp;$DJ$10):INDIRECT(EA20&amp;DJ20),"Y"))</f>
        <v>-1</v>
      </c>
      <c r="EH20" s="348" t="str" cm="1">
        <f t="array" aca="1" ref="EH20" ca="1">IFERROR(INDEX($DL$19:$DQ$19,_xlfn.AGGREGATE(15,6,COLUMN($DL$19:$DQ$19)-COLUMN($DK$19)/($EB$19:$EG$19=MAX($EB$19:$EG$19)),COLUMNS(DL$19:$DL20))),"")</f>
        <v>BN</v>
      </c>
      <c r="EI20" s="348" t="str" cm="1">
        <f t="array" aca="1" ref="EI20" ca="1">IFERROR(INDEX($DL$19:$DQ$19,_xlfn.AGGREGATE(15,6,COLUMN($DL$19:$DQ$19)-COLUMN($DK$19)/($EB$19:$EG$19=MAX($EB$19:$EG$19)),COLUMNS($DL$19:DM20))),"")</f>
        <v/>
      </c>
      <c r="EJ20" s="348" t="str" cm="1">
        <f t="array" aca="1" ref="EJ20" ca="1">IFERROR(INDEX($DL$19:$DQ$19,_xlfn.AGGREGATE(15,6,COLUMN($DL$19:$DQ$19)-COLUMN($DK$19)/($EB$19:$EG$19=MAX($EB$19:$EG$19)),COLUMNS($DL$19:DN20))),"")</f>
        <v/>
      </c>
      <c r="EK20" s="348" t="str" cm="1">
        <f t="array" aca="1" ref="EK20" ca="1">IFERROR(INDEX($DL$19:$DQ$19,_xlfn.AGGREGATE(15,6,COLUMN($DL$19:$DQ$19)-COLUMN($DK$19)/($EB$19:$EG$19=MAX($EB$19:$EG$19)),COLUMNS($DL$19:DO20))),"")</f>
        <v/>
      </c>
      <c r="EL20" s="348" t="str" cm="1">
        <f t="array" aca="1" ref="EL20" ca="1">IFERROR(INDEX($DL$19:$DQ$19,_xlfn.AGGREGATE(15,6,COLUMN($DL$19:$DQ$19)-COLUMN($DK$19)/($EB$19:$EG$19=MAX($EB$19:$EG$19)),COLUMNS($DL$19:DP20))),"")</f>
        <v/>
      </c>
      <c r="EM20" s="348" t="str" cm="1">
        <f t="array" aca="1" ref="EM20" ca="1">IFERROR(INDEX($DL$19:$DQ$19,_xlfn.AGGREGATE(15,6,COLUMN($DL$19:$DQ$19)-COLUMN($DK$19)/($EB$19:$EG$19=MAX($EB$19:$EG$19)),COLUMNS($DL$19:DQ20))),"")</f>
        <v/>
      </c>
      <c r="EN20" s="352">
        <f t="shared" ca="1" si="2"/>
        <v>1</v>
      </c>
      <c r="EO20" s="350">
        <f t="shared" ca="1" si="21"/>
        <v>1</v>
      </c>
      <c r="EP20" s="377" t="str" cm="1">
        <f t="array" aca="1" ref="EP20" ca="1">INDEX(EH20:EM20,1,EO20)</f>
        <v>BN</v>
      </c>
    </row>
    <row r="21" spans="1:146" ht="26.25" customHeight="1" thickBot="1">
      <c r="A21" s="14">
        <v>12</v>
      </c>
      <c r="B21" s="104" t="str">
        <f>'Strategy 1 | PD-TG'!B21</f>
        <v>NB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>
        <f>'Strategy 1 | PD-TG'!T21</f>
        <v>10</v>
      </c>
      <c r="G21" s="91">
        <f>'Strategy 1 | PD-TG'!N21</f>
        <v>0</v>
      </c>
      <c r="H21" s="105">
        <f>'Strategy 1 | PD-TG'!P21</f>
        <v>1</v>
      </c>
      <c r="I21" s="135"/>
      <c r="J21" s="135"/>
      <c r="K21" s="104" t="str">
        <f>'Strategy 2 | PD-FE'!B21</f>
        <v>B3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>Y</v>
      </c>
      <c r="O21" s="91">
        <f>'Strategy 2 | PD-FE'!T21</f>
        <v>9</v>
      </c>
      <c r="P21" s="91">
        <f>'Strategy 2 | PD-FE'!N21</f>
        <v>3</v>
      </c>
      <c r="Q21" s="105">
        <f>'Strategy 2 | PD-FE'!P21</f>
        <v>3</v>
      </c>
      <c r="R21" s="135"/>
      <c r="S21" s="135"/>
      <c r="T21" s="104" t="str">
        <f>'Strategy 3 | M1-TG'!B21</f>
        <v>NB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>
        <f>'Strategy 3 | M1-TG'!T21</f>
        <v>-1</v>
      </c>
      <c r="Y21" s="91">
        <f>'Strategy 3 | M1-TG'!N21</f>
        <v>-7</v>
      </c>
      <c r="Z21" s="105">
        <f>'Strategy 3 | M1-TG'!P21</f>
        <v>-6</v>
      </c>
      <c r="AA21" s="135"/>
      <c r="AB21" s="135"/>
      <c r="AC21" s="104" t="str">
        <f>'Strategy 4 | HP-FE'!B21</f>
        <v>NB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>
        <f>'Strategy 4 | HP-FE'!T21</f>
        <v>-3</v>
      </c>
      <c r="AH21" s="91">
        <f>'Strategy 4 | HP-FE'!N21</f>
        <v>0</v>
      </c>
      <c r="AI21" s="105">
        <f>'Strategy 4 | HP-FE'!P21</f>
        <v>-1</v>
      </c>
      <c r="AJ21" s="135"/>
      <c r="AK21" s="135"/>
      <c r="AL21" s="104" t="str">
        <f>'Strategy 5 | M1-FE'!B21</f>
        <v>P5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>N</v>
      </c>
      <c r="AP21" s="91">
        <f>'Strategy 5 | M1-FE'!T21</f>
        <v>-10</v>
      </c>
      <c r="AQ21" s="91">
        <f>'Strategy 5 | M1-FE'!N21</f>
        <v>-17</v>
      </c>
      <c r="AR21" s="105">
        <f>'Strategy 5 | M1-FE'!P21</f>
        <v>-15</v>
      </c>
      <c r="AS21" s="135"/>
      <c r="AT21" s="135"/>
      <c r="AU21" s="172" t="s">
        <v>25</v>
      </c>
      <c r="AV21" s="159" t="str">
        <f t="shared" ca="1" si="3"/>
        <v/>
      </c>
      <c r="AW21" s="169" t="str">
        <f ca="1">IF(AU20="","",VLOOKUP(DT21,General!U:V,2,FALSE))</f>
        <v>S7</v>
      </c>
      <c r="AX21" s="163" t="str" cm="1">
        <f t="array" aca="1" ref="AX21" ca="1">IF(AU20="","",INDIRECT(DT21&amp;DJ21))</f>
        <v>B7</v>
      </c>
      <c r="AY21" s="91" t="str">
        <f t="shared" ca="1" si="4"/>
        <v>Y</v>
      </c>
      <c r="AZ21" s="91">
        <f t="shared" ca="1" si="22"/>
        <v>3</v>
      </c>
      <c r="BA21" s="105">
        <f t="shared" ca="1" si="5"/>
        <v>-1</v>
      </c>
      <c r="BB21" s="135"/>
      <c r="BC21" s="135"/>
      <c r="BD21" s="135"/>
      <c r="BE21" s="104" t="str">
        <f>'Strategy 6 | PD-M1'!B21</f>
        <v>P9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>N</v>
      </c>
      <c r="BI21" s="91">
        <f>'Strategy 6 | PD-M1'!T21</f>
        <v>-10</v>
      </c>
      <c r="BJ21" s="91">
        <f>'Strategy 6 | PD-M1'!N21</f>
        <v>-25</v>
      </c>
      <c r="BK21" s="105">
        <f>'Strategy 6 | PD-M1'!P21</f>
        <v>-24</v>
      </c>
      <c r="BL21" s="135"/>
      <c r="BM21" s="135"/>
      <c r="BN21" s="104" t="str">
        <f>'Strategy 7 | TG-FE'!B21</f>
        <v>B7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>Y</v>
      </c>
      <c r="BR21" s="91">
        <f>'Strategy 7 | TG-FE'!T21</f>
        <v>9</v>
      </c>
      <c r="BS21" s="91">
        <f>'Strategy 7 | TG-FE'!N21</f>
        <v>9</v>
      </c>
      <c r="BT21" s="105">
        <f>'Strategy 7 | TG-FE'!P21</f>
        <v>12</v>
      </c>
      <c r="BU21" s="135"/>
      <c r="BV21" s="135"/>
      <c r="BW21" s="104" t="str">
        <f>'Strategy 8 | M1-WB'!B21</f>
        <v>P4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>N</v>
      </c>
      <c r="CA21" s="91">
        <f>'Strategy 8 | M1-WB'!T21</f>
        <v>-10</v>
      </c>
      <c r="CB21" s="91">
        <f>'Strategy 8 | M1-WB'!N21</f>
        <v>-16</v>
      </c>
      <c r="CC21" s="105">
        <f>'Strategy 8 | M1-WB'!P21</f>
        <v>-14</v>
      </c>
      <c r="CD21" s="135"/>
      <c r="CE21" s="135"/>
      <c r="CF21" s="104" t="str">
        <f>'Strategy 9 | HP-M1'!B21</f>
        <v>P10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>N</v>
      </c>
      <c r="CJ21" s="91">
        <f>'Strategy 9 | HP-M1'!T21</f>
        <v>-10</v>
      </c>
      <c r="CK21" s="91">
        <f>'Strategy 9 | HP-M1'!N21</f>
        <v>-28</v>
      </c>
      <c r="CL21" s="105">
        <f>'Strategy 9 | HP-M1'!P21</f>
        <v>-27</v>
      </c>
      <c r="CM21" s="135"/>
      <c r="CN21" s="135"/>
      <c r="CO21" s="104" t="str">
        <f>'Strategy 10 | OP-OB'!B21</f>
        <v>P3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>N</v>
      </c>
      <c r="CS21" s="91">
        <f>'Strategy 10 | OP-OB'!T21</f>
        <v>2</v>
      </c>
      <c r="CT21" s="91">
        <f>'Strategy 10 | OP-OB'!N21</f>
        <v>-3</v>
      </c>
      <c r="CU21" s="105">
        <f>'Strategy 10 | OP-OB'!P21</f>
        <v>-3</v>
      </c>
      <c r="CV21" s="14">
        <f ca="1">IF(AY21="",0,IFERROR(VLOOKUP(AY16&amp;AY17&amp;AY18&amp;AY19&amp;AY20&amp;AY21,General!I:J,2,FALSE),0))+AZ20</f>
        <v>3</v>
      </c>
      <c r="CW21" s="379">
        <f t="shared" si="6"/>
        <v>12</v>
      </c>
      <c r="CX21" s="335">
        <f>COUNTIF(CZ21:DI21,CW21)</f>
        <v>1</v>
      </c>
      <c r="CY21" s="371" t="str">
        <f t="shared" si="0"/>
        <v/>
      </c>
      <c r="CZ21" s="372">
        <f t="shared" si="7"/>
        <v>1</v>
      </c>
      <c r="DA21" s="372">
        <f t="shared" si="8"/>
        <v>3</v>
      </c>
      <c r="DB21" s="372">
        <f t="shared" si="9"/>
        <v>-6</v>
      </c>
      <c r="DC21" s="372">
        <f t="shared" si="10"/>
        <v>-1</v>
      </c>
      <c r="DD21" s="372">
        <f t="shared" si="11"/>
        <v>-15</v>
      </c>
      <c r="DE21" s="372">
        <f t="shared" si="12"/>
        <v>-24</v>
      </c>
      <c r="DF21" s="372">
        <f t="shared" si="13"/>
        <v>12</v>
      </c>
      <c r="DG21" s="372">
        <f t="shared" si="14"/>
        <v>-14</v>
      </c>
      <c r="DH21" s="372">
        <f t="shared" si="15"/>
        <v>-27</v>
      </c>
      <c r="DI21" s="372">
        <f t="shared" si="16"/>
        <v>-3</v>
      </c>
      <c r="DJ21" s="346">
        <v>21</v>
      </c>
      <c r="DK21" s="350">
        <f t="shared" ref="DK21:DK84" si="28">DJ21-5</f>
        <v>16</v>
      </c>
      <c r="DL21" s="348" t="str" cm="1">
        <f t="array" ref="DL21">IFERROR(INDEX($CZ$4:$DI$4,_xlfn.AGGREGATE(15,6,COLUMN($CZ$4:$DI$4)-COLUMN($CY$1)/($CZ$21:$DI$21=MAX($CZ$21:$DI$21)),COLUMNS($DI$4:DI5))),"")</f>
        <v>BN</v>
      </c>
      <c r="DM21" s="348" t="str" cm="1">
        <f t="array" ref="DM21">IFERROR(INDEX($CZ$4:$DI$4,_xlfn.AGGREGATE(15,6,COLUMN($CZ$4:$DI$4)-COLUMN($CY$1)/($CZ$21:$DI$21=MAX($CZ$21:$DI$21)),COLUMNS($DI$4:DJ5))),"")</f>
        <v/>
      </c>
      <c r="DN21" s="348" t="str" cm="1">
        <f t="array" ref="DN21">IFERROR(INDEX($CZ$4:$DI$4,_xlfn.AGGREGATE(15,6,COLUMN($CZ$4:$DI$4)-COLUMN($CY$1)/($CZ$21:$DI$21=MAX($CZ$21:$DI$21)),COLUMNS($DI$4:DK5))),"")</f>
        <v/>
      </c>
      <c r="DO21" s="348" t="str" cm="1">
        <f t="array" ref="DO21">IFERROR(INDEX($CZ$4:$DI$4,_xlfn.AGGREGATE(15,6,COLUMN($CZ$4:$DI$4)-COLUMN($CY$1)/($CZ$21:$DI$21=MAX($CZ$21:$DI$21)),COLUMNS($DI$4:DL5))),"")</f>
        <v/>
      </c>
      <c r="DP21" s="348" t="str" cm="1">
        <f t="array" ref="DP21">IFERROR(INDEX($CZ$4:$DI$4,_xlfn.AGGREGATE(15,6,COLUMN($CZ$4:$DI$4)-COLUMN($CY$1)/($CZ$21:$DI$21=MAX($CZ$21:$DI$21)),COLUMNS($DI$4:DM5))),"")</f>
        <v/>
      </c>
      <c r="DQ21" s="348" t="str" cm="1">
        <f t="array" ref="DQ21">IFERROR(INDEX($CZ$4:$DI$4,_xlfn.AGGREGATE(15,6,COLUMN($CZ$4:$DI$4)-COLUMN($CY$1)/($CZ$21:$DI$21=MAX($CZ$21:$DI$21)),COLUMNS($DI$4:DN5))),"")</f>
        <v/>
      </c>
      <c r="DR21" s="346" t="str">
        <f t="shared" ca="1" si="18"/>
        <v>BN</v>
      </c>
      <c r="DS21" s="349" t="str">
        <f t="shared" ca="1" si="19"/>
        <v/>
      </c>
      <c r="DT21" s="349" t="str">
        <f t="shared" ca="1" si="1"/>
        <v>BN</v>
      </c>
      <c r="DU21" s="350">
        <f t="shared" ca="1" si="20"/>
        <v>1</v>
      </c>
      <c r="DV21" s="348" t="str">
        <f>IFERROR(VLOOKUP(DL21,General!R:S,2,FALSE),"")</f>
        <v>BQ</v>
      </c>
      <c r="DW21" s="348" t="str">
        <f>IFERROR(VLOOKUP(DM21,General!R:S,2,FALSE),"")</f>
        <v/>
      </c>
      <c r="DX21" s="348" t="str">
        <f>IFERROR(VLOOKUP(DN21,General!R:S,2,FALSE),"")</f>
        <v/>
      </c>
      <c r="DY21" s="348" t="str">
        <f>IFERROR(VLOOKUP(DO21,General!R:S,2,FALSE),"")</f>
        <v/>
      </c>
      <c r="DZ21" s="348" t="str">
        <f>IFERROR(VLOOKUP(DP21,General!R:S,2,FALSE),"")</f>
        <v/>
      </c>
      <c r="EA21" s="348" t="str">
        <f>IFERROR(VLOOKUP(DQ21,General!R:S,2,FALSE),"")</f>
        <v/>
      </c>
      <c r="EB21" s="373">
        <f ca="1">IF(DL21="",-1,COUNTIF(INDIRECT(DV21&amp;$DJ$10):INDIRECT(DV21&amp;DJ21),"Y"))</f>
        <v>6</v>
      </c>
      <c r="EC21" s="376">
        <f ca="1">IF(DM21="",-1,COUNTIF(INDIRECT(DW21&amp;$DJ$10):INDIRECT(DW21&amp;DJ21),"Y"))</f>
        <v>-1</v>
      </c>
      <c r="ED21" s="376">
        <f ca="1">IF(DN21="",-1,COUNTIF(INDIRECT(DX21&amp;$DJ$10):INDIRECT(DX21&amp;DJ21),"Y"))</f>
        <v>-1</v>
      </c>
      <c r="EE21" s="374">
        <f ca="1">IF(DO21="",-1,COUNTIF(INDIRECT(DY21&amp;$DJ$10):INDIRECT(DY21&amp;DJ21),"Y"))</f>
        <v>-1</v>
      </c>
      <c r="EF21" s="378">
        <f ca="1">IF(DP21="",-1,COUNTIF(INDIRECT(DZ21&amp;$DJ$10):INDIRECT(DZ21&amp;DJ21),"Y"))</f>
        <v>-1</v>
      </c>
      <c r="EG21" s="378">
        <f ca="1">IF(DQ21="",-1,COUNTIF(INDIRECT(EA21&amp;$DJ$10):INDIRECT(EA21&amp;DJ21),"Y"))</f>
        <v>-1</v>
      </c>
      <c r="EH21" s="348" t="str" cm="1">
        <f t="array" aca="1" ref="EH21" ca="1">IFERROR(INDEX($DL$20:$DQ$20,_xlfn.AGGREGATE(15,6,COLUMN($DL$20:$DQ$20)-COLUMN($DK$20)/($EB$20:$EG$20=MAX($EB$20:$EG$20)),COLUMNS(DL$20:$DL21))),"")</f>
        <v>BN</v>
      </c>
      <c r="EI21" s="348" t="str" cm="1">
        <f t="array" aca="1" ref="EI21" ca="1">IFERROR(INDEX($DL$20:$DQ$20,_xlfn.AGGREGATE(15,6,COLUMN($DL$20:$DQ$20)-COLUMN($DK$20)/($EB$20:$EG$20=MAX($EB$20:$EG$20)),COLUMNS($DL$20:DM21))),"")</f>
        <v/>
      </c>
      <c r="EJ21" s="348" t="str" cm="1">
        <f t="array" aca="1" ref="EJ21" ca="1">IFERROR(INDEX($DL$20:$DQ$20,_xlfn.AGGREGATE(15,6,COLUMN($DL$20:$DQ$20)-COLUMN($DK$20)/($EB$20:$EG$20=MAX($EB$20:$EG$20)),COLUMNS($DL$20:DN21))),"")</f>
        <v/>
      </c>
      <c r="EK21" s="348" t="str" cm="1">
        <f t="array" aca="1" ref="EK21" ca="1">IFERROR(INDEX($DL$20:$DQ$20,_xlfn.AGGREGATE(15,6,COLUMN($DL$20:$DQ$20)-COLUMN($DK$20)/($EB$20:$EG$20=MAX($EB$20:$EG$20)),COLUMNS($DL$20:DO21))),"")</f>
        <v/>
      </c>
      <c r="EL21" s="348" t="str" cm="1">
        <f t="array" aca="1" ref="EL21" ca="1">IFERROR(INDEX($DL$20:$DQ$20,_xlfn.AGGREGATE(15,6,COLUMN($DL$20:$DQ$20)-COLUMN($DK$20)/($EB$20:$EG$20=MAX($EB$20:$EG$20)),COLUMNS($DL$20:DP21))),"")</f>
        <v/>
      </c>
      <c r="EM21" s="348" t="str" cm="1">
        <f t="array" aca="1" ref="EM21" ca="1">IFERROR(INDEX($DL$20:$DQ$20,_xlfn.AGGREGATE(15,6,COLUMN($DL$20:$DQ$20)-COLUMN($DK$20)/($EB$20:$EG$20=MAX($EB$20:$EG$20)),COLUMNS($DL$20:DQ21))),"")</f>
        <v/>
      </c>
      <c r="EN21" s="352">
        <f t="shared" ca="1" si="2"/>
        <v>1</v>
      </c>
      <c r="EO21" s="350">
        <f t="shared" ca="1" si="21"/>
        <v>1</v>
      </c>
      <c r="EP21" s="377" t="str" cm="1">
        <f t="array" aca="1" ref="EP21" ca="1">INDEX(EH21:EM21,1,EO21)</f>
        <v>BN</v>
      </c>
    </row>
    <row r="22" spans="1:146" ht="26.25" customHeight="1" thickBot="1">
      <c r="A22" s="14">
        <v>13</v>
      </c>
      <c r="B22" s="104" t="str">
        <f>'Strategy 1 | PD-TG'!B22</f>
        <v>B7</v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>Y</v>
      </c>
      <c r="F22" s="91">
        <f>'Strategy 1 | PD-TG'!T22</f>
        <v>10</v>
      </c>
      <c r="G22" s="91">
        <f>'Strategy 1 | PD-TG'!N22</f>
        <v>7</v>
      </c>
      <c r="H22" s="105">
        <f>'Strategy 1 | PD-TG'!P22</f>
        <v>8</v>
      </c>
      <c r="I22" s="135"/>
      <c r="J22" s="135"/>
      <c r="K22" s="104" t="str">
        <f>'Strategy 2 | PD-FE'!B22</f>
        <v>NB</v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>
        <f>'Strategy 2 | PD-FE'!T22</f>
        <v>9</v>
      </c>
      <c r="P22" s="91">
        <f>'Strategy 2 | PD-FE'!N22</f>
        <v>0</v>
      </c>
      <c r="Q22" s="105">
        <f>'Strategy 2 | PD-FE'!P22</f>
        <v>3</v>
      </c>
      <c r="R22" s="135"/>
      <c r="S22" s="135"/>
      <c r="T22" s="104" t="str">
        <f>'Strategy 3 | M1-TG'!B22</f>
        <v>NB</v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>
        <f>'Strategy 3 | M1-TG'!T22</f>
        <v>-1</v>
      </c>
      <c r="Y22" s="91">
        <f>'Strategy 3 | M1-TG'!N22</f>
        <v>-7</v>
      </c>
      <c r="Z22" s="105">
        <f>'Strategy 3 | M1-TG'!P22</f>
        <v>-6</v>
      </c>
      <c r="AA22" s="135"/>
      <c r="AB22" s="135"/>
      <c r="AC22" s="104" t="str">
        <f>'Strategy 4 | HP-FE'!B22</f>
        <v>P3</v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>N</v>
      </c>
      <c r="AG22" s="91">
        <f>'Strategy 4 | HP-FE'!T22</f>
        <v>-4</v>
      </c>
      <c r="AH22" s="91">
        <f>'Strategy 4 | HP-FE'!N22</f>
        <v>-3</v>
      </c>
      <c r="AI22" s="105">
        <f>'Strategy 4 | HP-FE'!P22</f>
        <v>-4</v>
      </c>
      <c r="AJ22" s="135"/>
      <c r="AK22" s="135"/>
      <c r="AL22" s="104" t="str">
        <f>'Strategy 5 | M1-FE'!B22</f>
        <v>P12</v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>N</v>
      </c>
      <c r="AP22" s="91">
        <f>'Strategy 5 | M1-FE'!T22</f>
        <v>-10</v>
      </c>
      <c r="AQ22" s="91">
        <f>'Strategy 5 | M1-FE'!N22</f>
        <v>-29</v>
      </c>
      <c r="AR22" s="105">
        <f>'Strategy 5 | M1-FE'!P22</f>
        <v>-27</v>
      </c>
      <c r="AS22" s="135"/>
      <c r="AT22" s="135"/>
      <c r="AU22" s="172" t="s">
        <v>25</v>
      </c>
      <c r="AV22" s="159" t="str">
        <f t="shared" ca="1" si="3"/>
        <v/>
      </c>
      <c r="AW22" s="169" t="str">
        <f ca="1">IF(AU21="","",VLOOKUP(DT22,General!U:V,2,FALSE))</f>
        <v>S7</v>
      </c>
      <c r="AX22" s="163" t="str" cm="1">
        <f t="array" aca="1" ref="AX22" ca="1">IF(AU21="","",INDIRECT(DT22&amp;DJ22))</f>
        <v>NB</v>
      </c>
      <c r="AY22" s="91" t="str">
        <f t="shared" ca="1" si="4"/>
        <v/>
      </c>
      <c r="AZ22" s="91">
        <f t="shared" ca="1" si="22"/>
        <v>3</v>
      </c>
      <c r="BA22" s="105">
        <f t="shared" ca="1" si="5"/>
        <v>-1</v>
      </c>
      <c r="BB22" s="135"/>
      <c r="BC22" s="135"/>
      <c r="BD22" s="135"/>
      <c r="BE22" s="104" t="str">
        <f>'Strategy 6 | PD-M1'!B22</f>
        <v>P3</v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>N</v>
      </c>
      <c r="BI22" s="91">
        <f>'Strategy 6 | PD-M1'!T22</f>
        <v>-10</v>
      </c>
      <c r="BJ22" s="91">
        <f>'Strategy 6 | PD-M1'!N22</f>
        <v>-28</v>
      </c>
      <c r="BK22" s="105">
        <f>'Strategy 6 | PD-M1'!P22</f>
        <v>-27</v>
      </c>
      <c r="BL22" s="135"/>
      <c r="BM22" s="135"/>
      <c r="BN22" s="104" t="str">
        <f>'Strategy 7 | TG-FE'!B22</f>
        <v>NB</v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>
        <f>'Strategy 7 | TG-FE'!T22</f>
        <v>9</v>
      </c>
      <c r="BS22" s="91">
        <f>'Strategy 7 | TG-FE'!N22</f>
        <v>0</v>
      </c>
      <c r="BT22" s="105">
        <f>'Strategy 7 | TG-FE'!P22</f>
        <v>12</v>
      </c>
      <c r="BU22" s="135"/>
      <c r="BV22" s="135"/>
      <c r="BW22" s="104" t="str">
        <f>'Strategy 8 | M1-WB'!B22</f>
        <v>P8</v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>N</v>
      </c>
      <c r="CA22" s="91">
        <f>'Strategy 8 | M1-WB'!T22</f>
        <v>-10</v>
      </c>
      <c r="CB22" s="91">
        <f>'Strategy 8 | M1-WB'!N22</f>
        <v>-24</v>
      </c>
      <c r="CC22" s="105">
        <f>'Strategy 8 | M1-WB'!P22</f>
        <v>-22</v>
      </c>
      <c r="CD22" s="135"/>
      <c r="CE22" s="135"/>
      <c r="CF22" s="104" t="str">
        <f>'Strategy 9 | HP-M1'!B22</f>
        <v>P2</v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>N</v>
      </c>
      <c r="CJ22" s="91">
        <f>'Strategy 9 | HP-M1'!T22</f>
        <v>-10</v>
      </c>
      <c r="CK22" s="91">
        <f>'Strategy 9 | HP-M1'!N22</f>
        <v>-30</v>
      </c>
      <c r="CL22" s="105">
        <f>'Strategy 9 | HP-M1'!P22</f>
        <v>-29</v>
      </c>
      <c r="CM22" s="135"/>
      <c r="CN22" s="135"/>
      <c r="CO22" s="104" t="str">
        <f>'Strategy 10 | OP-OB'!B22</f>
        <v>P1</v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>N</v>
      </c>
      <c r="CS22" s="91">
        <f>'Strategy 10 | OP-OB'!T22</f>
        <v>-1</v>
      </c>
      <c r="CT22" s="91">
        <f>'Strategy 10 | OP-OB'!N22</f>
        <v>-4</v>
      </c>
      <c r="CU22" s="105">
        <f>'Strategy 10 | OP-OB'!P22</f>
        <v>-4</v>
      </c>
      <c r="CV22" s="14">
        <f ca="1">IF(AY22="",0,IFERROR(VLOOKUP(AY17&amp;AY18&amp;AY19&amp;AY20&amp;AY21&amp;AY22,General!I:J,2,FALSE),0))+AZ21</f>
        <v>3</v>
      </c>
      <c r="CW22" s="379">
        <f t="shared" si="6"/>
        <v>12</v>
      </c>
      <c r="CX22" s="335">
        <f>COUNTIF(CZ22:DI22,CW22)</f>
        <v>1</v>
      </c>
      <c r="CY22" s="371" t="str">
        <f t="shared" si="0"/>
        <v/>
      </c>
      <c r="CZ22" s="372">
        <f t="shared" si="7"/>
        <v>8</v>
      </c>
      <c r="DA22" s="372">
        <f t="shared" si="8"/>
        <v>3</v>
      </c>
      <c r="DB22" s="372">
        <f t="shared" si="9"/>
        <v>-6</v>
      </c>
      <c r="DC22" s="372">
        <f t="shared" si="10"/>
        <v>-4</v>
      </c>
      <c r="DD22" s="372">
        <f t="shared" si="11"/>
        <v>-27</v>
      </c>
      <c r="DE22" s="372">
        <f t="shared" si="12"/>
        <v>-27</v>
      </c>
      <c r="DF22" s="372">
        <f t="shared" si="13"/>
        <v>12</v>
      </c>
      <c r="DG22" s="372">
        <f t="shared" si="14"/>
        <v>-22</v>
      </c>
      <c r="DH22" s="372">
        <f t="shared" si="15"/>
        <v>-29</v>
      </c>
      <c r="DI22" s="372">
        <f t="shared" si="16"/>
        <v>-4</v>
      </c>
      <c r="DJ22" s="346">
        <v>22</v>
      </c>
      <c r="DK22" s="350">
        <f t="shared" ref="DK22:DK85" si="29">DJ22-5</f>
        <v>17</v>
      </c>
      <c r="DL22" s="348" t="str" cm="1">
        <f t="array" ref="DL22">IFERROR(INDEX($CZ$4:$DI$4,_xlfn.AGGREGATE(15,6,COLUMN($CZ$4:$DI$4)-COLUMN($CY$1)/($CZ$22:$DI$22=MAX($CZ$22:$DI$22)),COLUMNS($DI$4:DI5))),"")</f>
        <v>BN</v>
      </c>
      <c r="DM22" s="348" t="str" cm="1">
        <f t="array" ref="DM22">IFERROR(INDEX($CZ$4:$DI$4,_xlfn.AGGREGATE(15,6,COLUMN($CZ$4:$DI$4)-COLUMN($CY$1)/($CZ$22:$DI$22=MAX($CZ$22:$DI$22)),COLUMNS($DI$4:DJ5))),"")</f>
        <v/>
      </c>
      <c r="DN22" s="348" t="str" cm="1">
        <f t="array" ref="DN22">IFERROR(INDEX($CZ$4:$DI$4,_xlfn.AGGREGATE(15,6,COLUMN($CZ$4:$DI$4)-COLUMN($CY$1)/($CZ$22:$DI$22=MAX($CZ$22:$DI$22)),COLUMNS($DI$4:DK5))),"")</f>
        <v/>
      </c>
      <c r="DO22" s="348" t="str" cm="1">
        <f t="array" ref="DO22">IFERROR(INDEX($CZ$4:$DI$4,_xlfn.AGGREGATE(15,6,COLUMN($CZ$4:$DI$4)-COLUMN($CY$1)/($CZ$22:$DI$22=MAX($CZ$22:$DI$22)),COLUMNS($DI$4:DL5))),"")</f>
        <v/>
      </c>
      <c r="DP22" s="348" t="str" cm="1">
        <f t="array" ref="DP22">IFERROR(INDEX($CZ$4:$DI$4,_xlfn.AGGREGATE(15,6,COLUMN($CZ$4:$DI$4)-COLUMN($CY$1)/($CZ$22:$DI$22=MAX($CZ$22:$DI$22)),COLUMNS($DI$4:DM5))),"")</f>
        <v/>
      </c>
      <c r="DQ22" s="348" t="str" cm="1">
        <f t="array" ref="DQ22">IFERROR(INDEX($CZ$4:$DI$4,_xlfn.AGGREGATE(15,6,COLUMN($CZ$4:$DI$4)-COLUMN($CY$1)/($CZ$22:$DI$22=MAX($CZ$22:$DI$22)),COLUMNS($DI$4:DN5))),"")</f>
        <v/>
      </c>
      <c r="DR22" s="346" t="str">
        <f t="shared" ca="1" si="18"/>
        <v>BN</v>
      </c>
      <c r="DS22" s="349" t="str">
        <f t="shared" ca="1" si="19"/>
        <v/>
      </c>
      <c r="DT22" s="349" t="str">
        <f t="shared" ca="1" si="1"/>
        <v>BN</v>
      </c>
      <c r="DU22" s="350">
        <f t="shared" ca="1" si="20"/>
        <v>1</v>
      </c>
      <c r="DV22" s="348" t="str">
        <f>IFERROR(VLOOKUP(DL22,General!R:S,2,FALSE),"")</f>
        <v>BQ</v>
      </c>
      <c r="DW22" s="348" t="str">
        <f>IFERROR(VLOOKUP(DM22,General!R:S,2,FALSE),"")</f>
        <v/>
      </c>
      <c r="DX22" s="348" t="str">
        <f>IFERROR(VLOOKUP(DN22,General!R:S,2,FALSE),"")</f>
        <v/>
      </c>
      <c r="DY22" s="348" t="str">
        <f>IFERROR(VLOOKUP(DO22,General!R:S,2,FALSE),"")</f>
        <v/>
      </c>
      <c r="DZ22" s="348" t="str">
        <f>IFERROR(VLOOKUP(DP22,General!R:S,2,FALSE),"")</f>
        <v/>
      </c>
      <c r="EA22" s="348" t="str">
        <f>IFERROR(VLOOKUP(DQ22,General!R:S,2,FALSE),"")</f>
        <v/>
      </c>
      <c r="EB22" s="373">
        <f ca="1">IF(DL22="",-1,COUNTIF(INDIRECT(DV22&amp;$DJ$10):INDIRECT(DV22&amp;DJ22),"Y"))</f>
        <v>6</v>
      </c>
      <c r="EC22" s="376">
        <f ca="1">IF(DM22="",-1,COUNTIF(INDIRECT(DW22&amp;$DJ$10):INDIRECT(DW22&amp;DJ22),"Y"))</f>
        <v>-1</v>
      </c>
      <c r="ED22" s="376">
        <f ca="1">IF(DN22="",-1,COUNTIF(INDIRECT(DX22&amp;$DJ$10):INDIRECT(DX22&amp;DJ22),"Y"))</f>
        <v>-1</v>
      </c>
      <c r="EE22" s="374">
        <f ca="1">IF(DO22="",-1,COUNTIF(INDIRECT(DY22&amp;$DJ$10):INDIRECT(DY22&amp;DJ22),"Y"))</f>
        <v>-1</v>
      </c>
      <c r="EF22" s="378">
        <f ca="1">IF(DP22="",-1,COUNTIF(INDIRECT(DZ22&amp;$DJ$10):INDIRECT(DZ22&amp;DJ22),"Y"))</f>
        <v>-1</v>
      </c>
      <c r="EG22" s="378">
        <f ca="1">IF(DQ22="",-1,COUNTIF(INDIRECT(EA22&amp;$DJ$10):INDIRECT(EA22&amp;DJ22),"Y"))</f>
        <v>-1</v>
      </c>
      <c r="EH22" s="348" t="str" cm="1">
        <f t="array" aca="1" ref="EH22" ca="1">IFERROR(INDEX($DL$21:$DQ$21,_xlfn.AGGREGATE(15,6,COLUMN($DL$21:$DQ$21)-COLUMN($DK$21)/($EB$21:$EG$21=MAX($EB$21:$EG$21)),COLUMNS(DL$21:$DL22))),"")</f>
        <v>BN</v>
      </c>
      <c r="EI22" s="348" t="str" cm="1">
        <f t="array" aca="1" ref="EI22" ca="1">IFERROR(INDEX($DL$21:$DQ$21,_xlfn.AGGREGATE(15,6,COLUMN($DL$21:$DQ$21)-COLUMN($DK$21)/($EB$21:$EG$21=MAX($EB$21:$EG$21)),COLUMNS($DL$21:DM22))),"")</f>
        <v/>
      </c>
      <c r="EJ22" s="348" t="str" cm="1">
        <f t="array" aca="1" ref="EJ22" ca="1">IFERROR(INDEX($DL$21:$DQ$21,_xlfn.AGGREGATE(15,6,COLUMN($DL$21:$DQ$21)-COLUMN($DK$21)/($EB$21:$EG$21=MAX($EB$21:$EG$21)),COLUMNS($DL$21:DN22))),"")</f>
        <v/>
      </c>
      <c r="EK22" s="348" t="str" cm="1">
        <f t="array" aca="1" ref="EK22" ca="1">IFERROR(INDEX($DL$21:$DQ$21,_xlfn.AGGREGATE(15,6,COLUMN($DL$21:$DQ$21)-COLUMN($DK$21)/($EB$21:$EG$21=MAX($EB$21:$EG$21)),COLUMNS($DL$21:DO22))),"")</f>
        <v/>
      </c>
      <c r="EL22" s="348" t="str" cm="1">
        <f t="array" aca="1" ref="EL22" ca="1">IFERROR(INDEX($DL$21:$DQ$21,_xlfn.AGGREGATE(15,6,COLUMN($DL$21:$DQ$21)-COLUMN($DK$21)/($EB$21:$EG$21=MAX($EB$21:$EG$21)),COLUMNS($DL$21:DP22))),"")</f>
        <v/>
      </c>
      <c r="EM22" s="348" t="str" cm="1">
        <f t="array" aca="1" ref="EM22" ca="1">IFERROR(INDEX($DL$21:$DQ$21,_xlfn.AGGREGATE(15,6,COLUMN($DL$21:$DQ$21)-COLUMN($DK$21)/($EB$21:$EG$21=MAX($EB$21:$EG$21)),COLUMNS($DL$21:DQ22))),"")</f>
        <v/>
      </c>
      <c r="EN22" s="352">
        <f t="shared" ca="1" si="2"/>
        <v>1</v>
      </c>
      <c r="EO22" s="350">
        <f t="shared" ca="1" si="21"/>
        <v>1</v>
      </c>
      <c r="EP22" s="377" t="str" cm="1">
        <f t="array" aca="1" ref="EP22" ca="1">INDEX(EH22:EM22,1,EO22)</f>
        <v>BN</v>
      </c>
    </row>
    <row r="23" spans="1:146" ht="26.25" customHeight="1" thickBot="1">
      <c r="A23" s="14">
        <v>14</v>
      </c>
      <c r="B23" s="104" t="str">
        <f>'Strategy 1 | PD-TG'!B23</f>
        <v>P2</v>
      </c>
      <c r="C23" s="91" t="str">
        <f>'Strategy 1 | PD-TG'!C23</f>
        <v>T-T</v>
      </c>
      <c r="D23" s="91" t="str">
        <f>'Strategy 1 | PD-TG'!J23</f>
        <v>T-T</v>
      </c>
      <c r="E23" s="91" t="str">
        <f>IF(AU23="","",IF('Strategy 1 | PD-TG'!S23="W","Y",IF('Strategy 1 | PD-TG'!S23="L","N","")))</f>
        <v>N</v>
      </c>
      <c r="F23" s="91">
        <f>'Strategy 1 | PD-TG'!T23</f>
        <v>9</v>
      </c>
      <c r="G23" s="91">
        <f>'Strategy 1 | PD-TG'!N23</f>
        <v>-2</v>
      </c>
      <c r="H23" s="105">
        <f>'Strategy 1 | PD-TG'!P23</f>
        <v>6</v>
      </c>
      <c r="I23" s="135"/>
      <c r="J23" s="135"/>
      <c r="K23" s="104" t="str">
        <f>'Strategy 2 | PD-FE'!B23</f>
        <v>P7</v>
      </c>
      <c r="L23" s="91" t="str">
        <f>'Strategy 2 | PD-FE'!C23</f>
        <v>T-T</v>
      </c>
      <c r="M23" s="91" t="str">
        <f>'Strategy 2 | PD-FE'!J23</f>
        <v>T-T</v>
      </c>
      <c r="N23" s="91" t="str">
        <f>IF(AU23="","",IF('Strategy 2 | PD-FE'!S23="W","Y",IF('Strategy 2 | PD-FE'!S23="L","N","")))</f>
        <v>N</v>
      </c>
      <c r="O23" s="91">
        <f>'Strategy 2 | PD-FE'!T23</f>
        <v>8</v>
      </c>
      <c r="P23" s="91">
        <f>'Strategy 2 | PD-FE'!N23</f>
        <v>-7</v>
      </c>
      <c r="Q23" s="105">
        <f>'Strategy 2 | PD-FE'!P23</f>
        <v>-4</v>
      </c>
      <c r="R23" s="135"/>
      <c r="S23" s="135"/>
      <c r="T23" s="104" t="str">
        <f>'Strategy 3 | M1-TG'!B23</f>
        <v>P2</v>
      </c>
      <c r="U23" s="91" t="str">
        <f>'Strategy 3 | M1-TG'!C23</f>
        <v>T-T</v>
      </c>
      <c r="V23" s="91" t="str">
        <f>'Strategy 3 | M1-TG'!J23</f>
        <v>T-T</v>
      </c>
      <c r="W23" s="91" t="str">
        <f>IF(AU23="","",IF('Strategy 3 | M1-TG'!S23="W","Y",IF('Strategy 3 | M1-TG'!S23="L","N","")))</f>
        <v>N</v>
      </c>
      <c r="X23" s="91">
        <f>'Strategy 3 | M1-TG'!T23</f>
        <v>-4</v>
      </c>
      <c r="Y23" s="91">
        <f>'Strategy 3 | M1-TG'!N23</f>
        <v>-2</v>
      </c>
      <c r="Z23" s="105">
        <f>'Strategy 3 | M1-TG'!P23</f>
        <v>-8</v>
      </c>
      <c r="AA23" s="135"/>
      <c r="AB23" s="135"/>
      <c r="AC23" s="104" t="str">
        <f>'Strategy 4 | HP-FE'!B23</f>
        <v>P3</v>
      </c>
      <c r="AD23" s="91" t="str">
        <f>'Strategy 4 | HP-FE'!C23</f>
        <v>T-T</v>
      </c>
      <c r="AE23" s="91" t="str">
        <f>'Strategy 4 | HP-FE'!J23</f>
        <v>T-T</v>
      </c>
      <c r="AF23" s="91" t="str">
        <f>IF(AU23="","",IF('Strategy 4 | HP-FE'!S23="W","Y",IF('Strategy 4 | HP-FE'!S23="L","N","")))</f>
        <v>N</v>
      </c>
      <c r="AG23" s="91">
        <f>'Strategy 4 | HP-FE'!T23</f>
        <v>-7</v>
      </c>
      <c r="AH23" s="91">
        <f>'Strategy 4 | HP-FE'!N23</f>
        <v>-6</v>
      </c>
      <c r="AI23" s="105">
        <f>'Strategy 4 | HP-FE'!P23</f>
        <v>-7</v>
      </c>
      <c r="AJ23" s="135"/>
      <c r="AK23" s="135"/>
      <c r="AL23" s="104" t="str">
        <f>'Strategy 5 | M1-FE'!B23</f>
        <v>P10</v>
      </c>
      <c r="AM23" s="91" t="str">
        <f>'Strategy 5 | M1-FE'!C23</f>
        <v>T-T</v>
      </c>
      <c r="AN23" s="91" t="str">
        <f>'Strategy 5 | M1-FE'!J23</f>
        <v>T-T</v>
      </c>
      <c r="AO23" s="91" t="str">
        <f>IF(AU23="","",IF('Strategy 5 | M1-FE'!S23="W","Y",IF('Strategy 5 | M1-FE'!S23="L","N","")))</f>
        <v>N</v>
      </c>
      <c r="AP23" s="91">
        <f>'Strategy 5 | M1-FE'!T23</f>
        <v>-10</v>
      </c>
      <c r="AQ23" s="91">
        <f>'Strategy 5 | M1-FE'!N23</f>
        <v>-39</v>
      </c>
      <c r="AR23" s="105">
        <f>'Strategy 5 | M1-FE'!P23</f>
        <v>-37</v>
      </c>
      <c r="AS23" s="135"/>
      <c r="AT23" s="135"/>
      <c r="AU23" s="172" t="s">
        <v>25</v>
      </c>
      <c r="AV23" s="159" t="str">
        <f t="shared" ca="1" si="3"/>
        <v/>
      </c>
      <c r="AW23" s="169" t="str">
        <f ca="1">IF(AU22="","",VLOOKUP(DT23,General!U:V,2,FALSE))</f>
        <v>S7</v>
      </c>
      <c r="AX23" s="163" t="str" cm="1">
        <f t="array" aca="1" ref="AX23" ca="1">IF(AU22="","",INDIRECT(DT23&amp;DJ23))</f>
        <v>P7</v>
      </c>
      <c r="AY23" s="91" t="str">
        <f t="shared" ca="1" si="4"/>
        <v>N</v>
      </c>
      <c r="AZ23" s="91">
        <f t="shared" ca="1" si="22"/>
        <v>2</v>
      </c>
      <c r="BA23" s="105">
        <f t="shared" ca="1" si="5"/>
        <v>-8</v>
      </c>
      <c r="BB23" s="135"/>
      <c r="BC23" s="135"/>
      <c r="BD23" s="135"/>
      <c r="BE23" s="104" t="str">
        <f>'Strategy 6 | PD-M1'!B23</f>
        <v>P11</v>
      </c>
      <c r="BF23" s="91" t="str">
        <f>'Strategy 6 | PD-M1'!C23</f>
        <v>T-T</v>
      </c>
      <c r="BG23" s="91" t="str">
        <f>'Strategy 6 | PD-M1'!J23</f>
        <v>T-T</v>
      </c>
      <c r="BH23" s="91" t="str">
        <f>IF(AU23="","",IF('Strategy 6 | PD-M1'!R23&gt;0,"Y",IF('Strategy 6 | PD-M1'!R23=0,"","N")))</f>
        <v>N</v>
      </c>
      <c r="BI23" s="91">
        <f>'Strategy 6 | PD-M1'!T23</f>
        <v>-10</v>
      </c>
      <c r="BJ23" s="91">
        <f>'Strategy 6 | PD-M1'!N23</f>
        <v>-39</v>
      </c>
      <c r="BK23" s="105">
        <f>'Strategy 6 | PD-M1'!P23</f>
        <v>-38</v>
      </c>
      <c r="BL23" s="135"/>
      <c r="BM23" s="135"/>
      <c r="BN23" s="104" t="str">
        <f>'Strategy 7 | TG-FE'!B23</f>
        <v>P7</v>
      </c>
      <c r="BO23" s="91" t="str">
        <f>'Strategy 7 | TG-FE'!C23</f>
        <v>T-T</v>
      </c>
      <c r="BP23" s="91" t="str">
        <f>'Strategy 7 | TG-FE'!J23</f>
        <v>T-T</v>
      </c>
      <c r="BQ23" s="91" t="str">
        <f>IF(AU23="","",IF('Strategy 7 | TG-FE'!S23="W","Y",IF('Strategy 7 | TG-FE'!S23="L","N","")))</f>
        <v>N</v>
      </c>
      <c r="BR23" s="91">
        <f>'Strategy 7 | TG-FE'!T23</f>
        <v>8</v>
      </c>
      <c r="BS23" s="91">
        <f>'Strategy 7 | TG-FE'!N23</f>
        <v>-7</v>
      </c>
      <c r="BT23" s="105">
        <f>'Strategy 7 | TG-FE'!P23</f>
        <v>5</v>
      </c>
      <c r="BU23" s="135"/>
      <c r="BV23" s="135"/>
      <c r="BW23" s="104" t="str">
        <f>'Strategy 8 | M1-WB'!B23</f>
        <v>P10</v>
      </c>
      <c r="BX23" s="91" t="str">
        <f>'Strategy 8 | M1-WB'!C23</f>
        <v>T-T</v>
      </c>
      <c r="BY23" s="91" t="str">
        <f>'Strategy 8 | M1-WB'!J23</f>
        <v>T-T</v>
      </c>
      <c r="BZ23" s="91" t="str">
        <f>IF(AU23="","",IF('Strategy 8 | M1-WB'!S23="W","Y",IF('Strategy 8 | M1-WB'!S23="L","N","")))</f>
        <v>N</v>
      </c>
      <c r="CA23" s="91">
        <f>'Strategy 8 | M1-WB'!T23</f>
        <v>-10</v>
      </c>
      <c r="CB23" s="91">
        <f>'Strategy 8 | M1-WB'!N23</f>
        <v>-34</v>
      </c>
      <c r="CC23" s="105">
        <f>'Strategy 8 | M1-WB'!P23</f>
        <v>-32</v>
      </c>
      <c r="CD23" s="135"/>
      <c r="CE23" s="135"/>
      <c r="CF23" s="104" t="str">
        <f>'Strategy 9 | HP-M1'!B23</f>
        <v>P12</v>
      </c>
      <c r="CG23" s="91" t="str">
        <f>'Strategy 9 | HP-M1'!C23</f>
        <v>T-T</v>
      </c>
      <c r="CH23" s="91" t="str">
        <f>'Strategy 9 | HP-M1'!J23</f>
        <v>T-T</v>
      </c>
      <c r="CI23" s="91" t="str">
        <f>IF(AU23="","",IF('Strategy 9 | HP-M1'!S23="W","Y",IF('Strategy 9 | HP-M1'!S23="L","N","")))</f>
        <v>N</v>
      </c>
      <c r="CJ23" s="91">
        <f>'Strategy 9 | HP-M1'!T23</f>
        <v>-10</v>
      </c>
      <c r="CK23" s="91">
        <f>'Strategy 9 | HP-M1'!N23</f>
        <v>-42</v>
      </c>
      <c r="CL23" s="105">
        <f>'Strategy 9 | HP-M1'!P23</f>
        <v>-41</v>
      </c>
      <c r="CM23" s="135"/>
      <c r="CN23" s="135"/>
      <c r="CO23" s="104" t="str">
        <f>'Strategy 10 | OP-OB'!B23</f>
        <v>P4</v>
      </c>
      <c r="CP23" s="91" t="str">
        <f>'Strategy 10 | OP-OB'!C23</f>
        <v>T-T</v>
      </c>
      <c r="CQ23" s="91" t="str">
        <f>'Strategy 10 | OP-OB'!J23</f>
        <v>T-T</v>
      </c>
      <c r="CR23" s="91" t="str">
        <f>IF(AU23="","",IF('Strategy 10 | OP-OB'!S23="W","Y",IF('Strategy 10 | OP-OB'!S23="L","N","")))</f>
        <v>N</v>
      </c>
      <c r="CS23" s="91">
        <f>'Strategy 10 | OP-OB'!T23</f>
        <v>-7</v>
      </c>
      <c r="CT23" s="91">
        <f>'Strategy 10 | OP-OB'!N23</f>
        <v>-8</v>
      </c>
      <c r="CU23" s="105">
        <f>'Strategy 10 | OP-OB'!P23</f>
        <v>-8</v>
      </c>
      <c r="CV23" s="14">
        <f ca="1">IF(AY23="",0,IFERROR(VLOOKUP(AY18&amp;AY19&amp;AY20&amp;AY21&amp;AY22&amp;AY23,General!I:J,2,FALSE),0))+AZ22</f>
        <v>2</v>
      </c>
      <c r="CW23" s="379">
        <f t="shared" si="6"/>
        <v>6</v>
      </c>
      <c r="CX23" s="335">
        <f>COUNTIF(CZ23:DI23,CW23)</f>
        <v>1</v>
      </c>
      <c r="CY23" s="371" t="str">
        <f t="shared" si="0"/>
        <v>R</v>
      </c>
      <c r="CZ23" s="372">
        <f t="shared" si="7"/>
        <v>6</v>
      </c>
      <c r="DA23" s="372">
        <f t="shared" si="8"/>
        <v>-4</v>
      </c>
      <c r="DB23" s="372">
        <f t="shared" si="9"/>
        <v>-8</v>
      </c>
      <c r="DC23" s="372">
        <f t="shared" si="10"/>
        <v>-7</v>
      </c>
      <c r="DD23" s="372">
        <f t="shared" si="11"/>
        <v>-37</v>
      </c>
      <c r="DE23" s="372">
        <f t="shared" si="12"/>
        <v>-38</v>
      </c>
      <c r="DF23" s="372">
        <f t="shared" si="13"/>
        <v>5</v>
      </c>
      <c r="DG23" s="372">
        <f t="shared" si="14"/>
        <v>-32</v>
      </c>
      <c r="DH23" s="372">
        <f t="shared" si="15"/>
        <v>-41</v>
      </c>
      <c r="DI23" s="372">
        <f t="shared" si="16"/>
        <v>-8</v>
      </c>
      <c r="DJ23" s="346">
        <v>23</v>
      </c>
      <c r="DK23" s="350">
        <f t="shared" ref="DK23:DK86" si="30">DJ23-5</f>
        <v>18</v>
      </c>
      <c r="DL23" s="348" t="str" cm="1">
        <f t="array" ref="DL23">IFERROR(INDEX($CZ$4:$DI$4,_xlfn.AGGREGATE(15,6,COLUMN($CZ$4:$DI$4)-COLUMN($CY$1)/($CZ$23:$DI$23=MAX($CZ$23:$DI$23)),COLUMNS($DI$4:DI5))),"")</f>
        <v>B</v>
      </c>
      <c r="DM23" s="348" t="str" cm="1">
        <f t="array" ref="DM23">IFERROR(INDEX($CZ$4:$DI$4,_xlfn.AGGREGATE(15,6,COLUMN($CZ$4:$DI$4)-COLUMN($CY$1)/($CZ$23:$DI$23=MAX($CZ$23:$DI$23)),COLUMNS($DI$4:DJ5))),"")</f>
        <v/>
      </c>
      <c r="DN23" s="348" t="str" cm="1">
        <f t="array" ref="DN23">IFERROR(INDEX($CZ$4:$DI$4,_xlfn.AGGREGATE(15,6,COLUMN($CZ$4:$DI$4)-COLUMN($CY$1)/($CZ$23:$DI$23=MAX($CZ$23:$DI$23)),COLUMNS($DI$4:DK5))),"")</f>
        <v/>
      </c>
      <c r="DO23" s="348" t="str" cm="1">
        <f t="array" ref="DO23">IFERROR(INDEX($CZ$4:$DI$4,_xlfn.AGGREGATE(15,6,COLUMN($CZ$4:$DI$4)-COLUMN($CY$1)/($CZ$23:$DI$23=MAX($CZ$23:$DI$23)),COLUMNS($DI$4:DL5))),"")</f>
        <v/>
      </c>
      <c r="DP23" s="348" t="str" cm="1">
        <f t="array" ref="DP23">IFERROR(INDEX($CZ$4:$DI$4,_xlfn.AGGREGATE(15,6,COLUMN($CZ$4:$DI$4)-COLUMN($CY$1)/($CZ$23:$DI$23=MAX($CZ$23:$DI$23)),COLUMNS($DI$4:DM5))),"")</f>
        <v/>
      </c>
      <c r="DQ23" s="348" t="str" cm="1">
        <f t="array" ref="DQ23">IFERROR(INDEX($CZ$4:$DI$4,_xlfn.AGGREGATE(15,6,COLUMN($CZ$4:$DI$4)-COLUMN($CY$1)/($CZ$23:$DI$23=MAX($CZ$23:$DI$23)),COLUMNS($DI$4:DN5))),"")</f>
        <v/>
      </c>
      <c r="DR23" s="346" t="str">
        <f t="shared" ca="1" si="18"/>
        <v>BN</v>
      </c>
      <c r="DS23" s="349" t="str">
        <f t="shared" ca="1" si="19"/>
        <v/>
      </c>
      <c r="DT23" s="349" t="str">
        <f t="shared" ca="1" si="1"/>
        <v>BN</v>
      </c>
      <c r="DU23" s="350">
        <f t="shared" ca="1" si="20"/>
        <v>1</v>
      </c>
      <c r="DV23" s="348" t="str">
        <f>IFERROR(VLOOKUP(DL23,General!R:S,2,FALSE),"")</f>
        <v>E</v>
      </c>
      <c r="DW23" s="348" t="str">
        <f>IFERROR(VLOOKUP(DM23,General!R:S,2,FALSE),"")</f>
        <v/>
      </c>
      <c r="DX23" s="348" t="str">
        <f>IFERROR(VLOOKUP(DN23,General!R:S,2,FALSE),"")</f>
        <v/>
      </c>
      <c r="DY23" s="348" t="str">
        <f>IFERROR(VLOOKUP(DO23,General!R:S,2,FALSE),"")</f>
        <v/>
      </c>
      <c r="DZ23" s="348" t="str">
        <f>IFERROR(VLOOKUP(DP23,General!R:S,2,FALSE),"")</f>
        <v/>
      </c>
      <c r="EA23" s="348" t="str">
        <f>IFERROR(VLOOKUP(DQ23,General!R:S,2,FALSE),"")</f>
        <v/>
      </c>
      <c r="EB23" s="373">
        <f ca="1">IF(DL23="",-1,COUNTIF(INDIRECT(DV23&amp;$DJ$10):INDIRECT(DV23&amp;DJ23),"Y"))</f>
        <v>7</v>
      </c>
      <c r="EC23" s="376">
        <f ca="1">IF(DM23="",-1,COUNTIF(INDIRECT(DW23&amp;$DJ$10):INDIRECT(DW23&amp;DJ23),"Y"))</f>
        <v>-1</v>
      </c>
      <c r="ED23" s="376">
        <f ca="1">IF(DN23="",-1,COUNTIF(INDIRECT(DX23&amp;$DJ$10):INDIRECT(DX23&amp;DJ23),"Y"))</f>
        <v>-1</v>
      </c>
      <c r="EE23" s="374">
        <f ca="1">IF(DO23="",-1,COUNTIF(INDIRECT(DY23&amp;$DJ$10):INDIRECT(DY23&amp;DJ23),"Y"))</f>
        <v>-1</v>
      </c>
      <c r="EF23" s="378">
        <f ca="1">IF(DP23="",-1,COUNTIF(INDIRECT(DZ23&amp;$DJ$10):INDIRECT(DZ23&amp;DJ23),"Y"))</f>
        <v>-1</v>
      </c>
      <c r="EG23" s="378">
        <f ca="1">IF(DQ23="",-1,COUNTIF(INDIRECT(EA23&amp;$DJ$10):INDIRECT(EA23&amp;DJ23),"Y"))</f>
        <v>-1</v>
      </c>
      <c r="EH23" s="348" t="str" cm="1">
        <f t="array" aca="1" ref="EH23" ca="1">IFERROR(INDEX($DL$22:$DQ$22,_xlfn.AGGREGATE(15,6,COLUMN($DL$22:$DQ$22)-COLUMN($DK$22)/($EB$22:$EG$22=MAX($EB$22:$EG$22)),COLUMNS(DL$22:$DL23))),"")</f>
        <v>BN</v>
      </c>
      <c r="EI23" s="348" t="str" cm="1">
        <f t="array" aca="1" ref="EI23" ca="1">IFERROR(INDEX($DL$22:$DQ$22,_xlfn.AGGREGATE(15,6,COLUMN($DL$22:$DQ$22)-COLUMN($DK$22)/($EB$22:$EG$22=MAX($EB$22:$EG$22)),COLUMNS($DL$22:DM23))),"")</f>
        <v/>
      </c>
      <c r="EJ23" s="348" t="str" cm="1">
        <f t="array" aca="1" ref="EJ23" ca="1">IFERROR(INDEX($DL$22:$DQ$22,_xlfn.AGGREGATE(15,6,COLUMN($DL$22:$DQ$22)-COLUMN($DK$22)/($EB$22:$EG$22=MAX($EB$22:$EG$22)),COLUMNS($DL$22:DN23))),"")</f>
        <v/>
      </c>
      <c r="EK23" s="348" t="str" cm="1">
        <f t="array" aca="1" ref="EK23" ca="1">IFERROR(INDEX($DL$22:$DQ$22,_xlfn.AGGREGATE(15,6,COLUMN($DL$22:$DQ$22)-COLUMN($DK$22)/($EB$22:$EG$22=MAX($EB$22:$EG$22)),COLUMNS($DL$22:DO23))),"")</f>
        <v/>
      </c>
      <c r="EL23" s="348" t="str" cm="1">
        <f t="array" aca="1" ref="EL23" ca="1">IFERROR(INDEX($DL$22:$DQ$22,_xlfn.AGGREGATE(15,6,COLUMN($DL$22:$DQ$22)-COLUMN($DK$22)/($EB$22:$EG$22=MAX($EB$22:$EG$22)),COLUMNS($DL$22:DP23))),"")</f>
        <v/>
      </c>
      <c r="EM23" s="348" t="str" cm="1">
        <f t="array" aca="1" ref="EM23" ca="1">IFERROR(INDEX($DL$22:$DQ$22,_xlfn.AGGREGATE(15,6,COLUMN($DL$22:$DQ$22)-COLUMN($DK$22)/($EB$22:$EG$22=MAX($EB$22:$EG$22)),COLUMNS($DL$22:DQ23))),"")</f>
        <v/>
      </c>
      <c r="EN23" s="352">
        <f t="shared" ca="1" si="2"/>
        <v>1</v>
      </c>
      <c r="EO23" s="350">
        <f t="shared" ca="1" si="21"/>
        <v>1</v>
      </c>
      <c r="EP23" s="377" t="str" cm="1">
        <f t="array" aca="1" ref="EP23" ca="1">INDEX(EH23:EM23,1,EO23)</f>
        <v>BN</v>
      </c>
    </row>
    <row r="24" spans="1:146" ht="26.25" customHeight="1" thickBot="1">
      <c r="A24" s="14">
        <v>15</v>
      </c>
      <c r="B24" s="106" t="str">
        <f>'Strategy 1 | PD-TG'!B24</f>
        <v>P4</v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>Y</v>
      </c>
      <c r="F24" s="107">
        <f>'Strategy 1 | PD-TG'!T24</f>
        <v>10</v>
      </c>
      <c r="G24" s="107">
        <f>'Strategy 1 | PD-TG'!N24</f>
        <v>2</v>
      </c>
      <c r="H24" s="108">
        <f>'Strategy 1 | PD-TG'!P24</f>
        <v>10</v>
      </c>
      <c r="I24" s="135"/>
      <c r="J24" s="135"/>
      <c r="K24" s="106" t="str">
        <f>'Strategy 2 | PD-FE'!B24</f>
        <v>P5</v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>Y</v>
      </c>
      <c r="O24" s="107">
        <f>'Strategy 2 | PD-FE'!T24</f>
        <v>9</v>
      </c>
      <c r="P24" s="107">
        <f>'Strategy 2 | PD-FE'!N24</f>
        <v>-2</v>
      </c>
      <c r="Q24" s="108">
        <f>'Strategy 2 | PD-FE'!P24</f>
        <v>1</v>
      </c>
      <c r="R24" s="135"/>
      <c r="S24" s="135"/>
      <c r="T24" s="106" t="str">
        <f>'Strategy 3 | M1-TG'!B24</f>
        <v>P4</v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>Y</v>
      </c>
      <c r="X24" s="107">
        <f>'Strategy 3 | M1-TG'!T24</f>
        <v>-3</v>
      </c>
      <c r="Y24" s="107">
        <f>'Strategy 3 | M1-TG'!N24</f>
        <v>2</v>
      </c>
      <c r="Z24" s="108">
        <f>'Strategy 3 | M1-TG'!P24</f>
        <v>-4</v>
      </c>
      <c r="AA24" s="135"/>
      <c r="AB24" s="135"/>
      <c r="AC24" s="106" t="str">
        <f>'Strategy 4 | HP-FE'!B24</f>
        <v>P5</v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>Y</v>
      </c>
      <c r="AG24" s="107">
        <f>'Strategy 4 | HP-FE'!T24</f>
        <v>-6</v>
      </c>
      <c r="AH24" s="107">
        <f>'Strategy 4 | HP-FE'!N24</f>
        <v>-1</v>
      </c>
      <c r="AI24" s="108">
        <f>'Strategy 4 | HP-FE'!P24</f>
        <v>-2</v>
      </c>
      <c r="AJ24" s="135"/>
      <c r="AK24" s="135"/>
      <c r="AL24" s="106" t="str">
        <f>'Strategy 5 | M1-FE'!B24</f>
        <v>P12</v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>Y</v>
      </c>
      <c r="AP24" s="107">
        <f>'Strategy 5 | M1-FE'!T24</f>
        <v>-9</v>
      </c>
      <c r="AQ24" s="107">
        <f>'Strategy 5 | M1-FE'!N24</f>
        <v>-27</v>
      </c>
      <c r="AR24" s="108">
        <f>'Strategy 5 | M1-FE'!P24</f>
        <v>-25</v>
      </c>
      <c r="AS24" s="135"/>
      <c r="AT24" s="135"/>
      <c r="AU24" s="173" t="s">
        <v>24</v>
      </c>
      <c r="AV24" s="160" t="str">
        <f t="shared" ca="1" si="3"/>
        <v/>
      </c>
      <c r="AW24" s="170" t="str">
        <f ca="1">IF(AU23="","",VLOOKUP(DT24,General!U:V,2,FALSE))</f>
        <v>S7</v>
      </c>
      <c r="AX24" s="167" t="str" cm="1">
        <f t="array" aca="1" ref="AX24" ca="1">IF(AU23="","",INDIRECT(DT24&amp;DJ24))</f>
        <v>P5</v>
      </c>
      <c r="AY24" s="107" t="str">
        <f t="shared" ca="1" si="4"/>
        <v>Y</v>
      </c>
      <c r="AZ24" s="107">
        <f t="shared" ca="1" si="22"/>
        <v>3</v>
      </c>
      <c r="BA24" s="108">
        <f t="shared" ca="1" si="5"/>
        <v>-3</v>
      </c>
      <c r="BB24" s="135"/>
      <c r="BC24" s="135"/>
      <c r="BD24" s="135"/>
      <c r="BE24" s="106" t="str">
        <f>'Strategy 6 | PD-M1'!B24</f>
        <v>P13</v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>Y</v>
      </c>
      <c r="BI24" s="107">
        <f>'Strategy 6 | PD-M1'!T24</f>
        <v>-9</v>
      </c>
      <c r="BJ24" s="107">
        <f>'Strategy 6 | PD-M1'!N24</f>
        <v>-26</v>
      </c>
      <c r="BK24" s="108">
        <f>'Strategy 6 | PD-M1'!P24</f>
        <v>-25</v>
      </c>
      <c r="BL24" s="135"/>
      <c r="BM24" s="135"/>
      <c r="BN24" s="106" t="str">
        <f>'Strategy 7 | TG-FE'!B24</f>
        <v>P5</v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>Y</v>
      </c>
      <c r="BR24" s="107">
        <f>'Strategy 7 | TG-FE'!T24</f>
        <v>9</v>
      </c>
      <c r="BS24" s="107">
        <f>'Strategy 7 | TG-FE'!N24</f>
        <v>-2</v>
      </c>
      <c r="BT24" s="108">
        <f>'Strategy 7 | TG-FE'!P24</f>
        <v>10</v>
      </c>
      <c r="BU24" s="135"/>
      <c r="BV24" s="135"/>
      <c r="BW24" s="106" t="str">
        <f>'Strategy 8 | M1-WB'!B24</f>
        <v>P12</v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>Y</v>
      </c>
      <c r="CA24" s="107">
        <f>'Strategy 8 | M1-WB'!T24</f>
        <v>-9</v>
      </c>
      <c r="CB24" s="107">
        <f>'Strategy 8 | M1-WB'!N24</f>
        <v>-22</v>
      </c>
      <c r="CC24" s="108">
        <f>'Strategy 8 | M1-WB'!P24</f>
        <v>-20</v>
      </c>
      <c r="CD24" s="135"/>
      <c r="CE24" s="135"/>
      <c r="CF24" s="106" t="str">
        <f>'Strategy 9 | HP-M1'!B24</f>
        <v>P14</v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>Y</v>
      </c>
      <c r="CJ24" s="107">
        <f>'Strategy 9 | HP-M1'!T24</f>
        <v>-9</v>
      </c>
      <c r="CK24" s="107">
        <f>'Strategy 9 | HP-M1'!N24</f>
        <v>-28</v>
      </c>
      <c r="CL24" s="108">
        <f>'Strategy 9 | HP-M1'!P24</f>
        <v>-27</v>
      </c>
      <c r="CM24" s="135"/>
      <c r="CN24" s="135"/>
      <c r="CO24" s="106" t="str">
        <f>'Strategy 10 | OP-OB'!B24</f>
        <v>P6</v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>Y</v>
      </c>
      <c r="CS24" s="107">
        <f>'Strategy 10 | OP-OB'!T24</f>
        <v>-6</v>
      </c>
      <c r="CT24" s="107">
        <f>'Strategy 10 | OP-OB'!N24</f>
        <v>-2</v>
      </c>
      <c r="CU24" s="108">
        <f>'Strategy 10 | OP-OB'!P24</f>
        <v>-2</v>
      </c>
      <c r="CV24" s="14">
        <f ca="1">IF(AY24="",0,IFERROR(VLOOKUP(AY19&amp;AY20&amp;AY21&amp;AY22&amp;AY23&amp;AY24,General!I:J,2,FALSE),0))+AZ23</f>
        <v>3</v>
      </c>
      <c r="CW24" s="379">
        <f t="shared" si="6"/>
        <v>10</v>
      </c>
      <c r="CX24" s="335">
        <f>COUNTIF(CZ24:DI24,CW24)</f>
        <v>2</v>
      </c>
      <c r="CY24" s="371" t="str">
        <f t="shared" si="0"/>
        <v>RR</v>
      </c>
      <c r="CZ24" s="372">
        <f t="shared" si="7"/>
        <v>10</v>
      </c>
      <c r="DA24" s="372">
        <f t="shared" si="8"/>
        <v>1</v>
      </c>
      <c r="DB24" s="372">
        <f t="shared" si="9"/>
        <v>-4</v>
      </c>
      <c r="DC24" s="372">
        <f t="shared" si="10"/>
        <v>-2</v>
      </c>
      <c r="DD24" s="372">
        <f t="shared" si="11"/>
        <v>-25</v>
      </c>
      <c r="DE24" s="372">
        <f t="shared" si="12"/>
        <v>-25</v>
      </c>
      <c r="DF24" s="372">
        <f t="shared" si="13"/>
        <v>10</v>
      </c>
      <c r="DG24" s="372">
        <f t="shared" si="14"/>
        <v>-20</v>
      </c>
      <c r="DH24" s="372">
        <f t="shared" si="15"/>
        <v>-27</v>
      </c>
      <c r="DI24" s="372">
        <f t="shared" si="16"/>
        <v>-2</v>
      </c>
      <c r="DJ24" s="346">
        <v>24</v>
      </c>
      <c r="DK24" s="350">
        <f t="shared" ref="DK24:DK87" si="31">DJ24-5</f>
        <v>19</v>
      </c>
      <c r="DL24" s="348" t="str" cm="1">
        <f t="array" ref="DL24">IFERROR(INDEX($CZ$4:$DI$4,_xlfn.AGGREGATE(15,6,COLUMN($CZ$4:$DI$4)-COLUMN($CY$1)/($CZ$24:$DI$24=MAX($CZ$24:$DI$24)),COLUMNS($DI$4:DI5))),"")</f>
        <v>B</v>
      </c>
      <c r="DM24" s="348" t="str" cm="1">
        <f t="array" ref="DM24">IFERROR(INDEX($CZ$4:$DI$4,_xlfn.AGGREGATE(15,6,COLUMN($CZ$4:$DI$4)-COLUMN($CY$1)/($CZ$24:$DI$24=MAX($CZ$24:$DI$24)),COLUMNS($DI$4:DJ5))),"")</f>
        <v>BN</v>
      </c>
      <c r="DN24" s="348" t="str" cm="1">
        <f t="array" ref="DN24">IFERROR(INDEX($CZ$4:$DI$4,_xlfn.AGGREGATE(15,6,COLUMN($CZ$4:$DI$4)-COLUMN($CY$1)/($CZ$24:$DI$24=MAX($CZ$24:$DI$24)),COLUMNS($DI$4:DK5))),"")</f>
        <v/>
      </c>
      <c r="DO24" s="348" t="str" cm="1">
        <f t="array" ref="DO24">IFERROR(INDEX($CZ$4:$DI$4,_xlfn.AGGREGATE(15,6,COLUMN($CZ$4:$DI$4)-COLUMN($CY$1)/($CZ$24:$DI$24=MAX($CZ$24:$DI$24)),COLUMNS($DI$4:DL5))),"")</f>
        <v/>
      </c>
      <c r="DP24" s="348" t="str" cm="1">
        <f t="array" ref="DP24">IFERROR(INDEX($CZ$4:$DI$4,_xlfn.AGGREGATE(15,6,COLUMN($CZ$4:$DI$4)-COLUMN($CY$1)/($CZ$24:$DI$24=MAX($CZ$24:$DI$24)),COLUMNS($DI$4:DM5))),"")</f>
        <v/>
      </c>
      <c r="DQ24" s="348" t="str" cm="1">
        <f t="array" ref="DQ24">IFERROR(INDEX($CZ$4:$DI$4,_xlfn.AGGREGATE(15,6,COLUMN($CZ$4:$DI$4)-COLUMN($CY$1)/($CZ$24:$DI$24=MAX($CZ$24:$DI$24)),COLUMNS($DI$4:DN5))),"")</f>
        <v/>
      </c>
      <c r="DR24" s="346" t="str">
        <f t="shared" ca="1" si="18"/>
        <v>B</v>
      </c>
      <c r="DS24" s="349" t="str">
        <f t="shared" ca="1" si="19"/>
        <v/>
      </c>
      <c r="DT24" s="349" t="str">
        <f t="shared" ca="1" si="1"/>
        <v>BN</v>
      </c>
      <c r="DU24" s="350">
        <f t="shared" ca="1" si="20"/>
        <v>1</v>
      </c>
      <c r="DV24" s="348" t="str">
        <f>IFERROR(VLOOKUP(DL24,General!R:S,2,FALSE),"")</f>
        <v>E</v>
      </c>
      <c r="DW24" s="348" t="str">
        <f>IFERROR(VLOOKUP(DM24,General!R:S,2,FALSE),"")</f>
        <v>BQ</v>
      </c>
      <c r="DX24" s="348" t="str">
        <f>IFERROR(VLOOKUP(DN24,General!R:S,2,FALSE),"")</f>
        <v/>
      </c>
      <c r="DY24" s="348" t="str">
        <f>IFERROR(VLOOKUP(DO24,General!R:S,2,FALSE),"")</f>
        <v/>
      </c>
      <c r="DZ24" s="348" t="str">
        <f>IFERROR(VLOOKUP(DP24,General!R:S,2,FALSE),"")</f>
        <v/>
      </c>
      <c r="EA24" s="348" t="str">
        <f>IFERROR(VLOOKUP(DQ24,General!R:S,2,FALSE),"")</f>
        <v/>
      </c>
      <c r="EB24" s="373">
        <f ca="1">IF(DL24="",-1,COUNTIF(INDIRECT(DV24&amp;$DJ$10):INDIRECT(DV24&amp;DJ24),"Y"))</f>
        <v>8</v>
      </c>
      <c r="EC24" s="376">
        <f ca="1">IF(DM24="",-1,COUNTIF(INDIRECT(DW24&amp;$DJ$10):INDIRECT(DW24&amp;DJ24),"Y"))</f>
        <v>7</v>
      </c>
      <c r="ED24" s="376">
        <f ca="1">IF(DN24="",-1,COUNTIF(INDIRECT(DX24&amp;$DJ$10):INDIRECT(DX24&amp;DJ24),"Y"))</f>
        <v>-1</v>
      </c>
      <c r="EE24" s="374">
        <f ca="1">IF(DO24="",-1,COUNTIF(INDIRECT(DY24&amp;$DJ$10):INDIRECT(DY24&amp;DJ24),"Y"))</f>
        <v>-1</v>
      </c>
      <c r="EF24" s="378">
        <f ca="1">IF(DP24="",-1,COUNTIF(INDIRECT(DZ24&amp;$DJ$10):INDIRECT(DZ24&amp;DJ24),"Y"))</f>
        <v>-1</v>
      </c>
      <c r="EG24" s="378">
        <f ca="1">IF(DQ24="",-1,COUNTIF(INDIRECT(EA24&amp;$DJ$10):INDIRECT(EA24&amp;DJ24),"Y"))</f>
        <v>-1</v>
      </c>
      <c r="EH24" s="348" t="str" cm="1">
        <f t="array" aca="1" ref="EH24" ca="1">IFERROR(INDEX($DL$23:$DQ$23,_xlfn.AGGREGATE(15,6,COLUMN($DL$23:$DQ$23)-COLUMN($DK$23)/($EB$23:$EG$23=MAX($EB$23:$EG$23)),COLUMNS(DL$23:$DL24))),"")</f>
        <v>B</v>
      </c>
      <c r="EI24" s="348" t="str" cm="1">
        <f t="array" aca="1" ref="EI24" ca="1">IFERROR(INDEX($DL$23:$DQ$23,_xlfn.AGGREGATE(15,6,COLUMN($DL$23:$DQ$23)-COLUMN($DK$23)/($EB$23:$EG$23=MAX($EB$23:$EG$23)),COLUMNS($DL$23:DM24))),"")</f>
        <v/>
      </c>
      <c r="EJ24" s="348" t="str" cm="1">
        <f t="array" aca="1" ref="EJ24" ca="1">IFERROR(INDEX($DL$23:$DQ$23,_xlfn.AGGREGATE(15,6,COLUMN($DL$23:$DQ$23)-COLUMN($DK$23)/($EB$23:$EG$23=MAX($EB$23:$EG$23)),COLUMNS($DL$23:DN24))),"")</f>
        <v/>
      </c>
      <c r="EK24" s="348" t="str" cm="1">
        <f t="array" aca="1" ref="EK24" ca="1">IFERROR(INDEX($DL$23:$DQ$23,_xlfn.AGGREGATE(15,6,COLUMN($DL$23:$DQ$23)-COLUMN($DK$23)/($EB$23:$EG$23=MAX($EB$23:$EG$23)),COLUMNS($DL$23:DO24))),"")</f>
        <v/>
      </c>
      <c r="EL24" s="348" t="str" cm="1">
        <f t="array" aca="1" ref="EL24" ca="1">IFERROR(INDEX($DL$23:$DQ$23,_xlfn.AGGREGATE(15,6,COLUMN($DL$23:$DQ$23)-COLUMN($DK$23)/($EB$23:$EG$23=MAX($EB$23:$EG$23)),COLUMNS($DL$23:DP24))),"")</f>
        <v/>
      </c>
      <c r="EM24" s="348" t="str" cm="1">
        <f t="array" aca="1" ref="EM24" ca="1">IFERROR(INDEX($DL$23:$DQ$23,_xlfn.AGGREGATE(15,6,COLUMN($DL$23:$DQ$23)-COLUMN($DK$23)/($EB$23:$EG$23=MAX($EB$23:$EG$23)),COLUMNS($DL$23:DQ24))),"")</f>
        <v/>
      </c>
      <c r="EN24" s="352">
        <f t="shared" ca="1" si="2"/>
        <v>1</v>
      </c>
      <c r="EO24" s="350">
        <f t="shared" ca="1" si="21"/>
        <v>1</v>
      </c>
      <c r="EP24" s="377" t="str" cm="1">
        <f t="array" aca="1" ref="EP24" ca="1">INDEX(EH24:EM24,1,EO24)</f>
        <v>B</v>
      </c>
    </row>
    <row r="25" spans="1:146" ht="26.25" customHeight="1" thickBot="1">
      <c r="A25" s="14">
        <v>16</v>
      </c>
      <c r="B25" s="101" t="str">
        <f>'Strategy 1 | PD-TG'!B25</f>
        <v>P2</v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>Y</v>
      </c>
      <c r="F25" s="102">
        <f>'Strategy 1 | PD-TG'!T25</f>
        <v>10</v>
      </c>
      <c r="G25" s="102">
        <f>'Strategy 1 | PD-TG'!N25</f>
        <v>2</v>
      </c>
      <c r="H25" s="103">
        <f>'Strategy 1 | PD-TG'!P25</f>
        <v>12</v>
      </c>
      <c r="I25" s="135"/>
      <c r="J25" s="135"/>
      <c r="K25" s="101" t="str">
        <f>'Strategy 2 | PD-FE'!B25</f>
        <v>P3</v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>Y</v>
      </c>
      <c r="O25" s="102">
        <f>'Strategy 2 | PD-FE'!T25</f>
        <v>10</v>
      </c>
      <c r="P25" s="102">
        <f>'Strategy 2 | PD-FE'!N25</f>
        <v>1</v>
      </c>
      <c r="Q25" s="103">
        <f>'Strategy 2 | PD-FE'!P25</f>
        <v>4</v>
      </c>
      <c r="R25" s="135"/>
      <c r="S25" s="135"/>
      <c r="T25" s="101" t="str">
        <f>'Strategy 3 | M1-TG'!B25</f>
        <v>P2</v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>Y</v>
      </c>
      <c r="X25" s="102">
        <f>'Strategy 3 | M1-TG'!T25</f>
        <v>0</v>
      </c>
      <c r="Y25" s="102">
        <f>'Strategy 3 | M1-TG'!N25</f>
        <v>2</v>
      </c>
      <c r="Z25" s="103">
        <f>'Strategy 3 | M1-TG'!P25</f>
        <v>-2</v>
      </c>
      <c r="AA25" s="135"/>
      <c r="AB25" s="135"/>
      <c r="AC25" s="101" t="str">
        <f>'Strategy 4 | HP-FE'!B25</f>
        <v>P2</v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>Y</v>
      </c>
      <c r="AG25" s="102">
        <f>'Strategy 4 | HP-FE'!T25</f>
        <v>-3</v>
      </c>
      <c r="AH25" s="102">
        <f>'Strategy 4 | HP-FE'!N25</f>
        <v>2</v>
      </c>
      <c r="AI25" s="103">
        <f>'Strategy 4 | HP-FE'!P25</f>
        <v>0</v>
      </c>
      <c r="AJ25" s="135"/>
      <c r="AK25" s="135"/>
      <c r="AL25" s="101" t="str">
        <f>'Strategy 5 | M1-FE'!B25</f>
        <v>P10</v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>Y</v>
      </c>
      <c r="AP25" s="102">
        <f>'Strategy 5 | M1-FE'!T25</f>
        <v>-6</v>
      </c>
      <c r="AQ25" s="102">
        <f>'Strategy 5 | M1-FE'!N25</f>
        <v>-17</v>
      </c>
      <c r="AR25" s="103">
        <f>'Strategy 5 | M1-FE'!P25</f>
        <v>-15</v>
      </c>
      <c r="AS25" s="135"/>
      <c r="AT25" s="135"/>
      <c r="AU25" s="171" t="s">
        <v>24</v>
      </c>
      <c r="AV25" s="164" t="str">
        <f t="shared" ca="1" si="3"/>
        <v/>
      </c>
      <c r="AW25" s="165" t="str">
        <f ca="1">IF(AU24="","",VLOOKUP(DT25,General!U:V,2,FALSE))</f>
        <v>S1</v>
      </c>
      <c r="AX25" s="166" t="str" cm="1">
        <f t="array" aca="1" ref="AX25" ca="1">IF(AU24="","",INDIRECT(DT25&amp;DJ25))</f>
        <v>P2</v>
      </c>
      <c r="AY25" s="102" t="str">
        <f t="shared" ca="1" si="4"/>
        <v>Y</v>
      </c>
      <c r="AZ25" s="102">
        <f t="shared" ca="1" si="22"/>
        <v>6</v>
      </c>
      <c r="BA25" s="103">
        <f t="shared" ca="1" si="5"/>
        <v>-1</v>
      </c>
      <c r="BB25" s="135"/>
      <c r="BC25" s="135"/>
      <c r="BD25" s="135"/>
      <c r="BE25" s="101" t="str">
        <f>'Strategy 6 | PD-M1'!B25</f>
        <v>P11</v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>Y</v>
      </c>
      <c r="BI25" s="102">
        <f>'Strategy 6 | PD-M1'!T25</f>
        <v>-6</v>
      </c>
      <c r="BJ25" s="102">
        <f>'Strategy 6 | PD-M1'!N25</f>
        <v>-15</v>
      </c>
      <c r="BK25" s="103">
        <f>'Strategy 6 | PD-M1'!P25</f>
        <v>-14</v>
      </c>
      <c r="BL25" s="135"/>
      <c r="BM25" s="135"/>
      <c r="BN25" s="101" t="str">
        <f>'Strategy 7 | TG-FE'!B25</f>
        <v>P3</v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>Y</v>
      </c>
      <c r="BR25" s="102">
        <f>'Strategy 7 | TG-FE'!T25</f>
        <v>10</v>
      </c>
      <c r="BS25" s="102">
        <f>'Strategy 7 | TG-FE'!N25</f>
        <v>1</v>
      </c>
      <c r="BT25" s="103">
        <f>'Strategy 7 | TG-FE'!P25</f>
        <v>13</v>
      </c>
      <c r="BU25" s="135"/>
      <c r="BV25" s="135"/>
      <c r="BW25" s="101" t="str">
        <f>'Strategy 8 | M1-WB'!B25</f>
        <v>P10</v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>Y</v>
      </c>
      <c r="CA25" s="102">
        <f>'Strategy 8 | M1-WB'!T25</f>
        <v>-6</v>
      </c>
      <c r="CB25" s="102">
        <f>'Strategy 8 | M1-WB'!N25</f>
        <v>-12</v>
      </c>
      <c r="CC25" s="103">
        <f>'Strategy 8 | M1-WB'!P25</f>
        <v>-10</v>
      </c>
      <c r="CD25" s="135"/>
      <c r="CE25" s="135"/>
      <c r="CF25" s="101" t="str">
        <f>'Strategy 9 | HP-M1'!B25</f>
        <v>P12</v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>Y</v>
      </c>
      <c r="CJ25" s="102">
        <f>'Strategy 9 | HP-M1'!T25</f>
        <v>-6</v>
      </c>
      <c r="CK25" s="102">
        <f>'Strategy 9 | HP-M1'!N25</f>
        <v>-16</v>
      </c>
      <c r="CL25" s="103">
        <f>'Strategy 9 | HP-M1'!P25</f>
        <v>-15</v>
      </c>
      <c r="CM25" s="135"/>
      <c r="CN25" s="135"/>
      <c r="CO25" s="101" t="str">
        <f>'Strategy 10 | OP-OB'!B25</f>
        <v>P2</v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>Y</v>
      </c>
      <c r="CS25" s="102">
        <f>'Strategy 10 | OP-OB'!T25</f>
        <v>-3</v>
      </c>
      <c r="CT25" s="102">
        <f>'Strategy 10 | OP-OB'!N25</f>
        <v>2</v>
      </c>
      <c r="CU25" s="103">
        <f>'Strategy 10 | OP-OB'!P25</f>
        <v>0</v>
      </c>
      <c r="CV25" s="14">
        <f ca="1">IF(AY25="",0,IFERROR(VLOOKUP(AY20&amp;AY21&amp;AY22&amp;AY23&amp;AY24&amp;AY25,General!I:J,2,FALSE),0))+AZ24</f>
        <v>6</v>
      </c>
      <c r="CW25" s="379">
        <f t="shared" si="6"/>
        <v>13</v>
      </c>
      <c r="CX25" s="335">
        <f>COUNTIF(CZ25:DI25,CW25)</f>
        <v>1</v>
      </c>
      <c r="CY25" s="371" t="str">
        <f t="shared" si="0"/>
        <v>RR</v>
      </c>
      <c r="CZ25" s="372">
        <f t="shared" si="7"/>
        <v>12</v>
      </c>
      <c r="DA25" s="372">
        <f t="shared" si="8"/>
        <v>4</v>
      </c>
      <c r="DB25" s="372">
        <f t="shared" si="9"/>
        <v>-2</v>
      </c>
      <c r="DC25" s="372">
        <f t="shared" si="10"/>
        <v>0</v>
      </c>
      <c r="DD25" s="372">
        <f t="shared" si="11"/>
        <v>-15</v>
      </c>
      <c r="DE25" s="372">
        <f t="shared" si="12"/>
        <v>-14</v>
      </c>
      <c r="DF25" s="372">
        <f t="shared" si="13"/>
        <v>13</v>
      </c>
      <c r="DG25" s="372">
        <f t="shared" si="14"/>
        <v>-10</v>
      </c>
      <c r="DH25" s="372">
        <f t="shared" si="15"/>
        <v>-15</v>
      </c>
      <c r="DI25" s="372">
        <f t="shared" si="16"/>
        <v>0</v>
      </c>
      <c r="DJ25" s="346">
        <v>25</v>
      </c>
      <c r="DK25" s="350">
        <f t="shared" ref="DK25:DK88" si="32">DJ25-5</f>
        <v>20</v>
      </c>
      <c r="DL25" s="348" t="str" cm="1">
        <f t="array" ref="DL25">IFERROR(INDEX($CZ$4:$DI$4,_xlfn.AGGREGATE(15,6,COLUMN($CZ$4:$DI$4)-COLUMN($CY$1)/($CZ$25:$DI$25=MAX($CZ$25:$DI$25)),COLUMNS($DI$4:DI5))),"")</f>
        <v>BN</v>
      </c>
      <c r="DM25" s="348" t="str" cm="1">
        <f t="array" ref="DM25">IFERROR(INDEX($CZ$4:$DI$4,_xlfn.AGGREGATE(15,6,COLUMN($CZ$4:$DI$4)-COLUMN($CY$1)/($CZ$25:$DI$25=MAX($CZ$25:$DI$25)),COLUMNS($DI$4:DJ5))),"")</f>
        <v/>
      </c>
      <c r="DN25" s="348" t="str" cm="1">
        <f t="array" ref="DN25">IFERROR(INDEX($CZ$4:$DI$4,_xlfn.AGGREGATE(15,6,COLUMN($CZ$4:$DI$4)-COLUMN($CY$1)/($CZ$25:$DI$25=MAX($CZ$25:$DI$25)),COLUMNS($DI$4:DK5))),"")</f>
        <v/>
      </c>
      <c r="DO25" s="348" t="str" cm="1">
        <f t="array" ref="DO25">IFERROR(INDEX($CZ$4:$DI$4,_xlfn.AGGREGATE(15,6,COLUMN($CZ$4:$DI$4)-COLUMN($CY$1)/($CZ$25:$DI$25=MAX($CZ$25:$DI$25)),COLUMNS($DI$4:DL5))),"")</f>
        <v/>
      </c>
      <c r="DP25" s="348" t="str" cm="1">
        <f t="array" ref="DP25">IFERROR(INDEX($CZ$4:$DI$4,_xlfn.AGGREGATE(15,6,COLUMN($CZ$4:$DI$4)-COLUMN($CY$1)/($CZ$25:$DI$25=MAX($CZ$25:$DI$25)),COLUMNS($DI$4:DM5))),"")</f>
        <v/>
      </c>
      <c r="DQ25" s="348" t="str" cm="1">
        <f t="array" ref="DQ25">IFERROR(INDEX($CZ$4:$DI$4,_xlfn.AGGREGATE(15,6,COLUMN($CZ$4:$DI$4)-COLUMN($CY$1)/($CZ$25:$DI$25=MAX($CZ$25:$DI$25)),COLUMNS($DI$4:DN5))),"")</f>
        <v/>
      </c>
      <c r="DR25" s="346" t="str">
        <f t="shared" ca="1" si="18"/>
        <v>B</v>
      </c>
      <c r="DS25" s="349" t="str">
        <f t="shared" ca="1" si="19"/>
        <v/>
      </c>
      <c r="DT25" s="349" t="str">
        <f t="shared" ca="1" si="1"/>
        <v>B</v>
      </c>
      <c r="DU25" s="350">
        <f t="shared" ca="1" si="20"/>
        <v>1</v>
      </c>
      <c r="DV25" s="348" t="str">
        <f>IFERROR(VLOOKUP(DL25,General!R:S,2,FALSE),"")</f>
        <v>BQ</v>
      </c>
      <c r="DW25" s="348" t="str">
        <f>IFERROR(VLOOKUP(DM25,General!R:S,2,FALSE),"")</f>
        <v/>
      </c>
      <c r="DX25" s="348" t="str">
        <f>IFERROR(VLOOKUP(DN25,General!R:S,2,FALSE),"")</f>
        <v/>
      </c>
      <c r="DY25" s="348" t="str">
        <f>IFERROR(VLOOKUP(DO25,General!R:S,2,FALSE),"")</f>
        <v/>
      </c>
      <c r="DZ25" s="348" t="str">
        <f>IFERROR(VLOOKUP(DP25,General!R:S,2,FALSE),"")</f>
        <v/>
      </c>
      <c r="EA25" s="348" t="str">
        <f>IFERROR(VLOOKUP(DQ25,General!R:S,2,FALSE),"")</f>
        <v/>
      </c>
      <c r="EB25" s="373">
        <f ca="1">IF(DL25="",-1,COUNTIF(INDIRECT(DV25&amp;$DJ$10):INDIRECT(DV25&amp;DJ25),"Y"))</f>
        <v>8</v>
      </c>
      <c r="EC25" s="376">
        <f ca="1">IF(DM25="",-1,COUNTIF(INDIRECT(DW25&amp;$DJ$10):INDIRECT(DW25&amp;DJ25),"Y"))</f>
        <v>-1</v>
      </c>
      <c r="ED25" s="376">
        <f ca="1">IF(DN25="",-1,COUNTIF(INDIRECT(DX25&amp;$DJ$10):INDIRECT(DX25&amp;DJ25),"Y"))</f>
        <v>-1</v>
      </c>
      <c r="EE25" s="374">
        <f ca="1">IF(DO25="",-1,COUNTIF(INDIRECT(DY25&amp;$DJ$10):INDIRECT(DY25&amp;DJ25),"Y"))</f>
        <v>-1</v>
      </c>
      <c r="EF25" s="378">
        <f ca="1">IF(DP25="",-1,COUNTIF(INDIRECT(DZ25&amp;$DJ$10):INDIRECT(DZ25&amp;DJ25),"Y"))</f>
        <v>-1</v>
      </c>
      <c r="EG25" s="378">
        <f ca="1">IF(DQ25="",-1,COUNTIF(INDIRECT(EA25&amp;$DJ$10):INDIRECT(EA25&amp;DJ25),"Y"))</f>
        <v>-1</v>
      </c>
      <c r="EH25" s="348" t="str" cm="1">
        <f t="array" aca="1" ref="EH25" ca="1">IFERROR(INDEX($DL$24:$DQ$24,_xlfn.AGGREGATE(15,6,COLUMN($DL$24:$DQ$24)-COLUMN($DK$24)/($EB$24:$EG$24=MAX($EB$24:$EG$24)),COLUMNS(DL$24:$DL25))),"")</f>
        <v>B</v>
      </c>
      <c r="EI25" s="348" t="str" cm="1">
        <f t="array" aca="1" ref="EI25" ca="1">IFERROR(INDEX($DL$24:$DQ$24,_xlfn.AGGREGATE(15,6,COLUMN($DL$24:$DQ$24)-COLUMN($DK$24)/($EB$24:$EG$24=MAX($EB$24:$EG$24)),COLUMNS($DL$24:DM25))),"")</f>
        <v/>
      </c>
      <c r="EJ25" s="348" t="str" cm="1">
        <f t="array" aca="1" ref="EJ25" ca="1">IFERROR(INDEX($DL$24:$DQ$24,_xlfn.AGGREGATE(15,6,COLUMN($DL$24:$DQ$24)-COLUMN($DK$24)/($EB$24:$EG$24=MAX($EB$24:$EG$24)),COLUMNS($DL$24:DN25))),"")</f>
        <v/>
      </c>
      <c r="EK25" s="348" t="str" cm="1">
        <f t="array" aca="1" ref="EK25" ca="1">IFERROR(INDEX($DL$24:$DQ$24,_xlfn.AGGREGATE(15,6,COLUMN($DL$24:$DQ$24)-COLUMN($DK$24)/($EB$24:$EG$24=MAX($EB$24:$EG$24)),COLUMNS($DL$24:DO25))),"")</f>
        <v/>
      </c>
      <c r="EL25" s="348" t="str" cm="1">
        <f t="array" aca="1" ref="EL25" ca="1">IFERROR(INDEX($DL$24:$DQ$24,_xlfn.AGGREGATE(15,6,COLUMN($DL$24:$DQ$24)-COLUMN($DK$24)/($EB$24:$EG$24=MAX($EB$24:$EG$24)),COLUMNS($DL$24:DP25))),"")</f>
        <v/>
      </c>
      <c r="EM25" s="348" t="str" cm="1">
        <f t="array" aca="1" ref="EM25" ca="1">IFERROR(INDEX($DL$24:$DQ$24,_xlfn.AGGREGATE(15,6,COLUMN($DL$24:$DQ$24)-COLUMN($DK$24)/($EB$24:$EG$24=MAX($EB$24:$EG$24)),COLUMNS($DL$24:DQ25))),"")</f>
        <v/>
      </c>
      <c r="EN25" s="352">
        <f t="shared" ca="1" si="2"/>
        <v>1</v>
      </c>
      <c r="EO25" s="350">
        <f t="shared" ca="1" si="21"/>
        <v>1</v>
      </c>
      <c r="EP25" s="377" t="str" cm="1">
        <f t="array" aca="1" ref="EP25" ca="1">INDEX(EH25:EM25,1,EO25)</f>
        <v>B</v>
      </c>
    </row>
    <row r="26" spans="1:146" ht="26.25" customHeight="1" thickBot="1">
      <c r="A26" s="14">
        <v>17</v>
      </c>
      <c r="B26" s="104" t="str">
        <f>'Strategy 1 | PD-TG'!B26</f>
        <v>B7</v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>Y</v>
      </c>
      <c r="F26" s="91">
        <f>'Strategy 1 | PD-TG'!T26</f>
        <v>10</v>
      </c>
      <c r="G26" s="91">
        <f>'Strategy 1 | PD-TG'!N26</f>
        <v>9</v>
      </c>
      <c r="H26" s="105">
        <f>'Strategy 1 | PD-TG'!P26</f>
        <v>19</v>
      </c>
      <c r="I26" s="135"/>
      <c r="J26" s="135"/>
      <c r="K26" s="104" t="str">
        <f>'Strategy 2 | PD-FE'!B26</f>
        <v>B2</v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>Y</v>
      </c>
      <c r="O26" s="91">
        <f>'Strategy 2 | PD-FE'!T26</f>
        <v>10</v>
      </c>
      <c r="P26" s="91">
        <f>'Strategy 2 | PD-FE'!N26</f>
        <v>2</v>
      </c>
      <c r="Q26" s="105">
        <f>'Strategy 2 | PD-FE'!P26</f>
        <v>6</v>
      </c>
      <c r="R26" s="135"/>
      <c r="S26" s="135"/>
      <c r="T26" s="104" t="str">
        <f>'Strategy 3 | M1-TG'!B26</f>
        <v>B7</v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>Y</v>
      </c>
      <c r="X26" s="91">
        <f>'Strategy 3 | M1-TG'!T26</f>
        <v>6</v>
      </c>
      <c r="Y26" s="91">
        <f>'Strategy 3 | M1-TG'!N26</f>
        <v>9</v>
      </c>
      <c r="Z26" s="105">
        <f>'Strategy 3 | M1-TG'!P26</f>
        <v>5</v>
      </c>
      <c r="AA26" s="135"/>
      <c r="AB26" s="135"/>
      <c r="AC26" s="104" t="str">
        <f>'Strategy 4 | HP-FE'!B26</f>
        <v>B7</v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>Y</v>
      </c>
      <c r="AG26" s="91">
        <f>'Strategy 4 | HP-FE'!T26</f>
        <v>3</v>
      </c>
      <c r="AH26" s="91">
        <f>'Strategy 4 | HP-FE'!N26</f>
        <v>9</v>
      </c>
      <c r="AI26" s="105">
        <f>'Strategy 4 | HP-FE'!P26</f>
        <v>7</v>
      </c>
      <c r="AJ26" s="135"/>
      <c r="AK26" s="135"/>
      <c r="AL26" s="104" t="str">
        <f>'Strategy 5 | M1-FE'!B26</f>
        <v>B2</v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>Y</v>
      </c>
      <c r="AP26" s="91">
        <f>'Strategy 5 | M1-FE'!T26</f>
        <v>0</v>
      </c>
      <c r="AQ26" s="91">
        <f>'Strategy 5 | M1-FE'!N26</f>
        <v>-15</v>
      </c>
      <c r="AR26" s="105">
        <f>'Strategy 5 | M1-FE'!P26</f>
        <v>-13</v>
      </c>
      <c r="AS26" s="135"/>
      <c r="AT26" s="135"/>
      <c r="AU26" s="172" t="s">
        <v>25</v>
      </c>
      <c r="AV26" s="159" t="str">
        <f t="shared" ca="1" si="3"/>
        <v/>
      </c>
      <c r="AW26" s="169" t="str">
        <f ca="1">IF(AU25="","",VLOOKUP(DT26,General!U:V,2,FALSE))</f>
        <v>S1</v>
      </c>
      <c r="AX26" s="163" t="str" cm="1">
        <f t="array" aca="1" ref="AX26" ca="1">IF(AU25="","",INDIRECT(DT26&amp;DJ26))</f>
        <v>B7</v>
      </c>
      <c r="AY26" s="91" t="str">
        <f t="shared" ca="1" si="4"/>
        <v>Y</v>
      </c>
      <c r="AZ26" s="91">
        <f t="shared" ca="1" si="22"/>
        <v>10</v>
      </c>
      <c r="BA26" s="105">
        <f t="shared" ca="1" si="5"/>
        <v>6</v>
      </c>
      <c r="BB26" s="135"/>
      <c r="BC26" s="135"/>
      <c r="BD26" s="135"/>
      <c r="BE26" s="104" t="str">
        <f>'Strategy 6 | PD-M1'!B26</f>
        <v>B3</v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>Y</v>
      </c>
      <c r="BI26" s="91">
        <f>'Strategy 6 | PD-M1'!T26</f>
        <v>0</v>
      </c>
      <c r="BJ26" s="91">
        <f>'Strategy 6 | PD-M1'!N26</f>
        <v>-12</v>
      </c>
      <c r="BK26" s="105">
        <f>'Strategy 6 | PD-M1'!P26</f>
        <v>-11</v>
      </c>
      <c r="BL26" s="135"/>
      <c r="BM26" s="135"/>
      <c r="BN26" s="104" t="str">
        <f>'Strategy 7 | TG-FE'!B26</f>
        <v>B2</v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>Y</v>
      </c>
      <c r="BR26" s="91">
        <f>'Strategy 7 | TG-FE'!T26</f>
        <v>10</v>
      </c>
      <c r="BS26" s="91">
        <f>'Strategy 7 | TG-FE'!N26</f>
        <v>2</v>
      </c>
      <c r="BT26" s="105">
        <f>'Strategy 7 | TG-FE'!P26</f>
        <v>15</v>
      </c>
      <c r="BU26" s="135"/>
      <c r="BV26" s="135"/>
      <c r="BW26" s="104" t="str">
        <f>'Strategy 8 | M1-WB'!B26</f>
        <v>B2</v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>Y</v>
      </c>
      <c r="CA26" s="91">
        <f>'Strategy 8 | M1-WB'!T26</f>
        <v>0</v>
      </c>
      <c r="CB26" s="91">
        <f>'Strategy 8 | M1-WB'!N26</f>
        <v>-10</v>
      </c>
      <c r="CC26" s="105">
        <f>'Strategy 8 | M1-WB'!P26</f>
        <v>-8</v>
      </c>
      <c r="CD26" s="135"/>
      <c r="CE26" s="135"/>
      <c r="CF26" s="104" t="str">
        <f>'Strategy 9 | HP-M1'!B26</f>
        <v>B4</v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>Y</v>
      </c>
      <c r="CJ26" s="91">
        <f>'Strategy 9 | HP-M1'!T26</f>
        <v>0</v>
      </c>
      <c r="CK26" s="91">
        <f>'Strategy 9 | HP-M1'!N26</f>
        <v>-12</v>
      </c>
      <c r="CL26" s="105">
        <f>'Strategy 9 | HP-M1'!P26</f>
        <v>-11</v>
      </c>
      <c r="CM26" s="135"/>
      <c r="CN26" s="135"/>
      <c r="CO26" s="104" t="str">
        <f>'Strategy 10 | OP-OB'!B26</f>
        <v>B7</v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>Y</v>
      </c>
      <c r="CS26" s="91">
        <f>'Strategy 10 | OP-OB'!T26</f>
        <v>3</v>
      </c>
      <c r="CT26" s="91">
        <f>'Strategy 10 | OP-OB'!N26</f>
        <v>9</v>
      </c>
      <c r="CU26" s="105">
        <f>'Strategy 10 | OP-OB'!P26</f>
        <v>7</v>
      </c>
      <c r="CV26" s="14">
        <f ca="1">IF(AY26="",0,IFERROR(VLOOKUP(AY21&amp;AY22&amp;AY23&amp;AY24&amp;AY25&amp;AY26,General!I:J,2,FALSE),0))+AZ25</f>
        <v>12</v>
      </c>
      <c r="CW26" s="379">
        <f t="shared" si="6"/>
        <v>19</v>
      </c>
      <c r="CX26" s="335">
        <f>COUNTIF(CZ26:DI26,CW26)</f>
        <v>1</v>
      </c>
      <c r="CY26" s="371" t="str">
        <f t="shared" si="0"/>
        <v>RR</v>
      </c>
      <c r="CZ26" s="372">
        <f t="shared" si="7"/>
        <v>19</v>
      </c>
      <c r="DA26" s="372">
        <f t="shared" si="8"/>
        <v>6</v>
      </c>
      <c r="DB26" s="372">
        <f t="shared" si="9"/>
        <v>5</v>
      </c>
      <c r="DC26" s="372">
        <f t="shared" si="10"/>
        <v>7</v>
      </c>
      <c r="DD26" s="372">
        <f t="shared" si="11"/>
        <v>-13</v>
      </c>
      <c r="DE26" s="372">
        <f t="shared" si="12"/>
        <v>-11</v>
      </c>
      <c r="DF26" s="372">
        <f t="shared" si="13"/>
        <v>15</v>
      </c>
      <c r="DG26" s="372">
        <f t="shared" si="14"/>
        <v>-8</v>
      </c>
      <c r="DH26" s="372">
        <f t="shared" si="15"/>
        <v>-11</v>
      </c>
      <c r="DI26" s="372">
        <f t="shared" si="16"/>
        <v>7</v>
      </c>
      <c r="DJ26" s="346">
        <v>26</v>
      </c>
      <c r="DK26" s="350">
        <f t="shared" ref="DK26:DK89" si="33">DJ26-5</f>
        <v>21</v>
      </c>
      <c r="DL26" s="348" t="str" cm="1">
        <f t="array" ref="DL26">IFERROR(INDEX($CZ$4:$DI$4,_xlfn.AGGREGATE(15,6,COLUMN($CZ$4:$DI$4)-COLUMN($CY$1)/($CZ$26:$DI$26=MAX($CZ$26:$DI$26)),COLUMNS($DI$4:DI5))),"")</f>
        <v>B</v>
      </c>
      <c r="DM26" s="348" t="str" cm="1">
        <f t="array" ref="DM26">IFERROR(INDEX($CZ$4:$DI$4,_xlfn.AGGREGATE(15,6,COLUMN($CZ$4:$DI$4)-COLUMN($CY$1)/($CZ$26:$DI$26=MAX($CZ$26:$DI$26)),COLUMNS($DI$4:DJ5))),"")</f>
        <v/>
      </c>
      <c r="DN26" s="348" t="str" cm="1">
        <f t="array" ref="DN26">IFERROR(INDEX($CZ$4:$DI$4,_xlfn.AGGREGATE(15,6,COLUMN($CZ$4:$DI$4)-COLUMN($CY$1)/($CZ$26:$DI$26=MAX($CZ$26:$DI$26)),COLUMNS($DI$4:DK5))),"")</f>
        <v/>
      </c>
      <c r="DO26" s="348" t="str" cm="1">
        <f t="array" ref="DO26">IFERROR(INDEX($CZ$4:$DI$4,_xlfn.AGGREGATE(15,6,COLUMN($CZ$4:$DI$4)-COLUMN($CY$1)/($CZ$26:$DI$26=MAX($CZ$26:$DI$26)),COLUMNS($DI$4:DL5))),"")</f>
        <v/>
      </c>
      <c r="DP26" s="348" t="str" cm="1">
        <f t="array" ref="DP26">IFERROR(INDEX($CZ$4:$DI$4,_xlfn.AGGREGATE(15,6,COLUMN($CZ$4:$DI$4)-COLUMN($CY$1)/($CZ$26:$DI$26=MAX($CZ$26:$DI$26)),COLUMNS($DI$4:DM5))),"")</f>
        <v/>
      </c>
      <c r="DQ26" s="348" t="str" cm="1">
        <f t="array" ref="DQ26">IFERROR(INDEX($CZ$4:$DI$4,_xlfn.AGGREGATE(15,6,COLUMN($CZ$4:$DI$4)-COLUMN($CY$1)/($CZ$26:$DI$26=MAX($CZ$26:$DI$26)),COLUMNS($DI$4:DN5))),"")</f>
        <v/>
      </c>
      <c r="DR26" s="346" t="str">
        <f t="shared" ca="1" si="18"/>
        <v>BN</v>
      </c>
      <c r="DS26" s="349" t="str">
        <f t="shared" ca="1" si="19"/>
        <v/>
      </c>
      <c r="DT26" s="349" t="str">
        <f t="shared" ca="1" si="1"/>
        <v>B</v>
      </c>
      <c r="DU26" s="350">
        <f t="shared" ca="1" si="20"/>
        <v>1</v>
      </c>
      <c r="DV26" s="348" t="str">
        <f>IFERROR(VLOOKUP(DL26,General!R:S,2,FALSE),"")</f>
        <v>E</v>
      </c>
      <c r="DW26" s="348" t="str">
        <f>IFERROR(VLOOKUP(DM26,General!R:S,2,FALSE),"")</f>
        <v/>
      </c>
      <c r="DX26" s="348" t="str">
        <f>IFERROR(VLOOKUP(DN26,General!R:S,2,FALSE),"")</f>
        <v/>
      </c>
      <c r="DY26" s="348" t="str">
        <f>IFERROR(VLOOKUP(DO26,General!R:S,2,FALSE),"")</f>
        <v/>
      </c>
      <c r="DZ26" s="348" t="str">
        <f>IFERROR(VLOOKUP(DP26,General!R:S,2,FALSE),"")</f>
        <v/>
      </c>
      <c r="EA26" s="348" t="str">
        <f>IFERROR(VLOOKUP(DQ26,General!R:S,2,FALSE),"")</f>
        <v/>
      </c>
      <c r="EB26" s="373">
        <f ca="1">IF(DL26="",-1,COUNTIF(INDIRECT(DV26&amp;$DJ$10):INDIRECT(DV26&amp;DJ26),"Y"))</f>
        <v>10</v>
      </c>
      <c r="EC26" s="376">
        <f ca="1">IF(DM26="",-1,COUNTIF(INDIRECT(DW26&amp;$DJ$10):INDIRECT(DW26&amp;DJ26),"Y"))</f>
        <v>-1</v>
      </c>
      <c r="ED26" s="376">
        <f ca="1">IF(DN26="",-1,COUNTIF(INDIRECT(DX26&amp;$DJ$10):INDIRECT(DX26&amp;DJ26),"Y"))</f>
        <v>-1</v>
      </c>
      <c r="EE26" s="374">
        <f ca="1">IF(DO26="",-1,COUNTIF(INDIRECT(DY26&amp;$DJ$10):INDIRECT(DY26&amp;DJ26),"Y"))</f>
        <v>-1</v>
      </c>
      <c r="EF26" s="378">
        <f ca="1">IF(DP26="",-1,COUNTIF(INDIRECT(DZ26&amp;$DJ$10):INDIRECT(DZ26&amp;DJ26),"Y"))</f>
        <v>-1</v>
      </c>
      <c r="EG26" s="378">
        <f ca="1">IF(DQ26="",-1,COUNTIF(INDIRECT(EA26&amp;$DJ$10):INDIRECT(EA26&amp;DJ26),"Y"))</f>
        <v>-1</v>
      </c>
      <c r="EH26" s="348" t="str" cm="1">
        <f t="array" aca="1" ref="EH26" ca="1">IFERROR(INDEX($DL$25:$DQ$25,_xlfn.AGGREGATE(15,6,COLUMN($DL$25:$DQ$25)-COLUMN($DK$25)/($EB$25:$EG$25=MAX($EB$25:$EG$25)),COLUMNS(DL$25:$DL26))),"")</f>
        <v>BN</v>
      </c>
      <c r="EI26" s="348" t="str" cm="1">
        <f t="array" aca="1" ref="EI26" ca="1">IFERROR(INDEX($DL$25:$DQ$25,_xlfn.AGGREGATE(15,6,COLUMN($DL$25:$DQ$25)-COLUMN($DK$25)/($EB$25:$EG$25=MAX($EB$25:$EG$25)),COLUMNS($DL$25:DM26))),"")</f>
        <v/>
      </c>
      <c r="EJ26" s="348" t="str" cm="1">
        <f t="array" aca="1" ref="EJ26" ca="1">IFERROR(INDEX($DL$25:$DQ$25,_xlfn.AGGREGATE(15,6,COLUMN($DL$25:$DQ$25)-COLUMN($DK$25)/($EB$25:$EG$25=MAX($EB$25:$EG$25)),COLUMNS($DL$25:DN26))),"")</f>
        <v/>
      </c>
      <c r="EK26" s="348" t="str" cm="1">
        <f t="array" aca="1" ref="EK26" ca="1">IFERROR(INDEX($DL$25:$DQ$25,_xlfn.AGGREGATE(15,6,COLUMN($DL$25:$DQ$25)-COLUMN($DK$25)/($EB$25:$EG$25=MAX($EB$25:$EG$25)),COLUMNS($DL$25:DO26))),"")</f>
        <v/>
      </c>
      <c r="EL26" s="348" t="str" cm="1">
        <f t="array" aca="1" ref="EL26" ca="1">IFERROR(INDEX($DL$25:$DQ$25,_xlfn.AGGREGATE(15,6,COLUMN($DL$25:$DQ$25)-COLUMN($DK$25)/($EB$25:$EG$25=MAX($EB$25:$EG$25)),COLUMNS($DL$25:DP26))),"")</f>
        <v/>
      </c>
      <c r="EM26" s="348" t="str" cm="1">
        <f t="array" aca="1" ref="EM26" ca="1">IFERROR(INDEX($DL$25:$DQ$25,_xlfn.AGGREGATE(15,6,COLUMN($DL$25:$DQ$25)-COLUMN($DK$25)/($EB$25:$EG$25=MAX($EB$25:$EG$25)),COLUMNS($DL$25:DQ26))),"")</f>
        <v/>
      </c>
      <c r="EN26" s="352">
        <f t="shared" ca="1" si="2"/>
        <v>1</v>
      </c>
      <c r="EO26" s="350">
        <f t="shared" ca="1" si="21"/>
        <v>1</v>
      </c>
      <c r="EP26" s="377" t="str" cm="1">
        <f t="array" aca="1" ref="EP26" ca="1">INDEX(EH26:EM26,1,EO26)</f>
        <v>BN</v>
      </c>
    </row>
    <row r="27" spans="1:146" ht="26.25" customHeight="1" thickBot="1">
      <c r="A27" s="14">
        <v>18</v>
      </c>
      <c r="B27" s="104" t="str">
        <f>'Strategy 1 | PD-TG'!B27</f>
        <v>B2</v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>N</v>
      </c>
      <c r="F27" s="91">
        <f>'Strategy 1 | PD-TG'!T27</f>
        <v>9</v>
      </c>
      <c r="G27" s="91">
        <f>'Strategy 1 | PD-TG'!N27</f>
        <v>-2</v>
      </c>
      <c r="H27" s="105">
        <f>'Strategy 1 | PD-TG'!P27</f>
        <v>17</v>
      </c>
      <c r="I27" s="135"/>
      <c r="J27" s="135"/>
      <c r="K27" s="104" t="str">
        <f>'Strategy 2 | PD-FE'!B27</f>
        <v>B7</v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>N</v>
      </c>
      <c r="O27" s="91">
        <f>'Strategy 2 | PD-FE'!T27</f>
        <v>9</v>
      </c>
      <c r="P27" s="91">
        <f>'Strategy 2 | PD-FE'!N27</f>
        <v>-5</v>
      </c>
      <c r="Q27" s="105">
        <f>'Strategy 2 | PD-FE'!P27</f>
        <v>-1</v>
      </c>
      <c r="R27" s="135"/>
      <c r="S27" s="135"/>
      <c r="T27" s="104" t="str">
        <f>'Strategy 3 | M1-TG'!B27</f>
        <v>B2</v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>N</v>
      </c>
      <c r="X27" s="91">
        <f>'Strategy 3 | M1-TG'!T27</f>
        <v>5</v>
      </c>
      <c r="Y27" s="91">
        <f>'Strategy 3 | M1-TG'!N27</f>
        <v>-2</v>
      </c>
      <c r="Z27" s="105">
        <f>'Strategy 3 | M1-TG'!P27</f>
        <v>3</v>
      </c>
      <c r="AA27" s="135"/>
      <c r="AB27" s="135"/>
      <c r="AC27" s="104" t="str">
        <f>'Strategy 4 | HP-FE'!B27</f>
        <v>B2</v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>N</v>
      </c>
      <c r="AG27" s="91">
        <f>'Strategy 4 | HP-FE'!T27</f>
        <v>2</v>
      </c>
      <c r="AH27" s="91">
        <f>'Strategy 4 | HP-FE'!N27</f>
        <v>-2</v>
      </c>
      <c r="AI27" s="105">
        <f>'Strategy 4 | HP-FE'!P27</f>
        <v>5</v>
      </c>
      <c r="AJ27" s="135"/>
      <c r="AK27" s="135"/>
      <c r="AL27" s="104" t="str">
        <f>'Strategy 5 | M1-FE'!B27</f>
        <v>B7</v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>N</v>
      </c>
      <c r="AP27" s="91">
        <f>'Strategy 5 | M1-FE'!T27</f>
        <v>-1</v>
      </c>
      <c r="AQ27" s="91">
        <f>'Strategy 5 | M1-FE'!N27</f>
        <v>-22</v>
      </c>
      <c r="AR27" s="105">
        <f>'Strategy 5 | M1-FE'!P27</f>
        <v>-20</v>
      </c>
      <c r="AS27" s="135"/>
      <c r="AT27" s="135"/>
      <c r="AU27" s="172" t="s">
        <v>24</v>
      </c>
      <c r="AV27" s="159" t="str">
        <f t="shared" ca="1" si="3"/>
        <v/>
      </c>
      <c r="AW27" s="169" t="str">
        <f ca="1">IF(AU26="","",VLOOKUP(DT27,General!U:V,2,FALSE))</f>
        <v>S7</v>
      </c>
      <c r="AX27" s="163" t="str" cm="1">
        <f t="array" aca="1" ref="AX27" ca="1">IF(AU26="","",INDIRECT(DT27&amp;DJ27))</f>
        <v>B7</v>
      </c>
      <c r="AY27" s="91" t="str">
        <f t="shared" ca="1" si="4"/>
        <v>N</v>
      </c>
      <c r="AZ27" s="91">
        <f t="shared" ca="1" si="22"/>
        <v>9</v>
      </c>
      <c r="BA27" s="105">
        <f t="shared" ca="1" si="5"/>
        <v>-1</v>
      </c>
      <c r="BB27" s="135"/>
      <c r="BC27" s="135"/>
      <c r="BD27" s="135"/>
      <c r="BE27" s="104" t="str">
        <f>'Strategy 6 | PD-M1'!B27</f>
        <v>B6</v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>N</v>
      </c>
      <c r="BI27" s="91">
        <f>'Strategy 6 | PD-M1'!T27</f>
        <v>-1</v>
      </c>
      <c r="BJ27" s="91">
        <f>'Strategy 6 | PD-M1'!N27</f>
        <v>-18</v>
      </c>
      <c r="BK27" s="105">
        <f>'Strategy 6 | PD-M1'!P27</f>
        <v>-17</v>
      </c>
      <c r="BL27" s="135"/>
      <c r="BM27" s="135"/>
      <c r="BN27" s="104" t="str">
        <f>'Strategy 7 | TG-FE'!B27</f>
        <v>B7</v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>N</v>
      </c>
      <c r="BR27" s="91">
        <f>'Strategy 7 | TG-FE'!T27</f>
        <v>9</v>
      </c>
      <c r="BS27" s="91">
        <f>'Strategy 7 | TG-FE'!N27</f>
        <v>-5</v>
      </c>
      <c r="BT27" s="105">
        <f>'Strategy 7 | TG-FE'!P27</f>
        <v>8</v>
      </c>
      <c r="BU27" s="135"/>
      <c r="BV27" s="135"/>
      <c r="BW27" s="104" t="str">
        <f>'Strategy 8 | M1-WB'!B27</f>
        <v>B2</v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>N</v>
      </c>
      <c r="CA27" s="91">
        <f>'Strategy 8 | M1-WB'!T27</f>
        <v>-1</v>
      </c>
      <c r="CB27" s="91">
        <f>'Strategy 8 | M1-WB'!N27</f>
        <v>-2</v>
      </c>
      <c r="CC27" s="105">
        <f>'Strategy 8 | M1-WB'!P27</f>
        <v>-10</v>
      </c>
      <c r="CD27" s="135"/>
      <c r="CE27" s="135"/>
      <c r="CF27" s="104" t="str">
        <f>'Strategy 9 | HP-M1'!B27</f>
        <v>B7</v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>N</v>
      </c>
      <c r="CJ27" s="91">
        <f>'Strategy 9 | HP-M1'!T27</f>
        <v>-1</v>
      </c>
      <c r="CK27" s="91">
        <f>'Strategy 9 | HP-M1'!N27</f>
        <v>-19</v>
      </c>
      <c r="CL27" s="105">
        <f>'Strategy 9 | HP-M1'!P27</f>
        <v>-18</v>
      </c>
      <c r="CM27" s="135"/>
      <c r="CN27" s="135"/>
      <c r="CO27" s="104" t="str">
        <f>'Strategy 10 | OP-OB'!B27</f>
        <v>B2</v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>N</v>
      </c>
      <c r="CS27" s="91">
        <f>'Strategy 10 | OP-OB'!T27</f>
        <v>2</v>
      </c>
      <c r="CT27" s="91">
        <f>'Strategy 10 | OP-OB'!N27</f>
        <v>-2</v>
      </c>
      <c r="CU27" s="105">
        <f>'Strategy 10 | OP-OB'!P27</f>
        <v>5</v>
      </c>
      <c r="CV27" s="14">
        <f ca="1">IF(AY27="",0,IFERROR(VLOOKUP(AY22&amp;AY23&amp;AY24&amp;AY25&amp;AY26&amp;AY27,General!I:J,2,FALSE),0))+AZ26</f>
        <v>9</v>
      </c>
      <c r="CW27" s="379">
        <f t="shared" si="6"/>
        <v>17</v>
      </c>
      <c r="CX27" s="335">
        <f>COUNTIF(CZ27:DI27,CW27)</f>
        <v>1</v>
      </c>
      <c r="CY27" s="371" t="str">
        <f t="shared" si="0"/>
        <v>RR</v>
      </c>
      <c r="CZ27" s="372">
        <f t="shared" si="7"/>
        <v>17</v>
      </c>
      <c r="DA27" s="372">
        <f t="shared" si="8"/>
        <v>-1</v>
      </c>
      <c r="DB27" s="372">
        <f t="shared" si="9"/>
        <v>3</v>
      </c>
      <c r="DC27" s="372">
        <f t="shared" si="10"/>
        <v>5</v>
      </c>
      <c r="DD27" s="372">
        <f t="shared" si="11"/>
        <v>-20</v>
      </c>
      <c r="DE27" s="372">
        <f t="shared" si="12"/>
        <v>-17</v>
      </c>
      <c r="DF27" s="372">
        <f t="shared" si="13"/>
        <v>8</v>
      </c>
      <c r="DG27" s="372">
        <f t="shared" si="14"/>
        <v>-10</v>
      </c>
      <c r="DH27" s="372">
        <f t="shared" si="15"/>
        <v>-18</v>
      </c>
      <c r="DI27" s="372">
        <f t="shared" si="16"/>
        <v>5</v>
      </c>
      <c r="DJ27" s="346">
        <v>27</v>
      </c>
      <c r="DK27" s="350">
        <f t="shared" ref="DK27:DK90" si="34">DJ27-5</f>
        <v>22</v>
      </c>
      <c r="DL27" s="348" t="str" cm="1">
        <f t="array" ref="DL27">IFERROR(INDEX($CZ$4:$DI$4,_xlfn.AGGREGATE(15,6,COLUMN($CZ$4:$DI$4)-COLUMN($CY$1)/($CZ$27:$DI$27=MAX($CZ$27:$DI$27)),COLUMNS($DI$4:DI5))),"")</f>
        <v>B</v>
      </c>
      <c r="DM27" s="348" t="str" cm="1">
        <f t="array" ref="DM27">IFERROR(INDEX($CZ$4:$DI$4,_xlfn.AGGREGATE(15,6,COLUMN($CZ$4:$DI$4)-COLUMN($CY$1)/($CZ$27:$DI$27=MAX($CZ$27:$DI$27)),COLUMNS($DI$4:DJ5))),"")</f>
        <v/>
      </c>
      <c r="DN27" s="348" t="str" cm="1">
        <f t="array" ref="DN27">IFERROR(INDEX($CZ$4:$DI$4,_xlfn.AGGREGATE(15,6,COLUMN($CZ$4:$DI$4)-COLUMN($CY$1)/($CZ$27:$DI$27=MAX($CZ$27:$DI$27)),COLUMNS($DI$4:DK5))),"")</f>
        <v/>
      </c>
      <c r="DO27" s="348" t="str" cm="1">
        <f t="array" ref="DO27">IFERROR(INDEX($CZ$4:$DI$4,_xlfn.AGGREGATE(15,6,COLUMN($CZ$4:$DI$4)-COLUMN($CY$1)/($CZ$27:$DI$27=MAX($CZ$27:$DI$27)),COLUMNS($DI$4:DL5))),"")</f>
        <v/>
      </c>
      <c r="DP27" s="348" t="str" cm="1">
        <f t="array" ref="DP27">IFERROR(INDEX($CZ$4:$DI$4,_xlfn.AGGREGATE(15,6,COLUMN($CZ$4:$DI$4)-COLUMN($CY$1)/($CZ$27:$DI$27=MAX($CZ$27:$DI$27)),COLUMNS($DI$4:DM5))),"")</f>
        <v/>
      </c>
      <c r="DQ27" s="348" t="str" cm="1">
        <f t="array" ref="DQ27">IFERROR(INDEX($CZ$4:$DI$4,_xlfn.AGGREGATE(15,6,COLUMN($CZ$4:$DI$4)-COLUMN($CY$1)/($CZ$27:$DI$27=MAX($CZ$27:$DI$27)),COLUMNS($DI$4:DN5))),"")</f>
        <v/>
      </c>
      <c r="DR27" s="346" t="str">
        <f t="shared" ca="1" si="18"/>
        <v>B</v>
      </c>
      <c r="DS27" s="349" t="str">
        <f t="shared" ca="1" si="19"/>
        <v/>
      </c>
      <c r="DT27" s="349" t="str">
        <f t="shared" ca="1" si="1"/>
        <v>BN</v>
      </c>
      <c r="DU27" s="350">
        <f t="shared" ca="1" si="20"/>
        <v>1</v>
      </c>
      <c r="DV27" s="348" t="str">
        <f>IFERROR(VLOOKUP(DL27,General!R:S,2,FALSE),"")</f>
        <v>E</v>
      </c>
      <c r="DW27" s="348" t="str">
        <f>IFERROR(VLOOKUP(DM27,General!R:S,2,FALSE),"")</f>
        <v/>
      </c>
      <c r="DX27" s="348" t="str">
        <f>IFERROR(VLOOKUP(DN27,General!R:S,2,FALSE),"")</f>
        <v/>
      </c>
      <c r="DY27" s="348" t="str">
        <f>IFERROR(VLOOKUP(DO27,General!R:S,2,FALSE),"")</f>
        <v/>
      </c>
      <c r="DZ27" s="348" t="str">
        <f>IFERROR(VLOOKUP(DP27,General!R:S,2,FALSE),"")</f>
        <v/>
      </c>
      <c r="EA27" s="348" t="str">
        <f>IFERROR(VLOOKUP(DQ27,General!R:S,2,FALSE),"")</f>
        <v/>
      </c>
      <c r="EB27" s="373">
        <f ca="1">IF(DL27="",-1,COUNTIF(INDIRECT(DV27&amp;$DJ$10):INDIRECT(DV27&amp;DJ27),"Y"))</f>
        <v>10</v>
      </c>
      <c r="EC27" s="376">
        <f ca="1">IF(DM27="",-1,COUNTIF(INDIRECT(DW27&amp;$DJ$10):INDIRECT(DW27&amp;DJ27),"Y"))</f>
        <v>-1</v>
      </c>
      <c r="ED27" s="376">
        <f ca="1">IF(DN27="",-1,COUNTIF(INDIRECT(DX27&amp;$DJ$10):INDIRECT(DX27&amp;DJ27),"Y"))</f>
        <v>-1</v>
      </c>
      <c r="EE27" s="374">
        <f ca="1">IF(DO27="",-1,COUNTIF(INDIRECT(DY27&amp;$DJ$10):INDIRECT(DY27&amp;DJ27),"Y"))</f>
        <v>-1</v>
      </c>
      <c r="EF27" s="378">
        <f ca="1">IF(DP27="",-1,COUNTIF(INDIRECT(DZ27&amp;$DJ$10):INDIRECT(DZ27&amp;DJ27),"Y"))</f>
        <v>-1</v>
      </c>
      <c r="EG27" s="378">
        <f ca="1">IF(DQ27="",-1,COUNTIF(INDIRECT(EA27&amp;$DJ$10):INDIRECT(EA27&amp;DJ27),"Y"))</f>
        <v>-1</v>
      </c>
      <c r="EH27" s="348" t="str" cm="1">
        <f t="array" aca="1" ref="EH27" ca="1">IFERROR(INDEX($DL$26:$DQ$26,_xlfn.AGGREGATE(15,6,COLUMN($DL$26:$DQ$26)-COLUMN($DK$26)/($EB$26:$EG$26=MAX($EB$26:$EG$26)),COLUMNS(DL$26:$DL27))),"")</f>
        <v>B</v>
      </c>
      <c r="EI27" s="348" t="str" cm="1">
        <f t="array" aca="1" ref="EI27" ca="1">IFERROR(INDEX($DL$26:$DQ$26,_xlfn.AGGREGATE(15,6,COLUMN($DL$26:$DQ$26)-COLUMN($DK$26)/($EB$26:$EG$26=MAX($EB$26:$EG$26)),COLUMNS($DL$26:DM27))),"")</f>
        <v/>
      </c>
      <c r="EJ27" s="348" t="str" cm="1">
        <f t="array" aca="1" ref="EJ27" ca="1">IFERROR(INDEX($DL$26:$DQ$26,_xlfn.AGGREGATE(15,6,COLUMN($DL$26:$DQ$26)-COLUMN($DK$26)/($EB$26:$EG$26=MAX($EB$26:$EG$26)),COLUMNS($DL$26:DN27))),"")</f>
        <v/>
      </c>
      <c r="EK27" s="348" t="str" cm="1">
        <f t="array" aca="1" ref="EK27" ca="1">IFERROR(INDEX($DL$26:$DQ$26,_xlfn.AGGREGATE(15,6,COLUMN($DL$26:$DQ$26)-COLUMN($DK$26)/($EB$26:$EG$26=MAX($EB$26:$EG$26)),COLUMNS($DL$26:DO27))),"")</f>
        <v/>
      </c>
      <c r="EL27" s="348" t="str" cm="1">
        <f t="array" aca="1" ref="EL27" ca="1">IFERROR(INDEX($DL$26:$DQ$26,_xlfn.AGGREGATE(15,6,COLUMN($DL$26:$DQ$26)-COLUMN($DK$26)/($EB$26:$EG$26=MAX($EB$26:$EG$26)),COLUMNS($DL$26:DP27))),"")</f>
        <v/>
      </c>
      <c r="EM27" s="348" t="str" cm="1">
        <f t="array" aca="1" ref="EM27" ca="1">IFERROR(INDEX($DL$26:$DQ$26,_xlfn.AGGREGATE(15,6,COLUMN($DL$26:$DQ$26)-COLUMN($DK$26)/($EB$26:$EG$26=MAX($EB$26:$EG$26)),COLUMNS($DL$26:DQ27))),"")</f>
        <v/>
      </c>
      <c r="EN27" s="352">
        <f t="shared" ca="1" si="2"/>
        <v>1</v>
      </c>
      <c r="EO27" s="350">
        <f t="shared" ca="1" si="21"/>
        <v>1</v>
      </c>
      <c r="EP27" s="377" t="str" cm="1">
        <f t="array" aca="1" ref="EP27" ca="1">INDEX(EH27:EM27,1,EO27)</f>
        <v>B</v>
      </c>
    </row>
    <row r="28" spans="1:146" ht="26.25" customHeight="1" thickBot="1">
      <c r="A28" s="14">
        <v>19</v>
      </c>
      <c r="B28" s="104" t="str">
        <f>'Strategy 1 | PD-TG'!B28</f>
        <v>P4</v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>N</v>
      </c>
      <c r="F28" s="91">
        <f>'Strategy 1 | PD-TG'!T28</f>
        <v>6</v>
      </c>
      <c r="G28" s="91">
        <f>'Strategy 1 | PD-TG'!N28</f>
        <v>-6</v>
      </c>
      <c r="H28" s="105">
        <f>'Strategy 1 | PD-TG'!P28</f>
        <v>13</v>
      </c>
      <c r="I28" s="135"/>
      <c r="J28" s="135"/>
      <c r="K28" s="104" t="str">
        <f>'Strategy 2 | PD-FE'!B28</f>
        <v>P4</v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>N</v>
      </c>
      <c r="O28" s="91">
        <f>'Strategy 2 | PD-FE'!T28</f>
        <v>6</v>
      </c>
      <c r="P28" s="91">
        <f>'Strategy 2 | PD-FE'!N28</f>
        <v>-9</v>
      </c>
      <c r="Q28" s="105">
        <f>'Strategy 2 | PD-FE'!P28</f>
        <v>-5</v>
      </c>
      <c r="R28" s="135"/>
      <c r="S28" s="135"/>
      <c r="T28" s="104" t="str">
        <f>'Strategy 3 | M1-TG'!B28</f>
        <v>P4</v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>N</v>
      </c>
      <c r="X28" s="91">
        <f>'Strategy 3 | M1-TG'!T28</f>
        <v>2</v>
      </c>
      <c r="Y28" s="91">
        <f>'Strategy 3 | M1-TG'!N28</f>
        <v>-6</v>
      </c>
      <c r="Z28" s="105">
        <f>'Strategy 3 | M1-TG'!P28</f>
        <v>-1</v>
      </c>
      <c r="AA28" s="135"/>
      <c r="AB28" s="135"/>
      <c r="AC28" s="104" t="str">
        <f>'Strategy 4 | HP-FE'!B28</f>
        <v>P4</v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>N</v>
      </c>
      <c r="AG28" s="91">
        <f>'Strategy 4 | HP-FE'!T28</f>
        <v>-1</v>
      </c>
      <c r="AH28" s="91">
        <f>'Strategy 4 | HP-FE'!N28</f>
        <v>-6</v>
      </c>
      <c r="AI28" s="105">
        <f>'Strategy 4 | HP-FE'!P28</f>
        <v>1</v>
      </c>
      <c r="AJ28" s="135"/>
      <c r="AK28" s="135"/>
      <c r="AL28" s="104" t="str">
        <f>'Strategy 5 | M1-FE'!B28</f>
        <v>P4</v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>N</v>
      </c>
      <c r="AP28" s="91">
        <f>'Strategy 5 | M1-FE'!T28</f>
        <v>-4</v>
      </c>
      <c r="AQ28" s="91">
        <f>'Strategy 5 | M1-FE'!N28</f>
        <v>-26</v>
      </c>
      <c r="AR28" s="105">
        <f>'Strategy 5 | M1-FE'!P28</f>
        <v>-24</v>
      </c>
      <c r="AS28" s="135"/>
      <c r="AT28" s="135"/>
      <c r="AU28" s="172" t="s">
        <v>25</v>
      </c>
      <c r="AV28" s="159" t="str">
        <f t="shared" ca="1" si="3"/>
        <v/>
      </c>
      <c r="AW28" s="169" t="str">
        <f ca="1">IF(AU27="","",VLOOKUP(DT28,General!U:V,2,FALSE))</f>
        <v>S1</v>
      </c>
      <c r="AX28" s="163" t="str" cm="1">
        <f t="array" aca="1" ref="AX28" ca="1">IF(AU27="","",INDIRECT(DT28&amp;DJ28))</f>
        <v>P4</v>
      </c>
      <c r="AY28" s="91" t="str">
        <f t="shared" ca="1" si="4"/>
        <v>N</v>
      </c>
      <c r="AZ28" s="91">
        <f t="shared" ca="1" si="22"/>
        <v>6</v>
      </c>
      <c r="BA28" s="105">
        <f t="shared" ca="1" si="5"/>
        <v>-5</v>
      </c>
      <c r="BB28" s="135"/>
      <c r="BC28" s="135"/>
      <c r="BD28" s="135"/>
      <c r="BE28" s="104" t="str">
        <f>'Strategy 6 | PD-M1'!B28</f>
        <v>P4</v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>N</v>
      </c>
      <c r="BI28" s="91">
        <f>'Strategy 6 | PD-M1'!T28</f>
        <v>-4</v>
      </c>
      <c r="BJ28" s="91">
        <f>'Strategy 6 | PD-M1'!N28</f>
        <v>-22</v>
      </c>
      <c r="BK28" s="105">
        <f>'Strategy 6 | PD-M1'!P28</f>
        <v>-21</v>
      </c>
      <c r="BL28" s="135"/>
      <c r="BM28" s="135"/>
      <c r="BN28" s="104" t="str">
        <f>'Strategy 7 | TG-FE'!B28</f>
        <v>P4</v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>N</v>
      </c>
      <c r="BR28" s="91">
        <f>'Strategy 7 | TG-FE'!T28</f>
        <v>6</v>
      </c>
      <c r="BS28" s="91">
        <f>'Strategy 7 | TG-FE'!N28</f>
        <v>-9</v>
      </c>
      <c r="BT28" s="105">
        <f>'Strategy 7 | TG-FE'!P28</f>
        <v>4</v>
      </c>
      <c r="BU28" s="135"/>
      <c r="BV28" s="135"/>
      <c r="BW28" s="104" t="str">
        <f>'Strategy 8 | M1-WB'!B28</f>
        <v>P4</v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>N</v>
      </c>
      <c r="CA28" s="91">
        <f>'Strategy 8 | M1-WB'!T28</f>
        <v>-4</v>
      </c>
      <c r="CB28" s="91">
        <f>'Strategy 8 | M1-WB'!N28</f>
        <v>-6</v>
      </c>
      <c r="CC28" s="105">
        <f>'Strategy 8 | M1-WB'!P28</f>
        <v>-14</v>
      </c>
      <c r="CD28" s="135"/>
      <c r="CE28" s="135"/>
      <c r="CF28" s="104" t="str">
        <f>'Strategy 9 | HP-M1'!B28</f>
        <v>P5</v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>N</v>
      </c>
      <c r="CJ28" s="91">
        <f>'Strategy 9 | HP-M1'!T28</f>
        <v>-4</v>
      </c>
      <c r="CK28" s="91">
        <f>'Strategy 9 | HP-M1'!N28</f>
        <v>-24</v>
      </c>
      <c r="CL28" s="105">
        <f>'Strategy 9 | HP-M1'!P28</f>
        <v>-23</v>
      </c>
      <c r="CM28" s="135"/>
      <c r="CN28" s="135"/>
      <c r="CO28" s="104" t="str">
        <f>'Strategy 10 | OP-OB'!B28</f>
        <v>P4</v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>N</v>
      </c>
      <c r="CS28" s="91">
        <f>'Strategy 10 | OP-OB'!T28</f>
        <v>-1</v>
      </c>
      <c r="CT28" s="91">
        <f>'Strategy 10 | OP-OB'!N28</f>
        <v>-6</v>
      </c>
      <c r="CU28" s="105">
        <f>'Strategy 10 | OP-OB'!P28</f>
        <v>1</v>
      </c>
      <c r="CV28" s="14">
        <f ca="1">IF(AY28="",0,IFERROR(VLOOKUP(AY23&amp;AY24&amp;AY25&amp;AY26&amp;AY27&amp;AY28,General!I:J,2,FALSE),0))+AZ27</f>
        <v>6</v>
      </c>
      <c r="CW28" s="379">
        <f t="shared" si="6"/>
        <v>13</v>
      </c>
      <c r="CX28" s="335">
        <f>COUNTIF(CZ28:DI28,CW28)</f>
        <v>1</v>
      </c>
      <c r="CY28" s="371" t="str">
        <f t="shared" si="0"/>
        <v>RR</v>
      </c>
      <c r="CZ28" s="372">
        <f t="shared" si="7"/>
        <v>13</v>
      </c>
      <c r="DA28" s="372">
        <f t="shared" si="8"/>
        <v>-5</v>
      </c>
      <c r="DB28" s="372">
        <f t="shared" si="9"/>
        <v>-1</v>
      </c>
      <c r="DC28" s="372">
        <f t="shared" si="10"/>
        <v>1</v>
      </c>
      <c r="DD28" s="372">
        <f t="shared" si="11"/>
        <v>-24</v>
      </c>
      <c r="DE28" s="372">
        <f t="shared" si="12"/>
        <v>-21</v>
      </c>
      <c r="DF28" s="372">
        <f t="shared" si="13"/>
        <v>4</v>
      </c>
      <c r="DG28" s="372">
        <f t="shared" si="14"/>
        <v>-14</v>
      </c>
      <c r="DH28" s="372">
        <f t="shared" si="15"/>
        <v>-23</v>
      </c>
      <c r="DI28" s="372">
        <f t="shared" si="16"/>
        <v>1</v>
      </c>
      <c r="DJ28" s="346">
        <v>28</v>
      </c>
      <c r="DK28" s="350">
        <f t="shared" ref="DK28:DK91" si="35">DJ28-5</f>
        <v>23</v>
      </c>
      <c r="DL28" s="348" t="str" cm="1">
        <f t="array" ref="DL28">IFERROR(INDEX($CZ$4:$DI$4,_xlfn.AGGREGATE(15,6,COLUMN($CZ$4:$DI$4)-COLUMN($CY$1)/($CZ$28:$DI$28=MAX($CZ$28:$DI$28)),COLUMNS($DI$4:DI5))),"")</f>
        <v>B</v>
      </c>
      <c r="DM28" s="348" t="str" cm="1">
        <f t="array" ref="DM28">IFERROR(INDEX($CZ$4:$DI$4,_xlfn.AGGREGATE(15,6,COLUMN($CZ$4:$DI$4)-COLUMN($CY$1)/($CZ$28:$DI$28=MAX($CZ$28:$DI$28)),COLUMNS($DI$4:DJ5))),"")</f>
        <v/>
      </c>
      <c r="DN28" s="348" t="str" cm="1">
        <f t="array" ref="DN28">IFERROR(INDEX($CZ$4:$DI$4,_xlfn.AGGREGATE(15,6,COLUMN($CZ$4:$DI$4)-COLUMN($CY$1)/($CZ$28:$DI$28=MAX($CZ$28:$DI$28)),COLUMNS($DI$4:DK5))),"")</f>
        <v/>
      </c>
      <c r="DO28" s="348" t="str" cm="1">
        <f t="array" ref="DO28">IFERROR(INDEX($CZ$4:$DI$4,_xlfn.AGGREGATE(15,6,COLUMN($CZ$4:$DI$4)-COLUMN($CY$1)/($CZ$28:$DI$28=MAX($CZ$28:$DI$28)),COLUMNS($DI$4:DL5))),"")</f>
        <v/>
      </c>
      <c r="DP28" s="348" t="str" cm="1">
        <f t="array" ref="DP28">IFERROR(INDEX($CZ$4:$DI$4,_xlfn.AGGREGATE(15,6,COLUMN($CZ$4:$DI$4)-COLUMN($CY$1)/($CZ$28:$DI$28=MAX($CZ$28:$DI$28)),COLUMNS($DI$4:DM5))),"")</f>
        <v/>
      </c>
      <c r="DQ28" s="348" t="str" cm="1">
        <f t="array" ref="DQ28">IFERROR(INDEX($CZ$4:$DI$4,_xlfn.AGGREGATE(15,6,COLUMN($CZ$4:$DI$4)-COLUMN($CY$1)/($CZ$28:$DI$28=MAX($CZ$28:$DI$28)),COLUMNS($DI$4:DN5))),"")</f>
        <v/>
      </c>
      <c r="DR28" s="346" t="str">
        <f t="shared" ca="1" si="18"/>
        <v>B</v>
      </c>
      <c r="DS28" s="349" t="str">
        <f t="shared" ca="1" si="19"/>
        <v/>
      </c>
      <c r="DT28" s="349" t="str">
        <f t="shared" ca="1" si="1"/>
        <v>B</v>
      </c>
      <c r="DU28" s="350">
        <f t="shared" ca="1" si="20"/>
        <v>1</v>
      </c>
      <c r="DV28" s="348" t="str">
        <f>IFERROR(VLOOKUP(DL28,General!R:S,2,FALSE),"")</f>
        <v>E</v>
      </c>
      <c r="DW28" s="348" t="str">
        <f>IFERROR(VLOOKUP(DM28,General!R:S,2,FALSE),"")</f>
        <v/>
      </c>
      <c r="DX28" s="348" t="str">
        <f>IFERROR(VLOOKUP(DN28,General!R:S,2,FALSE),"")</f>
        <v/>
      </c>
      <c r="DY28" s="348" t="str">
        <f>IFERROR(VLOOKUP(DO28,General!R:S,2,FALSE),"")</f>
        <v/>
      </c>
      <c r="DZ28" s="348" t="str">
        <f>IFERROR(VLOOKUP(DP28,General!R:S,2,FALSE),"")</f>
        <v/>
      </c>
      <c r="EA28" s="348" t="str">
        <f>IFERROR(VLOOKUP(DQ28,General!R:S,2,FALSE),"")</f>
        <v/>
      </c>
      <c r="EB28" s="373">
        <f ca="1">IF(DL28="",-1,COUNTIF(INDIRECT(DV28&amp;$DJ$10):INDIRECT(DV28&amp;DJ28),"Y"))</f>
        <v>10</v>
      </c>
      <c r="EC28" s="376">
        <f ca="1">IF(DM28="",-1,COUNTIF(INDIRECT(DW28&amp;$DJ$10):INDIRECT(DW28&amp;DJ28),"Y"))</f>
        <v>-1</v>
      </c>
      <c r="ED28" s="376">
        <f ca="1">IF(DN28="",-1,COUNTIF(INDIRECT(DX28&amp;$DJ$10):INDIRECT(DX28&amp;DJ28),"Y"))</f>
        <v>-1</v>
      </c>
      <c r="EE28" s="374">
        <f ca="1">IF(DO28="",-1,COUNTIF(INDIRECT(DY28&amp;$DJ$10):INDIRECT(DY28&amp;DJ28),"Y"))</f>
        <v>-1</v>
      </c>
      <c r="EF28" s="378">
        <f ca="1">IF(DP28="",-1,COUNTIF(INDIRECT(DZ28&amp;$DJ$10):INDIRECT(DZ28&amp;DJ28),"Y"))</f>
        <v>-1</v>
      </c>
      <c r="EG28" s="378">
        <f ca="1">IF(DQ28="",-1,COUNTIF(INDIRECT(EA28&amp;$DJ$10):INDIRECT(EA28&amp;DJ28),"Y"))</f>
        <v>-1</v>
      </c>
      <c r="EH28" s="348" t="str" cm="1">
        <f t="array" aca="1" ref="EH28" ca="1">IFERROR(INDEX($DL$27:$DQ$27,_xlfn.AGGREGATE(15,6,COLUMN($DL$27:$DQ$27)-COLUMN($DK$27)/($EB$27:$EG$27=MAX($EB$27:$EG$27)),COLUMNS(DL$27:$DL28))),"")</f>
        <v>B</v>
      </c>
      <c r="EI28" s="348" t="str" cm="1">
        <f t="array" aca="1" ref="EI28" ca="1">IFERROR(INDEX($DL$27:$DQ$27,_xlfn.AGGREGATE(15,6,COLUMN($DL$27:$DQ$27)-COLUMN($DK$27)/($EB$27:$EG$27=MAX($EB$27:$EG$27)),COLUMNS($DL$27:DM28))),"")</f>
        <v/>
      </c>
      <c r="EJ28" s="348" t="str" cm="1">
        <f t="array" aca="1" ref="EJ28" ca="1">IFERROR(INDEX($DL$27:$DQ$27,_xlfn.AGGREGATE(15,6,COLUMN($DL$27:$DQ$27)-COLUMN($DK$27)/($EB$27:$EG$27=MAX($EB$27:$EG$27)),COLUMNS($DL$27:DN28))),"")</f>
        <v/>
      </c>
      <c r="EK28" s="348" t="str" cm="1">
        <f t="array" aca="1" ref="EK28" ca="1">IFERROR(INDEX($DL$27:$DQ$27,_xlfn.AGGREGATE(15,6,COLUMN($DL$27:$DQ$27)-COLUMN($DK$27)/($EB$27:$EG$27=MAX($EB$27:$EG$27)),COLUMNS($DL$27:DO28))),"")</f>
        <v/>
      </c>
      <c r="EL28" s="348" t="str" cm="1">
        <f t="array" aca="1" ref="EL28" ca="1">IFERROR(INDEX($DL$27:$DQ$27,_xlfn.AGGREGATE(15,6,COLUMN($DL$27:$DQ$27)-COLUMN($DK$27)/($EB$27:$EG$27=MAX($EB$27:$EG$27)),COLUMNS($DL$27:DP28))),"")</f>
        <v/>
      </c>
      <c r="EM28" s="348" t="str" cm="1">
        <f t="array" aca="1" ref="EM28" ca="1">IFERROR(INDEX($DL$27:$DQ$27,_xlfn.AGGREGATE(15,6,COLUMN($DL$27:$DQ$27)-COLUMN($DK$27)/($EB$27:$EG$27=MAX($EB$27:$EG$27)),COLUMNS($DL$27:DQ28))),"")</f>
        <v/>
      </c>
      <c r="EN28" s="352">
        <f t="shared" ca="1" si="2"/>
        <v>1</v>
      </c>
      <c r="EO28" s="350">
        <f t="shared" ca="1" si="21"/>
        <v>1</v>
      </c>
      <c r="EP28" s="377" t="str" cm="1">
        <f t="array" aca="1" ref="EP28" ca="1">INDEX(EH28:EM28,1,EO28)</f>
        <v>B</v>
      </c>
    </row>
    <row r="29" spans="1:146" ht="26.25" customHeight="1" thickBot="1">
      <c r="A29" s="14">
        <v>20</v>
      </c>
      <c r="B29" s="106" t="str">
        <f>'Strategy 1 | PD-TG'!B29</f>
        <v>NB</v>
      </c>
      <c r="C29" s="107" t="str">
        <f>'Strategy 1 | PD-TG'!C29</f>
        <v>PD</v>
      </c>
      <c r="D29" s="107" t="str">
        <f>'Strategy 1 | PD-TG'!J29</f>
        <v>TG</v>
      </c>
      <c r="E29" s="107" t="str">
        <f>IF(AU29="","",IF('Strategy 1 | PD-TG'!S29="W","Y",IF('Strategy 1 | PD-TG'!S29="L","N","")))</f>
        <v/>
      </c>
      <c r="F29" s="107">
        <f>'Strategy 1 | PD-TG'!T29</f>
        <v>6</v>
      </c>
      <c r="G29" s="107">
        <f>'Strategy 1 | PD-TG'!N29</f>
        <v>-6</v>
      </c>
      <c r="H29" s="108">
        <f>'Strategy 1 | PD-TG'!P29</f>
        <v>13</v>
      </c>
      <c r="I29" s="135"/>
      <c r="J29" s="135"/>
      <c r="K29" s="106" t="str">
        <f>'Strategy 2 | PD-FE'!B29</f>
        <v>NB</v>
      </c>
      <c r="L29" s="107" t="str">
        <f>'Strategy 2 | PD-FE'!C29</f>
        <v>PD</v>
      </c>
      <c r="M29" s="107" t="str">
        <f>'Strategy 2 | PD-FE'!J29</f>
        <v>FE</v>
      </c>
      <c r="N29" s="107" t="str">
        <f>IF(AU29="","",IF('Strategy 2 | PD-FE'!S29="W","Y",IF('Strategy 2 | PD-FE'!S29="L","N","")))</f>
        <v/>
      </c>
      <c r="O29" s="107">
        <f>'Strategy 2 | PD-FE'!T29</f>
        <v>6</v>
      </c>
      <c r="P29" s="107">
        <f>'Strategy 2 | PD-FE'!N29</f>
        <v>-9</v>
      </c>
      <c r="Q29" s="108">
        <f>'Strategy 2 | PD-FE'!P29</f>
        <v>-5</v>
      </c>
      <c r="R29" s="135"/>
      <c r="S29" s="135"/>
      <c r="T29" s="106" t="str">
        <f>'Strategy 3 | M1-TG'!B29</f>
        <v>NB</v>
      </c>
      <c r="U29" s="107" t="str">
        <f>'Strategy 3 | M1-TG'!C29</f>
        <v>M1</v>
      </c>
      <c r="V29" s="107" t="str">
        <f>'Strategy 3 | M1-TG'!J29</f>
        <v>TG</v>
      </c>
      <c r="W29" s="107" t="str">
        <f>IF(AU29="","",IF('Strategy 3 | M1-TG'!S29="W","Y",IF('Strategy 3 | M1-TG'!S29="L","N","")))</f>
        <v/>
      </c>
      <c r="X29" s="107">
        <f>'Strategy 3 | M1-TG'!T29</f>
        <v>2</v>
      </c>
      <c r="Y29" s="107">
        <f>'Strategy 3 | M1-TG'!N29</f>
        <v>-6</v>
      </c>
      <c r="Z29" s="108">
        <f>'Strategy 3 | M1-TG'!P29</f>
        <v>-1</v>
      </c>
      <c r="AA29" s="135"/>
      <c r="AB29" s="135"/>
      <c r="AC29" s="106" t="str">
        <f>'Strategy 4 | HP-FE'!B29</f>
        <v>B6</v>
      </c>
      <c r="AD29" s="107" t="str">
        <f>'Strategy 4 | HP-FE'!C29</f>
        <v>HP</v>
      </c>
      <c r="AE29" s="107" t="str">
        <f>'Strategy 4 | HP-FE'!J29</f>
        <v>FE</v>
      </c>
      <c r="AF29" s="107" t="str">
        <f>IF(AU29="","",IF('Strategy 4 | HP-FE'!S29="W","Y",IF('Strategy 4 | HP-FE'!S29="L","N","")))</f>
        <v>Y</v>
      </c>
      <c r="AG29" s="107">
        <f>'Strategy 4 | HP-FE'!T29</f>
        <v>0</v>
      </c>
      <c r="AH29" s="107">
        <f>'Strategy 4 | HP-FE'!N29</f>
        <v>0</v>
      </c>
      <c r="AI29" s="108">
        <f>'Strategy 4 | HP-FE'!P29</f>
        <v>7</v>
      </c>
      <c r="AJ29" s="135"/>
      <c r="AK29" s="135"/>
      <c r="AL29" s="106" t="str">
        <f>'Strategy 5 | M1-FE'!B29</f>
        <v>NB</v>
      </c>
      <c r="AM29" s="107" t="str">
        <f>'Strategy 5 | M1-FE'!C29</f>
        <v>M1</v>
      </c>
      <c r="AN29" s="107" t="str">
        <f>'Strategy 5 | M1-FE'!J29</f>
        <v>FE</v>
      </c>
      <c r="AO29" s="107" t="str">
        <f>IF(AU29="","",IF('Strategy 5 | M1-FE'!S29="W","Y",IF('Strategy 5 | M1-FE'!S29="L","N","")))</f>
        <v/>
      </c>
      <c r="AP29" s="107">
        <f>'Strategy 5 | M1-FE'!T29</f>
        <v>-4</v>
      </c>
      <c r="AQ29" s="107">
        <f>'Strategy 5 | M1-FE'!N29</f>
        <v>-26</v>
      </c>
      <c r="AR29" s="108">
        <f>'Strategy 5 | M1-FE'!P29</f>
        <v>-24</v>
      </c>
      <c r="AS29" s="135"/>
      <c r="AT29" s="135"/>
      <c r="AU29" s="173" t="s">
        <v>25</v>
      </c>
      <c r="AV29" s="160" t="str">
        <f t="shared" ca="1" si="3"/>
        <v/>
      </c>
      <c r="AW29" s="170" t="str">
        <f ca="1">IF(AU28="","",VLOOKUP(DT29,General!U:V,2,FALSE))</f>
        <v>S1</v>
      </c>
      <c r="AX29" s="167" t="str" cm="1">
        <f t="array" aca="1" ref="AX29" ca="1">IF(AU28="","",INDIRECT(DT29&amp;DJ29))</f>
        <v>NB</v>
      </c>
      <c r="AY29" s="107" t="str">
        <f t="shared" ca="1" si="4"/>
        <v/>
      </c>
      <c r="AZ29" s="107">
        <f t="shared" ca="1" si="22"/>
        <v>6</v>
      </c>
      <c r="BA29" s="108">
        <f t="shared" ca="1" si="5"/>
        <v>-5</v>
      </c>
      <c r="BB29" s="135"/>
      <c r="BC29" s="135"/>
      <c r="BD29" s="135"/>
      <c r="BE29" s="106" t="str">
        <f>'Strategy 6 | PD-M1'!B29</f>
        <v>P6</v>
      </c>
      <c r="BF29" s="107" t="str">
        <f>'Strategy 6 | PD-M1'!C29</f>
        <v>PD</v>
      </c>
      <c r="BG29" s="107" t="str">
        <f>'Strategy 6 | PD-M1'!J29</f>
        <v>M1</v>
      </c>
      <c r="BH29" s="107" t="str">
        <f>IF(AU29="","",IF('Strategy 6 | PD-M1'!R29&gt;0,"Y",IF('Strategy 6 | PD-M1'!R29=0,"","N")))</f>
        <v>N</v>
      </c>
      <c r="BI29" s="107">
        <f>'Strategy 6 | PD-M1'!T29</f>
        <v>-10</v>
      </c>
      <c r="BJ29" s="107">
        <f>'Strategy 6 | PD-M1'!N29</f>
        <v>-28</v>
      </c>
      <c r="BK29" s="108">
        <f>'Strategy 6 | PD-M1'!P29</f>
        <v>-27</v>
      </c>
      <c r="BL29" s="135"/>
      <c r="BM29" s="135"/>
      <c r="BN29" s="106" t="str">
        <f>'Strategy 7 | TG-FE'!B29</f>
        <v>B6</v>
      </c>
      <c r="BO29" s="107" t="str">
        <f>'Strategy 7 | TG-FE'!C29</f>
        <v>TG</v>
      </c>
      <c r="BP29" s="107" t="str">
        <f>'Strategy 7 | TG-FE'!J29</f>
        <v>FE</v>
      </c>
      <c r="BQ29" s="107" t="str">
        <f>IF(AU29="","",IF('Strategy 7 | TG-FE'!S29="W","Y",IF('Strategy 7 | TG-FE'!S29="L","N","")))</f>
        <v>Y</v>
      </c>
      <c r="BR29" s="107">
        <f>'Strategy 7 | TG-FE'!T29</f>
        <v>7</v>
      </c>
      <c r="BS29" s="107">
        <f>'Strategy 7 | TG-FE'!N29</f>
        <v>-3</v>
      </c>
      <c r="BT29" s="108">
        <f>'Strategy 7 | TG-FE'!P29</f>
        <v>10</v>
      </c>
      <c r="BU29" s="135"/>
      <c r="BV29" s="135"/>
      <c r="BW29" s="106" t="str">
        <f>'Strategy 8 | M1-WB'!B29</f>
        <v>P6</v>
      </c>
      <c r="BX29" s="107" t="str">
        <f>'Strategy 8 | M1-WB'!C29</f>
        <v>M1</v>
      </c>
      <c r="BY29" s="107" t="str">
        <f>'Strategy 8 | M1-WB'!J29</f>
        <v>WB</v>
      </c>
      <c r="BZ29" s="107" t="str">
        <f>IF(AU29="","",IF('Strategy 8 | M1-WB'!S29="W","Y",IF('Strategy 8 | M1-WB'!S29="L","N","")))</f>
        <v>N</v>
      </c>
      <c r="CA29" s="107">
        <f>'Strategy 8 | M1-WB'!T29</f>
        <v>-10</v>
      </c>
      <c r="CB29" s="107">
        <f>'Strategy 8 | M1-WB'!N29</f>
        <v>-12</v>
      </c>
      <c r="CC29" s="108">
        <f>'Strategy 8 | M1-WB'!P29</f>
        <v>-20</v>
      </c>
      <c r="CD29" s="135"/>
      <c r="CE29" s="135"/>
      <c r="CF29" s="106" t="str">
        <f>'Strategy 9 | HP-M1'!B29</f>
        <v>B1</v>
      </c>
      <c r="CG29" s="107" t="str">
        <f>'Strategy 9 | HP-M1'!C29</f>
        <v>HP</v>
      </c>
      <c r="CH29" s="107" t="str">
        <f>'Strategy 9 | HP-M1'!J29</f>
        <v>M1</v>
      </c>
      <c r="CI29" s="107" t="str">
        <f>IF(AU29="","",IF('Strategy 9 | HP-M1'!S29="W","Y",IF('Strategy 9 | HP-M1'!S29="L","N","")))</f>
        <v>Y</v>
      </c>
      <c r="CJ29" s="107">
        <f>'Strategy 9 | HP-M1'!T29</f>
        <v>-3</v>
      </c>
      <c r="CK29" s="107">
        <f>'Strategy 9 | HP-M1'!N29</f>
        <v>-23</v>
      </c>
      <c r="CL29" s="108">
        <f>'Strategy 9 | HP-M1'!P29</f>
        <v>-22</v>
      </c>
      <c r="CM29" s="135"/>
      <c r="CN29" s="135"/>
      <c r="CO29" s="106" t="str">
        <f>'Strategy 10 | OP-OB'!B29</f>
        <v>NB</v>
      </c>
      <c r="CP29" s="107" t="str">
        <f>'Strategy 10 | OP-OB'!C29</f>
        <v>OP</v>
      </c>
      <c r="CQ29" s="107" t="str">
        <f>'Strategy 10 | OP-OB'!J29</f>
        <v>OB</v>
      </c>
      <c r="CR29" s="107" t="str">
        <f>IF(AU29="","",IF('Strategy 10 | OP-OB'!S29="W","Y",IF('Strategy 10 | OP-OB'!S29="L","N","")))</f>
        <v/>
      </c>
      <c r="CS29" s="107">
        <f>'Strategy 10 | OP-OB'!T29</f>
        <v>-1</v>
      </c>
      <c r="CT29" s="107">
        <f>'Strategy 10 | OP-OB'!N29</f>
        <v>-6</v>
      </c>
      <c r="CU29" s="108">
        <f>'Strategy 10 | OP-OB'!P29</f>
        <v>1</v>
      </c>
      <c r="CV29" s="14">
        <f ca="1">IF(AY29="",0,IFERROR(VLOOKUP(AY24&amp;AY25&amp;AY26&amp;AY27&amp;AY28&amp;AY29,General!I:J,2,FALSE),0))+AZ28</f>
        <v>6</v>
      </c>
      <c r="CW29" s="379">
        <f t="shared" si="6"/>
        <v>13</v>
      </c>
      <c r="CX29" s="335">
        <f>COUNTIF(CZ29:DI29,CW29)</f>
        <v>1</v>
      </c>
      <c r="CY29" s="371" t="str">
        <f t="shared" si="0"/>
        <v>RR</v>
      </c>
      <c r="CZ29" s="372">
        <f t="shared" si="7"/>
        <v>13</v>
      </c>
      <c r="DA29" s="372">
        <f t="shared" si="8"/>
        <v>-5</v>
      </c>
      <c r="DB29" s="372">
        <f t="shared" si="9"/>
        <v>-1</v>
      </c>
      <c r="DC29" s="372">
        <f t="shared" si="10"/>
        <v>7</v>
      </c>
      <c r="DD29" s="372">
        <f t="shared" si="11"/>
        <v>-24</v>
      </c>
      <c r="DE29" s="372">
        <f t="shared" si="12"/>
        <v>-27</v>
      </c>
      <c r="DF29" s="372">
        <f t="shared" si="13"/>
        <v>10</v>
      </c>
      <c r="DG29" s="372">
        <f t="shared" si="14"/>
        <v>-20</v>
      </c>
      <c r="DH29" s="372">
        <f t="shared" si="15"/>
        <v>-22</v>
      </c>
      <c r="DI29" s="372">
        <f t="shared" si="16"/>
        <v>1</v>
      </c>
      <c r="DJ29" s="346">
        <v>29</v>
      </c>
      <c r="DK29" s="350">
        <f t="shared" ref="DK29:DK92" si="36">DJ29-5</f>
        <v>24</v>
      </c>
      <c r="DL29" s="348" t="str" cm="1">
        <f t="array" ref="DL29">IFERROR(INDEX($CZ$4:$DI$4,_xlfn.AGGREGATE(15,6,COLUMN($CZ$4:$DI$4)-COLUMN($CY$1)/($CZ$29:$DI$29=MAX($CZ$29:$DI$29)),COLUMNS($DI$4:DI5))),"")</f>
        <v>B</v>
      </c>
      <c r="DM29" s="348" t="str" cm="1">
        <f t="array" ref="DM29">IFERROR(INDEX($CZ$4:$DI$4,_xlfn.AGGREGATE(15,6,COLUMN($CZ$4:$DI$4)-COLUMN($CY$1)/($CZ$29:$DI$29=MAX($CZ$29:$DI$29)),COLUMNS($DI$4:DJ5))),"")</f>
        <v/>
      </c>
      <c r="DN29" s="348" t="str" cm="1">
        <f t="array" ref="DN29">IFERROR(INDEX($CZ$4:$DI$4,_xlfn.AGGREGATE(15,6,COLUMN($CZ$4:$DI$4)-COLUMN($CY$1)/($CZ$29:$DI$29=MAX($CZ$29:$DI$29)),COLUMNS($DI$4:DK5))),"")</f>
        <v/>
      </c>
      <c r="DO29" s="348" t="str" cm="1">
        <f t="array" ref="DO29">IFERROR(INDEX($CZ$4:$DI$4,_xlfn.AGGREGATE(15,6,COLUMN($CZ$4:$DI$4)-COLUMN($CY$1)/($CZ$29:$DI$29=MAX($CZ$29:$DI$29)),COLUMNS($DI$4:DL5))),"")</f>
        <v/>
      </c>
      <c r="DP29" s="348" t="str" cm="1">
        <f t="array" ref="DP29">IFERROR(INDEX($CZ$4:$DI$4,_xlfn.AGGREGATE(15,6,COLUMN($CZ$4:$DI$4)-COLUMN($CY$1)/($CZ$29:$DI$29=MAX($CZ$29:$DI$29)),COLUMNS($DI$4:DM5))),"")</f>
        <v/>
      </c>
      <c r="DQ29" s="348" t="str" cm="1">
        <f t="array" ref="DQ29">IFERROR(INDEX($CZ$4:$DI$4,_xlfn.AGGREGATE(15,6,COLUMN($CZ$4:$DI$4)-COLUMN($CY$1)/($CZ$29:$DI$29=MAX($CZ$29:$DI$29)),COLUMNS($DI$4:DN5))),"")</f>
        <v/>
      </c>
      <c r="DR29" s="346" t="str">
        <f t="shared" ca="1" si="18"/>
        <v>B</v>
      </c>
      <c r="DS29" s="349" t="str">
        <f t="shared" ca="1" si="19"/>
        <v/>
      </c>
      <c r="DT29" s="349" t="str">
        <f t="shared" ca="1" si="1"/>
        <v>B</v>
      </c>
      <c r="DU29" s="350">
        <f t="shared" ca="1" si="20"/>
        <v>1</v>
      </c>
      <c r="DV29" s="348" t="str">
        <f>IFERROR(VLOOKUP(DL29,General!R:S,2,FALSE),"")</f>
        <v>E</v>
      </c>
      <c r="DW29" s="348" t="str">
        <f>IFERROR(VLOOKUP(DM29,General!R:S,2,FALSE),"")</f>
        <v/>
      </c>
      <c r="DX29" s="348" t="str">
        <f>IFERROR(VLOOKUP(DN29,General!R:S,2,FALSE),"")</f>
        <v/>
      </c>
      <c r="DY29" s="348" t="str">
        <f>IFERROR(VLOOKUP(DO29,General!R:S,2,FALSE),"")</f>
        <v/>
      </c>
      <c r="DZ29" s="348" t="str">
        <f>IFERROR(VLOOKUP(DP29,General!R:S,2,FALSE),"")</f>
        <v/>
      </c>
      <c r="EA29" s="348" t="str">
        <f>IFERROR(VLOOKUP(DQ29,General!R:S,2,FALSE),"")</f>
        <v/>
      </c>
      <c r="EB29" s="373">
        <f ca="1">IF(DL29="",-1,COUNTIF(INDIRECT(DV29&amp;$DJ$10):INDIRECT(DV29&amp;DJ29),"Y"))</f>
        <v>10</v>
      </c>
      <c r="EC29" s="376">
        <f ca="1">IF(DM29="",-1,COUNTIF(INDIRECT(DW29&amp;$DJ$10):INDIRECT(DW29&amp;DJ29),"Y"))</f>
        <v>-1</v>
      </c>
      <c r="ED29" s="376">
        <f ca="1">IF(DN29="",-1,COUNTIF(INDIRECT(DX29&amp;$DJ$10):INDIRECT(DX29&amp;DJ29),"Y"))</f>
        <v>-1</v>
      </c>
      <c r="EE29" s="374">
        <f ca="1">IF(DO29="",-1,COUNTIF(INDIRECT(DY29&amp;$DJ$10):INDIRECT(DY29&amp;DJ29),"Y"))</f>
        <v>-1</v>
      </c>
      <c r="EF29" s="378">
        <f ca="1">IF(DP29="",-1,COUNTIF(INDIRECT(DZ29&amp;$DJ$10):INDIRECT(DZ29&amp;DJ29),"Y"))</f>
        <v>-1</v>
      </c>
      <c r="EG29" s="378">
        <f ca="1">IF(DQ29="",-1,COUNTIF(INDIRECT(EA29&amp;$DJ$10):INDIRECT(EA29&amp;DJ29),"Y"))</f>
        <v>-1</v>
      </c>
      <c r="EH29" s="348" t="str" cm="1">
        <f t="array" aca="1" ref="EH29" ca="1">IFERROR(INDEX($DL$28:$DQ$28,_xlfn.AGGREGATE(15,6,COLUMN($DL$28:$DQ$28)-COLUMN($DK$28)/($EB$28:$EG$28=MAX($EB$28:$EG$28)),COLUMNS(DL$28:$DL29))),"")</f>
        <v>B</v>
      </c>
      <c r="EI29" s="348" t="str" cm="1">
        <f t="array" aca="1" ref="EI29" ca="1">IFERROR(INDEX($DL$28:$DQ$28,_xlfn.AGGREGATE(15,6,COLUMN($DL$28:$DQ$28)-COLUMN($DK$28)/($EB$28:$EG$28=MAX($EB$28:$EG$28)),COLUMNS($DL$28:DM29))),"")</f>
        <v/>
      </c>
      <c r="EJ29" s="348" t="str" cm="1">
        <f t="array" aca="1" ref="EJ29" ca="1">IFERROR(INDEX($DL$28:$DQ$28,_xlfn.AGGREGATE(15,6,COLUMN($DL$28:$DQ$28)-COLUMN($DK$28)/($EB$28:$EG$28=MAX($EB$28:$EG$28)),COLUMNS($DL$28:DN29))),"")</f>
        <v/>
      </c>
      <c r="EK29" s="348" t="str" cm="1">
        <f t="array" aca="1" ref="EK29" ca="1">IFERROR(INDEX($DL$28:$DQ$28,_xlfn.AGGREGATE(15,6,COLUMN($DL$28:$DQ$28)-COLUMN($DK$28)/($EB$28:$EG$28=MAX($EB$28:$EG$28)),COLUMNS($DL$28:DO29))),"")</f>
        <v/>
      </c>
      <c r="EL29" s="348" t="str" cm="1">
        <f t="array" aca="1" ref="EL29" ca="1">IFERROR(INDEX($DL$28:$DQ$28,_xlfn.AGGREGATE(15,6,COLUMN($DL$28:$DQ$28)-COLUMN($DK$28)/($EB$28:$EG$28=MAX($EB$28:$EG$28)),COLUMNS($DL$28:DP29))),"")</f>
        <v/>
      </c>
      <c r="EM29" s="348" t="str" cm="1">
        <f t="array" aca="1" ref="EM29" ca="1">IFERROR(INDEX($DL$28:$DQ$28,_xlfn.AGGREGATE(15,6,COLUMN($DL$28:$DQ$28)-COLUMN($DK$28)/($EB$28:$EG$28=MAX($EB$28:$EG$28)),COLUMNS($DL$28:DQ29))),"")</f>
        <v/>
      </c>
      <c r="EN29" s="352">
        <f t="shared" ca="1" si="2"/>
        <v>1</v>
      </c>
      <c r="EO29" s="350">
        <f t="shared" ca="1" si="21"/>
        <v>1</v>
      </c>
      <c r="EP29" s="377" t="str" cm="1">
        <f t="array" aca="1" ref="EP29" ca="1">INDEX(EH29:EM29,1,EO29)</f>
        <v>B</v>
      </c>
    </row>
    <row r="30" spans="1:146" ht="26.25" customHeight="1" thickBot="1">
      <c r="A30" s="14">
        <v>21</v>
      </c>
      <c r="B30" s="101" t="str">
        <f>'Strategy 1 | PD-TG'!B30</f>
        <v>B2</v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>N</v>
      </c>
      <c r="F30" s="102">
        <f>'Strategy 1 | PD-TG'!T30</f>
        <v>0</v>
      </c>
      <c r="G30" s="102">
        <f>'Strategy 1 | PD-TG'!N30</f>
        <v>-8</v>
      </c>
      <c r="H30" s="103">
        <f>'Strategy 1 | PD-TG'!P30</f>
        <v>11</v>
      </c>
      <c r="I30" s="135"/>
      <c r="J30" s="135"/>
      <c r="K30" s="101" t="str">
        <f>'Strategy 2 | PD-FE'!B30</f>
        <v>B2</v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>N</v>
      </c>
      <c r="O30" s="102">
        <f>'Strategy 2 | PD-FE'!T30</f>
        <v>0</v>
      </c>
      <c r="P30" s="102">
        <f>'Strategy 2 | PD-FE'!N30</f>
        <v>-11</v>
      </c>
      <c r="Q30" s="103">
        <f>'Strategy 2 | PD-FE'!P30</f>
        <v>-7</v>
      </c>
      <c r="R30" s="135"/>
      <c r="S30" s="135"/>
      <c r="T30" s="101" t="str">
        <f>'Strategy 3 | M1-TG'!B30</f>
        <v>B2</v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>N</v>
      </c>
      <c r="X30" s="102">
        <f>'Strategy 3 | M1-TG'!T30</f>
        <v>-4</v>
      </c>
      <c r="Y30" s="102">
        <f>'Strategy 3 | M1-TG'!N30</f>
        <v>-8</v>
      </c>
      <c r="Z30" s="103">
        <f>'Strategy 3 | M1-TG'!P30</f>
        <v>-3</v>
      </c>
      <c r="AA30" s="135"/>
      <c r="AB30" s="135"/>
      <c r="AC30" s="101" t="str">
        <f>'Strategy 4 | HP-FE'!B30</f>
        <v>NB</v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>
        <f>'Strategy 4 | HP-FE'!T30</f>
        <v>0</v>
      </c>
      <c r="AH30" s="102">
        <f>'Strategy 4 | HP-FE'!N30</f>
        <v>0</v>
      </c>
      <c r="AI30" s="103">
        <f>'Strategy 4 | HP-FE'!P30</f>
        <v>7</v>
      </c>
      <c r="AJ30" s="135"/>
      <c r="AK30" s="135"/>
      <c r="AL30" s="101" t="str">
        <f>'Strategy 5 | M1-FE'!B30</f>
        <v>B2</v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>N</v>
      </c>
      <c r="AP30" s="102">
        <f>'Strategy 5 | M1-FE'!T30</f>
        <v>-10</v>
      </c>
      <c r="AQ30" s="102">
        <f>'Strategy 5 | M1-FE'!N30</f>
        <v>-28</v>
      </c>
      <c r="AR30" s="103">
        <f>'Strategy 5 | M1-FE'!P30</f>
        <v>-26</v>
      </c>
      <c r="AS30" s="135"/>
      <c r="AT30" s="135"/>
      <c r="AU30" s="171" t="s">
        <v>24</v>
      </c>
      <c r="AV30" s="164" t="str">
        <f t="shared" ca="1" si="3"/>
        <v/>
      </c>
      <c r="AW30" s="165" t="str">
        <f ca="1">IF(AU29="","",VLOOKUP(DT30,General!U:V,2,FALSE))</f>
        <v>S1</v>
      </c>
      <c r="AX30" s="166" t="str" cm="1">
        <f t="array" aca="1" ref="AX30" ca="1">IF(AU29="","",INDIRECT(DT30&amp;DJ30))</f>
        <v>B2</v>
      </c>
      <c r="AY30" s="102" t="str">
        <f t="shared" ca="1" si="4"/>
        <v>N</v>
      </c>
      <c r="AZ30" s="102">
        <f t="shared" ca="1" si="22"/>
        <v>0</v>
      </c>
      <c r="BA30" s="103">
        <f t="shared" ca="1" si="5"/>
        <v>-7</v>
      </c>
      <c r="BB30" s="135"/>
      <c r="BC30" s="135"/>
      <c r="BD30" s="135"/>
      <c r="BE30" s="101" t="str">
        <f>'Strategy 6 | PD-M1'!B30</f>
        <v>B8</v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>N</v>
      </c>
      <c r="BI30" s="102">
        <f>'Strategy 6 | PD-M1'!T30</f>
        <v>-10</v>
      </c>
      <c r="BJ30" s="102">
        <f>'Strategy 6 | PD-M1'!N30</f>
        <v>-36</v>
      </c>
      <c r="BK30" s="103">
        <f>'Strategy 6 | PD-M1'!P30</f>
        <v>-35</v>
      </c>
      <c r="BL30" s="135"/>
      <c r="BM30" s="135"/>
      <c r="BN30" s="101" t="str">
        <f>'Strategy 7 | TG-FE'!B30</f>
        <v>P4</v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>Y</v>
      </c>
      <c r="BR30" s="102">
        <f>'Strategy 7 | TG-FE'!T30</f>
        <v>10</v>
      </c>
      <c r="BS30" s="102">
        <f>'Strategy 7 | TG-FE'!N30</f>
        <v>1</v>
      </c>
      <c r="BT30" s="103">
        <f>'Strategy 7 | TG-FE'!P30</f>
        <v>14</v>
      </c>
      <c r="BU30" s="135"/>
      <c r="BV30" s="135"/>
      <c r="BW30" s="101" t="str">
        <f>'Strategy 8 | M1-WB'!B30</f>
        <v>B8</v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>N</v>
      </c>
      <c r="CA30" s="102">
        <f>'Strategy 8 | M1-WB'!T30</f>
        <v>-10</v>
      </c>
      <c r="CB30" s="102">
        <f>'Strategy 8 | M1-WB'!N30</f>
        <v>-20</v>
      </c>
      <c r="CC30" s="103">
        <f>'Strategy 8 | M1-WB'!P30</f>
        <v>-28</v>
      </c>
      <c r="CD30" s="135"/>
      <c r="CE30" s="135"/>
      <c r="CF30" s="101" t="str">
        <f>'Strategy 9 | HP-M1'!B30</f>
        <v>B7</v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>N</v>
      </c>
      <c r="CJ30" s="102">
        <f>'Strategy 9 | HP-M1'!T30</f>
        <v>-4</v>
      </c>
      <c r="CK30" s="102">
        <f>'Strategy 9 | HP-M1'!N30</f>
        <v>-30</v>
      </c>
      <c r="CL30" s="103">
        <f>'Strategy 9 | HP-M1'!P30</f>
        <v>-29</v>
      </c>
      <c r="CM30" s="135"/>
      <c r="CN30" s="135"/>
      <c r="CO30" s="101" t="str">
        <f>'Strategy 10 | OP-OB'!B30</f>
        <v>P2</v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>Y</v>
      </c>
      <c r="CS30" s="102">
        <f>'Strategy 10 | OP-OB'!T30</f>
        <v>0</v>
      </c>
      <c r="CT30" s="102">
        <f>'Strategy 10 | OP-OB'!N30</f>
        <v>-4</v>
      </c>
      <c r="CU30" s="103">
        <f>'Strategy 10 | OP-OB'!P30</f>
        <v>3</v>
      </c>
      <c r="CV30" s="14">
        <f ca="1">IF(AY30="",0,IFERROR(VLOOKUP(AY25&amp;AY26&amp;AY27&amp;AY28&amp;AY29&amp;AY30,General!I:J,2,FALSE),0))+AZ29</f>
        <v>0</v>
      </c>
      <c r="CW30" s="379">
        <f t="shared" si="6"/>
        <v>14</v>
      </c>
      <c r="CX30" s="335">
        <f>COUNTIF(CZ30:DI30,CW30)</f>
        <v>1</v>
      </c>
      <c r="CY30" s="371" t="str">
        <f t="shared" si="0"/>
        <v>RR</v>
      </c>
      <c r="CZ30" s="372">
        <f t="shared" si="7"/>
        <v>11</v>
      </c>
      <c r="DA30" s="372">
        <f t="shared" si="8"/>
        <v>-7</v>
      </c>
      <c r="DB30" s="372">
        <f t="shared" si="9"/>
        <v>-3</v>
      </c>
      <c r="DC30" s="372">
        <f t="shared" si="10"/>
        <v>7</v>
      </c>
      <c r="DD30" s="372">
        <f t="shared" si="11"/>
        <v>-26</v>
      </c>
      <c r="DE30" s="372">
        <f t="shared" si="12"/>
        <v>-35</v>
      </c>
      <c r="DF30" s="372">
        <f t="shared" si="13"/>
        <v>14</v>
      </c>
      <c r="DG30" s="372">
        <f t="shared" si="14"/>
        <v>-28</v>
      </c>
      <c r="DH30" s="372">
        <f t="shared" si="15"/>
        <v>-29</v>
      </c>
      <c r="DI30" s="372">
        <f t="shared" si="16"/>
        <v>3</v>
      </c>
      <c r="DJ30" s="346">
        <v>30</v>
      </c>
      <c r="DK30" s="350">
        <f t="shared" ref="DK30:DK93" si="37">DJ30-5</f>
        <v>25</v>
      </c>
      <c r="DL30" s="348" t="str" cm="1">
        <f t="array" ref="DL30">IFERROR(INDEX($CZ$4:$DI$4,_xlfn.AGGREGATE(15,6,COLUMN($CZ$4:$DI$4)-COLUMN($CY$1)/($CZ$30:$DI$30=MAX($CZ$30:$DI$30)),COLUMNS($DI$4:DI5))),"")</f>
        <v>BN</v>
      </c>
      <c r="DM30" s="348" t="str" cm="1">
        <f t="array" ref="DM30">IFERROR(INDEX($CZ$4:$DI$4,_xlfn.AGGREGATE(15,6,COLUMN($CZ$4:$DI$4)-COLUMN($CY$1)/($CZ$30:$DI$30=MAX($CZ$30:$DI$30)),COLUMNS($DI$4:DJ5))),"")</f>
        <v/>
      </c>
      <c r="DN30" s="348" t="str" cm="1">
        <f t="array" ref="DN30">IFERROR(INDEX($CZ$4:$DI$4,_xlfn.AGGREGATE(15,6,COLUMN($CZ$4:$DI$4)-COLUMN($CY$1)/($CZ$30:$DI$30=MAX($CZ$30:$DI$30)),COLUMNS($DI$4:DK5))),"")</f>
        <v/>
      </c>
      <c r="DO30" s="348" t="str" cm="1">
        <f t="array" ref="DO30">IFERROR(INDEX($CZ$4:$DI$4,_xlfn.AGGREGATE(15,6,COLUMN($CZ$4:$DI$4)-COLUMN($CY$1)/($CZ$30:$DI$30=MAX($CZ$30:$DI$30)),COLUMNS($DI$4:DL5))),"")</f>
        <v/>
      </c>
      <c r="DP30" s="348" t="str" cm="1">
        <f t="array" ref="DP30">IFERROR(INDEX($CZ$4:$DI$4,_xlfn.AGGREGATE(15,6,COLUMN($CZ$4:$DI$4)-COLUMN($CY$1)/($CZ$30:$DI$30=MAX($CZ$30:$DI$30)),COLUMNS($DI$4:DM5))),"")</f>
        <v/>
      </c>
      <c r="DQ30" s="348" t="str" cm="1">
        <f t="array" ref="DQ30">IFERROR(INDEX($CZ$4:$DI$4,_xlfn.AGGREGATE(15,6,COLUMN($CZ$4:$DI$4)-COLUMN($CY$1)/($CZ$30:$DI$30=MAX($CZ$30:$DI$30)),COLUMNS($DI$4:DN5))),"")</f>
        <v/>
      </c>
      <c r="DR30" s="346" t="str">
        <f t="shared" ca="1" si="18"/>
        <v>B</v>
      </c>
      <c r="DS30" s="349" t="str">
        <f t="shared" ca="1" si="19"/>
        <v/>
      </c>
      <c r="DT30" s="349" t="str">
        <f t="shared" ca="1" si="1"/>
        <v>B</v>
      </c>
      <c r="DU30" s="350">
        <f t="shared" ca="1" si="20"/>
        <v>1</v>
      </c>
      <c r="DV30" s="348" t="str">
        <f>IFERROR(VLOOKUP(DL30,General!R:S,2,FALSE),"")</f>
        <v>BQ</v>
      </c>
      <c r="DW30" s="348" t="str">
        <f>IFERROR(VLOOKUP(DM30,General!R:S,2,FALSE),"")</f>
        <v/>
      </c>
      <c r="DX30" s="348" t="str">
        <f>IFERROR(VLOOKUP(DN30,General!R:S,2,FALSE),"")</f>
        <v/>
      </c>
      <c r="DY30" s="348" t="str">
        <f>IFERROR(VLOOKUP(DO30,General!R:S,2,FALSE),"")</f>
        <v/>
      </c>
      <c r="DZ30" s="348" t="str">
        <f>IFERROR(VLOOKUP(DP30,General!R:S,2,FALSE),"")</f>
        <v/>
      </c>
      <c r="EA30" s="348" t="str">
        <f>IFERROR(VLOOKUP(DQ30,General!R:S,2,FALSE),"")</f>
        <v/>
      </c>
      <c r="EB30" s="373">
        <f ca="1">IF(DL30="",-1,COUNTIF(INDIRECT(DV30&amp;$DJ$10):INDIRECT(DV30&amp;DJ30),"Y"))</f>
        <v>11</v>
      </c>
      <c r="EC30" s="376">
        <f ca="1">IF(DM30="",-1,COUNTIF(INDIRECT(DW30&amp;$DJ$10):INDIRECT(DW30&amp;DJ30),"Y"))</f>
        <v>-1</v>
      </c>
      <c r="ED30" s="376">
        <f ca="1">IF(DN30="",-1,COUNTIF(INDIRECT(DX30&amp;$DJ$10):INDIRECT(DX30&amp;DJ30),"Y"))</f>
        <v>-1</v>
      </c>
      <c r="EE30" s="374">
        <f ca="1">IF(DO30="",-1,COUNTIF(INDIRECT(DY30&amp;$DJ$10):INDIRECT(DY30&amp;DJ30),"Y"))</f>
        <v>-1</v>
      </c>
      <c r="EF30" s="378">
        <f ca="1">IF(DP30="",-1,COUNTIF(INDIRECT(DZ30&amp;$DJ$10):INDIRECT(DZ30&amp;DJ30),"Y"))</f>
        <v>-1</v>
      </c>
      <c r="EG30" s="378">
        <f ca="1">IF(DQ30="",-1,COUNTIF(INDIRECT(EA30&amp;$DJ$10):INDIRECT(EA30&amp;DJ30),"Y"))</f>
        <v>-1</v>
      </c>
      <c r="EH30" s="348" t="str" cm="1">
        <f t="array" aca="1" ref="EH30" ca="1">IFERROR(INDEX($DL$29:$DQ$29,_xlfn.AGGREGATE(15,6,COLUMN($DL$29:$DQ$29)-COLUMN($DK$29)/($EB$29:$EG$29=MAX($EB$29:$EG$29)),COLUMNS(DL$29:$DL30))),"")</f>
        <v>B</v>
      </c>
      <c r="EI30" s="348" t="str" cm="1">
        <f t="array" aca="1" ref="EI30" ca="1">IFERROR(INDEX($DL$29:$DQ$29,_xlfn.AGGREGATE(15,6,COLUMN($DL$29:$DQ$29)-COLUMN($DK$29)/($EB$29:$EG$29=MAX($EB$29:$EG$29)),COLUMNS($DL$29:DM30))),"")</f>
        <v/>
      </c>
      <c r="EJ30" s="348" t="str" cm="1">
        <f t="array" aca="1" ref="EJ30" ca="1">IFERROR(INDEX($DL$29:$DQ$29,_xlfn.AGGREGATE(15,6,COLUMN($DL$29:$DQ$29)-COLUMN($DK$29)/($EB$29:$EG$29=MAX($EB$29:$EG$29)),COLUMNS($DL$29:DN30))),"")</f>
        <v/>
      </c>
      <c r="EK30" s="348" t="str" cm="1">
        <f t="array" aca="1" ref="EK30" ca="1">IFERROR(INDEX($DL$29:$DQ$29,_xlfn.AGGREGATE(15,6,COLUMN($DL$29:$DQ$29)-COLUMN($DK$29)/($EB$29:$EG$29=MAX($EB$29:$EG$29)),COLUMNS($DL$29:DO30))),"")</f>
        <v/>
      </c>
      <c r="EL30" s="348" t="str" cm="1">
        <f t="array" aca="1" ref="EL30" ca="1">IFERROR(INDEX($DL$29:$DQ$29,_xlfn.AGGREGATE(15,6,COLUMN($DL$29:$DQ$29)-COLUMN($DK$29)/($EB$29:$EG$29=MAX($EB$29:$EG$29)),COLUMNS($DL$29:DP30))),"")</f>
        <v/>
      </c>
      <c r="EM30" s="348" t="str" cm="1">
        <f t="array" aca="1" ref="EM30" ca="1">IFERROR(INDEX($DL$29:$DQ$29,_xlfn.AGGREGATE(15,6,COLUMN($DL$29:$DQ$29)-COLUMN($DK$29)/($EB$29:$EG$29=MAX($EB$29:$EG$29)),COLUMNS($DL$29:DQ30))),"")</f>
        <v/>
      </c>
      <c r="EN30" s="352">
        <f t="shared" ca="1" si="2"/>
        <v>1</v>
      </c>
      <c r="EO30" s="350">
        <f t="shared" ca="1" si="21"/>
        <v>1</v>
      </c>
      <c r="EP30" s="377" t="str" cm="1">
        <f t="array" aca="1" ref="EP30" ca="1">INDEX(EH30:EM30,1,EO30)</f>
        <v>B</v>
      </c>
    </row>
    <row r="31" spans="1:146" ht="26.25" customHeight="1" thickBot="1">
      <c r="A31" s="14">
        <v>22</v>
      </c>
      <c r="B31" s="104" t="str">
        <f>'Strategy 1 | PD-TG'!B31</f>
        <v>B4</v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>Y</v>
      </c>
      <c r="F31" s="91">
        <f>'Strategy 1 | PD-TG'!T31</f>
        <v>1</v>
      </c>
      <c r="G31" s="91">
        <f>'Strategy 1 | PD-TG'!N31</f>
        <v>-4</v>
      </c>
      <c r="H31" s="105">
        <f>'Strategy 1 | PD-TG'!P31</f>
        <v>15</v>
      </c>
      <c r="I31" s="135"/>
      <c r="J31" s="135"/>
      <c r="K31" s="104" t="str">
        <f>'Strategy 2 | PD-FE'!B31</f>
        <v>B4</v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>Y</v>
      </c>
      <c r="O31" s="91">
        <f>'Strategy 2 | PD-FE'!T31</f>
        <v>1</v>
      </c>
      <c r="P31" s="91">
        <f>'Strategy 2 | PD-FE'!N31</f>
        <v>-7</v>
      </c>
      <c r="Q31" s="105">
        <f>'Strategy 2 | PD-FE'!P31</f>
        <v>-3</v>
      </c>
      <c r="R31" s="135"/>
      <c r="S31" s="135"/>
      <c r="T31" s="104" t="str">
        <f>'Strategy 3 | M1-TG'!B31</f>
        <v>B4</v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>Y</v>
      </c>
      <c r="X31" s="91">
        <f>'Strategy 3 | M1-TG'!T31</f>
        <v>-3</v>
      </c>
      <c r="Y31" s="91">
        <f>'Strategy 3 | M1-TG'!N31</f>
        <v>-4</v>
      </c>
      <c r="Z31" s="105">
        <f>'Strategy 3 | M1-TG'!P31</f>
        <v>1</v>
      </c>
      <c r="AA31" s="135"/>
      <c r="AB31" s="135"/>
      <c r="AC31" s="104" t="str">
        <f>'Strategy 4 | HP-FE'!B31</f>
        <v>P4</v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>N</v>
      </c>
      <c r="AG31" s="91">
        <f>'Strategy 4 | HP-FE'!T31</f>
        <v>-1</v>
      </c>
      <c r="AH31" s="91">
        <f>'Strategy 4 | HP-FE'!N31</f>
        <v>-4</v>
      </c>
      <c r="AI31" s="105">
        <f>'Strategy 4 | HP-FE'!P31</f>
        <v>3</v>
      </c>
      <c r="AJ31" s="135"/>
      <c r="AK31" s="135"/>
      <c r="AL31" s="104" t="str">
        <f>'Strategy 5 | M1-FE'!B31</f>
        <v>B4</v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>Y</v>
      </c>
      <c r="AP31" s="91">
        <f>'Strategy 5 | M1-FE'!T31</f>
        <v>-9</v>
      </c>
      <c r="AQ31" s="91">
        <f>'Strategy 5 | M1-FE'!N31</f>
        <v>-24</v>
      </c>
      <c r="AR31" s="105">
        <f>'Strategy 5 | M1-FE'!P31</f>
        <v>-22</v>
      </c>
      <c r="AS31" s="135"/>
      <c r="AT31" s="135"/>
      <c r="AU31" s="172" t="s">
        <v>25</v>
      </c>
      <c r="AV31" s="159" t="str">
        <f t="shared" ca="1" si="3"/>
        <v/>
      </c>
      <c r="AW31" s="169" t="str">
        <f ca="1">IF(AU30="","",VLOOKUP(DT31,General!U:V,2,FALSE))</f>
        <v>S1</v>
      </c>
      <c r="AX31" s="163" t="str" cm="1">
        <f t="array" aca="1" ref="AX31" ca="1">IF(AU30="","",INDIRECT(DT31&amp;DJ31))</f>
        <v>B4</v>
      </c>
      <c r="AY31" s="91" t="str">
        <f t="shared" ca="1" si="4"/>
        <v>Y</v>
      </c>
      <c r="AZ31" s="91">
        <f t="shared" ca="1" si="22"/>
        <v>1</v>
      </c>
      <c r="BA31" s="105">
        <f t="shared" ca="1" si="5"/>
        <v>-3</v>
      </c>
      <c r="BB31" s="135"/>
      <c r="BC31" s="135"/>
      <c r="BD31" s="135"/>
      <c r="BE31" s="104" t="str">
        <f>'Strategy 6 | PD-M1'!B31</f>
        <v>B10</v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>Y</v>
      </c>
      <c r="BI31" s="91">
        <f>'Strategy 6 | PD-M1'!T31</f>
        <v>-9</v>
      </c>
      <c r="BJ31" s="91">
        <f>'Strategy 6 | PD-M1'!N31</f>
        <v>-26</v>
      </c>
      <c r="BK31" s="105">
        <f>'Strategy 6 | PD-M1'!P31</f>
        <v>-25</v>
      </c>
      <c r="BL31" s="135"/>
      <c r="BM31" s="135"/>
      <c r="BN31" s="104" t="str">
        <f>'Strategy 7 | TG-FE'!B31</f>
        <v>P2</v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>N</v>
      </c>
      <c r="BR31" s="91">
        <f>'Strategy 7 | TG-FE'!T31</f>
        <v>9</v>
      </c>
      <c r="BS31" s="91">
        <f>'Strategy 7 | TG-FE'!N31</f>
        <v>-2</v>
      </c>
      <c r="BT31" s="105">
        <f>'Strategy 7 | TG-FE'!P31</f>
        <v>12</v>
      </c>
      <c r="BU31" s="135"/>
      <c r="BV31" s="135"/>
      <c r="BW31" s="104" t="str">
        <f>'Strategy 8 | M1-WB'!B31</f>
        <v>NB</v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>
        <f>'Strategy 8 | M1-WB'!T31</f>
        <v>-10</v>
      </c>
      <c r="CB31" s="91">
        <f>'Strategy 8 | M1-WB'!N31</f>
        <v>-20</v>
      </c>
      <c r="CC31" s="105">
        <f>'Strategy 8 | M1-WB'!P31</f>
        <v>-28</v>
      </c>
      <c r="CD31" s="135"/>
      <c r="CE31" s="135"/>
      <c r="CF31" s="104" t="str">
        <f>'Strategy 9 | HP-M1'!B31</f>
        <v>B1</v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>Y</v>
      </c>
      <c r="CJ31" s="91">
        <f>'Strategy 9 | HP-M1'!T31</f>
        <v>-3</v>
      </c>
      <c r="CK31" s="91">
        <f>'Strategy 9 | HP-M1'!N31</f>
        <v>-29</v>
      </c>
      <c r="CL31" s="105">
        <f>'Strategy 9 | HP-M1'!P31</f>
        <v>-28</v>
      </c>
      <c r="CM31" s="135"/>
      <c r="CN31" s="135"/>
      <c r="CO31" s="104" t="str">
        <f>'Strategy 10 | OP-OB'!B31</f>
        <v>NB</v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>
        <f>'Strategy 10 | OP-OB'!T31</f>
        <v>0</v>
      </c>
      <c r="CT31" s="91">
        <f>'Strategy 10 | OP-OB'!N31</f>
        <v>-4</v>
      </c>
      <c r="CU31" s="105">
        <f>'Strategy 10 | OP-OB'!P31</f>
        <v>3</v>
      </c>
      <c r="CV31" s="14">
        <f ca="1">IF(AY31="",0,IFERROR(VLOOKUP(AY26&amp;AY27&amp;AY28&amp;AY29&amp;AY30&amp;AY31,General!I:J,2,FALSE),0))+AZ30</f>
        <v>1</v>
      </c>
      <c r="CW31" s="379">
        <f t="shared" si="6"/>
        <v>15</v>
      </c>
      <c r="CX31" s="335">
        <f>COUNTIF(CZ31:DI31,CW31)</f>
        <v>1</v>
      </c>
      <c r="CY31" s="371" t="str">
        <f t="shared" si="0"/>
        <v>RR</v>
      </c>
      <c r="CZ31" s="372">
        <f t="shared" si="7"/>
        <v>15</v>
      </c>
      <c r="DA31" s="372">
        <f t="shared" si="8"/>
        <v>-3</v>
      </c>
      <c r="DB31" s="372">
        <f t="shared" si="9"/>
        <v>1</v>
      </c>
      <c r="DC31" s="372">
        <f t="shared" si="10"/>
        <v>3</v>
      </c>
      <c r="DD31" s="372">
        <f t="shared" si="11"/>
        <v>-22</v>
      </c>
      <c r="DE31" s="372">
        <f t="shared" si="12"/>
        <v>-25</v>
      </c>
      <c r="DF31" s="372">
        <f t="shared" si="13"/>
        <v>12</v>
      </c>
      <c r="DG31" s="372">
        <f t="shared" si="14"/>
        <v>-28</v>
      </c>
      <c r="DH31" s="372">
        <f t="shared" si="15"/>
        <v>-28</v>
      </c>
      <c r="DI31" s="372">
        <f t="shared" si="16"/>
        <v>3</v>
      </c>
      <c r="DJ31" s="346">
        <v>31</v>
      </c>
      <c r="DK31" s="350">
        <f t="shared" ref="DK31:DK94" si="38">DJ31-5</f>
        <v>26</v>
      </c>
      <c r="DL31" s="348" t="str" cm="1">
        <f t="array" ref="DL31">IFERROR(INDEX($CZ$4:$DI$4,_xlfn.AGGREGATE(15,6,COLUMN($CZ$4:$DI$4)-COLUMN($CY$1)/($CZ$31:$DI$31=MAX($CZ$31:$DI$31)),COLUMNS($DI$4:DI5))),"")</f>
        <v>B</v>
      </c>
      <c r="DM31" s="348" t="str" cm="1">
        <f t="array" ref="DM31">IFERROR(INDEX($CZ$4:$DI$4,_xlfn.AGGREGATE(15,6,COLUMN($CZ$4:$DI$4)-COLUMN($CY$1)/($CZ$31:$DI$31=MAX($CZ$31:$DI$31)),COLUMNS($DI$4:DJ5))),"")</f>
        <v/>
      </c>
      <c r="DN31" s="348" t="str" cm="1">
        <f t="array" ref="DN31">IFERROR(INDEX($CZ$4:$DI$4,_xlfn.AGGREGATE(15,6,COLUMN($CZ$4:$DI$4)-COLUMN($CY$1)/($CZ$31:$DI$31=MAX($CZ$31:$DI$31)),COLUMNS($DI$4:DK5))),"")</f>
        <v/>
      </c>
      <c r="DO31" s="348" t="str" cm="1">
        <f t="array" ref="DO31">IFERROR(INDEX($CZ$4:$DI$4,_xlfn.AGGREGATE(15,6,COLUMN($CZ$4:$DI$4)-COLUMN($CY$1)/($CZ$31:$DI$31=MAX($CZ$31:$DI$31)),COLUMNS($DI$4:DL5))),"")</f>
        <v/>
      </c>
      <c r="DP31" s="348" t="str" cm="1">
        <f t="array" ref="DP31">IFERROR(INDEX($CZ$4:$DI$4,_xlfn.AGGREGATE(15,6,COLUMN($CZ$4:$DI$4)-COLUMN($CY$1)/($CZ$31:$DI$31=MAX($CZ$31:$DI$31)),COLUMNS($DI$4:DM5))),"")</f>
        <v/>
      </c>
      <c r="DQ31" s="348" t="str" cm="1">
        <f t="array" ref="DQ31">IFERROR(INDEX($CZ$4:$DI$4,_xlfn.AGGREGATE(15,6,COLUMN($CZ$4:$DI$4)-COLUMN($CY$1)/($CZ$31:$DI$31=MAX($CZ$31:$DI$31)),COLUMNS($DI$4:DN5))),"")</f>
        <v/>
      </c>
      <c r="DR31" s="346" t="str">
        <f t="shared" ca="1" si="18"/>
        <v>BN</v>
      </c>
      <c r="DS31" s="349" t="str">
        <f t="shared" ca="1" si="19"/>
        <v/>
      </c>
      <c r="DT31" s="349" t="str">
        <f t="shared" ca="1" si="1"/>
        <v>B</v>
      </c>
      <c r="DU31" s="350">
        <f t="shared" ca="1" si="20"/>
        <v>1</v>
      </c>
      <c r="DV31" s="348" t="str">
        <f>IFERROR(VLOOKUP(DL31,General!R:S,2,FALSE),"")</f>
        <v>E</v>
      </c>
      <c r="DW31" s="348" t="str">
        <f>IFERROR(VLOOKUP(DM31,General!R:S,2,FALSE),"")</f>
        <v/>
      </c>
      <c r="DX31" s="348" t="str">
        <f>IFERROR(VLOOKUP(DN31,General!R:S,2,FALSE),"")</f>
        <v/>
      </c>
      <c r="DY31" s="348" t="str">
        <f>IFERROR(VLOOKUP(DO31,General!R:S,2,FALSE),"")</f>
        <v/>
      </c>
      <c r="DZ31" s="348" t="str">
        <f>IFERROR(VLOOKUP(DP31,General!R:S,2,FALSE),"")</f>
        <v/>
      </c>
      <c r="EA31" s="348" t="str">
        <f>IFERROR(VLOOKUP(DQ31,General!R:S,2,FALSE),"")</f>
        <v/>
      </c>
      <c r="EB31" s="373">
        <f ca="1">IF(DL31="",-1,COUNTIF(INDIRECT(DV31&amp;$DJ$10):INDIRECT(DV31&amp;DJ31),"Y"))</f>
        <v>11</v>
      </c>
      <c r="EC31" s="376">
        <f ca="1">IF(DM31="",-1,COUNTIF(INDIRECT(DW31&amp;$DJ$10):INDIRECT(DW31&amp;DJ31),"Y"))</f>
        <v>-1</v>
      </c>
      <c r="ED31" s="376">
        <f ca="1">IF(DN31="",-1,COUNTIF(INDIRECT(DX31&amp;$DJ$10):INDIRECT(DX31&amp;DJ31),"Y"))</f>
        <v>-1</v>
      </c>
      <c r="EE31" s="374">
        <f ca="1">IF(DO31="",-1,COUNTIF(INDIRECT(DY31&amp;$DJ$10):INDIRECT(DY31&amp;DJ31),"Y"))</f>
        <v>-1</v>
      </c>
      <c r="EF31" s="378">
        <f ca="1">IF(DP31="",-1,COUNTIF(INDIRECT(DZ31&amp;$DJ$10):INDIRECT(DZ31&amp;DJ31),"Y"))</f>
        <v>-1</v>
      </c>
      <c r="EG31" s="378">
        <f ca="1">IF(DQ31="",-1,COUNTIF(INDIRECT(EA31&amp;$DJ$10):INDIRECT(EA31&amp;DJ31),"Y"))</f>
        <v>-1</v>
      </c>
      <c r="EH31" s="348" t="str" cm="1">
        <f t="array" aca="1" ref="EH31" ca="1">IFERROR(INDEX($DL$30:$DQ$30,_xlfn.AGGREGATE(15,6,COLUMN($DL$30:$DQ$30)-COLUMN($DK$30)/($EB$30:$EG$30=MAX($EB$30:$EG$30)),COLUMNS(DL$30:$DL31))),"")</f>
        <v>BN</v>
      </c>
      <c r="EI31" s="348" t="str" cm="1">
        <f t="array" aca="1" ref="EI31" ca="1">IFERROR(INDEX($DL$30:$DQ$30,_xlfn.AGGREGATE(15,6,COLUMN($DL$30:$DQ$30)-COLUMN($DK$30)/($EB$30:$EG$30=MAX($EB$30:$EG$30)),COLUMNS($DL$30:DM31))),"")</f>
        <v/>
      </c>
      <c r="EJ31" s="348" t="str" cm="1">
        <f t="array" aca="1" ref="EJ31" ca="1">IFERROR(INDEX($DL$30:$DQ$30,_xlfn.AGGREGATE(15,6,COLUMN($DL$30:$DQ$30)-COLUMN($DK$30)/($EB$30:$EG$30=MAX($EB$30:$EG$30)),COLUMNS($DL$30:DN31))),"")</f>
        <v/>
      </c>
      <c r="EK31" s="348" t="str" cm="1">
        <f t="array" aca="1" ref="EK31" ca="1">IFERROR(INDEX($DL$30:$DQ$30,_xlfn.AGGREGATE(15,6,COLUMN($DL$30:$DQ$30)-COLUMN($DK$30)/($EB$30:$EG$30=MAX($EB$30:$EG$30)),COLUMNS($DL$30:DO31))),"")</f>
        <v/>
      </c>
      <c r="EL31" s="348" t="str" cm="1">
        <f t="array" aca="1" ref="EL31" ca="1">IFERROR(INDEX($DL$30:$DQ$30,_xlfn.AGGREGATE(15,6,COLUMN($DL$30:$DQ$30)-COLUMN($DK$30)/($EB$30:$EG$30=MAX($EB$30:$EG$30)),COLUMNS($DL$30:DP31))),"")</f>
        <v/>
      </c>
      <c r="EM31" s="348" t="str" cm="1">
        <f t="array" aca="1" ref="EM31" ca="1">IFERROR(INDEX($DL$30:$DQ$30,_xlfn.AGGREGATE(15,6,COLUMN($DL$30:$DQ$30)-COLUMN($DK$30)/($EB$30:$EG$30=MAX($EB$30:$EG$30)),COLUMNS($DL$30:DQ31))),"")</f>
        <v/>
      </c>
      <c r="EN31" s="352">
        <f t="shared" ca="1" si="2"/>
        <v>1</v>
      </c>
      <c r="EO31" s="350">
        <f t="shared" ca="1" si="21"/>
        <v>1</v>
      </c>
      <c r="EP31" s="377" t="str" cm="1">
        <f t="array" aca="1" ref="EP31" ca="1">INDEX(EH31:EM31,1,EO31)</f>
        <v>BN</v>
      </c>
    </row>
    <row r="32" spans="1:146" ht="26.25" customHeight="1" thickBot="1">
      <c r="A32" s="14">
        <v>23</v>
      </c>
      <c r="B32" s="104" t="str">
        <f>'Strategy 1 | PD-TG'!B32</f>
        <v>B6</v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>Y</v>
      </c>
      <c r="F32" s="91">
        <f>'Strategy 1 | PD-TG'!T32</f>
        <v>4</v>
      </c>
      <c r="G32" s="91">
        <f>'Strategy 1 | PD-TG'!N32</f>
        <v>2</v>
      </c>
      <c r="H32" s="105">
        <f>'Strategy 1 | PD-TG'!P32</f>
        <v>21</v>
      </c>
      <c r="I32" s="135"/>
      <c r="J32" s="135"/>
      <c r="K32" s="104" t="str">
        <f>'Strategy 2 | PD-FE'!B32</f>
        <v>B2</v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>Y</v>
      </c>
      <c r="O32" s="91">
        <f>'Strategy 2 | PD-FE'!T32</f>
        <v>4</v>
      </c>
      <c r="P32" s="91">
        <f>'Strategy 2 | PD-FE'!N32</f>
        <v>-5</v>
      </c>
      <c r="Q32" s="105">
        <f>'Strategy 2 | PD-FE'!P32</f>
        <v>-1</v>
      </c>
      <c r="R32" s="135"/>
      <c r="S32" s="135"/>
      <c r="T32" s="104" t="str">
        <f>'Strategy 3 | M1-TG'!B32</f>
        <v>P2</v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>N</v>
      </c>
      <c r="X32" s="91">
        <f>'Strategy 3 | M1-TG'!T32</f>
        <v>-4</v>
      </c>
      <c r="Y32" s="91">
        <f>'Strategy 3 | M1-TG'!N32</f>
        <v>-6</v>
      </c>
      <c r="Z32" s="105">
        <f>'Strategy 3 | M1-TG'!P32</f>
        <v>-1</v>
      </c>
      <c r="AA32" s="135"/>
      <c r="AB32" s="135"/>
      <c r="AC32" s="104" t="str">
        <f>'Strategy 4 | HP-FE'!B32</f>
        <v>B2</v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>Y</v>
      </c>
      <c r="AG32" s="91">
        <f>'Strategy 4 | HP-FE'!T32</f>
        <v>0</v>
      </c>
      <c r="AH32" s="91">
        <f>'Strategy 4 | HP-FE'!N32</f>
        <v>-2</v>
      </c>
      <c r="AI32" s="105">
        <f>'Strategy 4 | HP-FE'!P32</f>
        <v>5</v>
      </c>
      <c r="AJ32" s="135"/>
      <c r="AK32" s="135"/>
      <c r="AL32" s="104" t="str">
        <f>'Strategy 5 | M1-FE'!B32</f>
        <v>P6</v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>N</v>
      </c>
      <c r="AP32" s="91">
        <f>'Strategy 5 | M1-FE'!T32</f>
        <v>-10</v>
      </c>
      <c r="AQ32" s="91">
        <f>'Strategy 5 | M1-FE'!N32</f>
        <v>-30</v>
      </c>
      <c r="AR32" s="105">
        <f>'Strategy 5 | M1-FE'!P32</f>
        <v>-28</v>
      </c>
      <c r="AS32" s="135"/>
      <c r="AT32" s="135"/>
      <c r="AU32" s="172" t="s">
        <v>25</v>
      </c>
      <c r="AV32" s="159" t="str">
        <f t="shared" ca="1" si="3"/>
        <v/>
      </c>
      <c r="AW32" s="169" t="str">
        <f ca="1">IF(AU31="","",VLOOKUP(DT32,General!U:V,2,FALSE))</f>
        <v>S7</v>
      </c>
      <c r="AX32" s="163" t="str" cm="1">
        <f t="array" aca="1" ref="AX32" ca="1">IF(AU31="","",INDIRECT(DT32&amp;DJ32))</f>
        <v>NB</v>
      </c>
      <c r="AY32" s="91" t="str">
        <f t="shared" ca="1" si="4"/>
        <v/>
      </c>
      <c r="AZ32" s="91">
        <f t="shared" ca="1" si="22"/>
        <v>1</v>
      </c>
      <c r="BA32" s="105">
        <f t="shared" ca="1" si="5"/>
        <v>-3</v>
      </c>
      <c r="BB32" s="135"/>
      <c r="BC32" s="135"/>
      <c r="BD32" s="135"/>
      <c r="BE32" s="104" t="str">
        <f>'Strategy 6 | PD-M1'!B32</f>
        <v>NB</v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>
        <f>'Strategy 6 | PD-M1'!T32</f>
        <v>-9</v>
      </c>
      <c r="BJ32" s="91">
        <f>'Strategy 6 | PD-M1'!N32</f>
        <v>-26</v>
      </c>
      <c r="BK32" s="105">
        <f>'Strategy 6 | PD-M1'!P32</f>
        <v>-25</v>
      </c>
      <c r="BL32" s="135"/>
      <c r="BM32" s="135"/>
      <c r="BN32" s="104" t="str">
        <f>'Strategy 7 | TG-FE'!B32</f>
        <v>NB</v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>
        <f>'Strategy 7 | TG-FE'!T32</f>
        <v>9</v>
      </c>
      <c r="BS32" s="91">
        <f>'Strategy 7 | TG-FE'!N32</f>
        <v>-2</v>
      </c>
      <c r="BT32" s="105">
        <f>'Strategy 7 | TG-FE'!P32</f>
        <v>12</v>
      </c>
      <c r="BU32" s="135"/>
      <c r="BV32" s="135"/>
      <c r="BW32" s="104" t="str">
        <f>'Strategy 8 | M1-WB'!B32</f>
        <v>B2</v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>Y</v>
      </c>
      <c r="CA32" s="91">
        <f>'Strategy 8 | M1-WB'!T32</f>
        <v>-9</v>
      </c>
      <c r="CB32" s="91">
        <f>'Strategy 8 | M1-WB'!N32</f>
        <v>-18</v>
      </c>
      <c r="CC32" s="105">
        <f>'Strategy 8 | M1-WB'!P32</f>
        <v>-26</v>
      </c>
      <c r="CD32" s="135"/>
      <c r="CE32" s="135"/>
      <c r="CF32" s="104" t="str">
        <f>'Strategy 9 | HP-M1'!B32</f>
        <v>B1</v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>Y</v>
      </c>
      <c r="CJ32" s="91">
        <f>'Strategy 9 | HP-M1'!T32</f>
        <v>0</v>
      </c>
      <c r="CK32" s="91">
        <f>'Strategy 9 | HP-M1'!N32</f>
        <v>-28</v>
      </c>
      <c r="CL32" s="105">
        <f>'Strategy 9 | HP-M1'!P32</f>
        <v>-27</v>
      </c>
      <c r="CM32" s="135"/>
      <c r="CN32" s="135"/>
      <c r="CO32" s="104" t="str">
        <f>'Strategy 10 | OP-OB'!B32</f>
        <v>P3</v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>N</v>
      </c>
      <c r="CS32" s="91">
        <f>'Strategy 10 | OP-OB'!T32</f>
        <v>-1</v>
      </c>
      <c r="CT32" s="91">
        <f>'Strategy 10 | OP-OB'!N32</f>
        <v>-7</v>
      </c>
      <c r="CU32" s="105">
        <f>'Strategy 10 | OP-OB'!P32</f>
        <v>0</v>
      </c>
      <c r="CV32" s="14">
        <f ca="1">IF(AY32="",0,IFERROR(VLOOKUP(AY27&amp;AY28&amp;AY29&amp;AY30&amp;AY31&amp;AY32,General!I:J,2,FALSE),0))+AZ31</f>
        <v>1</v>
      </c>
      <c r="CW32" s="379">
        <f t="shared" si="6"/>
        <v>21</v>
      </c>
      <c r="CX32" s="335">
        <f>COUNTIF(CZ32:DI32,CW32)</f>
        <v>1</v>
      </c>
      <c r="CY32" s="371" t="str">
        <f t="shared" si="0"/>
        <v>RR</v>
      </c>
      <c r="CZ32" s="372">
        <f t="shared" si="7"/>
        <v>21</v>
      </c>
      <c r="DA32" s="372">
        <f t="shared" si="8"/>
        <v>-1</v>
      </c>
      <c r="DB32" s="372">
        <f t="shared" si="9"/>
        <v>-1</v>
      </c>
      <c r="DC32" s="372">
        <f t="shared" si="10"/>
        <v>5</v>
      </c>
      <c r="DD32" s="372">
        <f t="shared" si="11"/>
        <v>-28</v>
      </c>
      <c r="DE32" s="372">
        <f t="shared" si="12"/>
        <v>-25</v>
      </c>
      <c r="DF32" s="372">
        <f t="shared" si="13"/>
        <v>12</v>
      </c>
      <c r="DG32" s="372">
        <f t="shared" si="14"/>
        <v>-26</v>
      </c>
      <c r="DH32" s="372">
        <f t="shared" si="15"/>
        <v>-27</v>
      </c>
      <c r="DI32" s="372">
        <f t="shared" si="16"/>
        <v>0</v>
      </c>
      <c r="DJ32" s="346">
        <v>32</v>
      </c>
      <c r="DK32" s="350">
        <f t="shared" ref="DK32:DK95" si="39">DJ32-5</f>
        <v>27</v>
      </c>
      <c r="DL32" s="348" t="str" cm="1">
        <f t="array" ref="DL32">IFERROR(INDEX($CZ$4:$DI$4,_xlfn.AGGREGATE(15,6,COLUMN($CZ$4:$DI$4)-COLUMN($CY$1)/($CZ$32:$DI$32=MAX($CZ$32:$DI$32)),COLUMNS($DI$4:DI5))),"")</f>
        <v>B</v>
      </c>
      <c r="DM32" s="348" t="str" cm="1">
        <f t="array" ref="DM32">IFERROR(INDEX($CZ$4:$DI$4,_xlfn.AGGREGATE(15,6,COLUMN($CZ$4:$DI$4)-COLUMN($CY$1)/($CZ$32:$DI$32=MAX($CZ$32:$DI$32)),COLUMNS($DI$4:DJ5))),"")</f>
        <v/>
      </c>
      <c r="DN32" s="348" t="str" cm="1">
        <f t="array" ref="DN32">IFERROR(INDEX($CZ$4:$DI$4,_xlfn.AGGREGATE(15,6,COLUMN($CZ$4:$DI$4)-COLUMN($CY$1)/($CZ$32:$DI$32=MAX($CZ$32:$DI$32)),COLUMNS($DI$4:DK5))),"")</f>
        <v/>
      </c>
      <c r="DO32" s="348" t="str" cm="1">
        <f t="array" ref="DO32">IFERROR(INDEX($CZ$4:$DI$4,_xlfn.AGGREGATE(15,6,COLUMN($CZ$4:$DI$4)-COLUMN($CY$1)/($CZ$32:$DI$32=MAX($CZ$32:$DI$32)),COLUMNS($DI$4:DL5))),"")</f>
        <v/>
      </c>
      <c r="DP32" s="348" t="str" cm="1">
        <f t="array" ref="DP32">IFERROR(INDEX($CZ$4:$DI$4,_xlfn.AGGREGATE(15,6,COLUMN($CZ$4:$DI$4)-COLUMN($CY$1)/($CZ$32:$DI$32=MAX($CZ$32:$DI$32)),COLUMNS($DI$4:DM5))),"")</f>
        <v/>
      </c>
      <c r="DQ32" s="348" t="str" cm="1">
        <f t="array" ref="DQ32">IFERROR(INDEX($CZ$4:$DI$4,_xlfn.AGGREGATE(15,6,COLUMN($CZ$4:$DI$4)-COLUMN($CY$1)/($CZ$32:$DI$32=MAX($CZ$32:$DI$32)),COLUMNS($DI$4:DN5))),"")</f>
        <v/>
      </c>
      <c r="DR32" s="346" t="str">
        <f t="shared" ca="1" si="18"/>
        <v>B</v>
      </c>
      <c r="DS32" s="349" t="str">
        <f t="shared" ca="1" si="19"/>
        <v/>
      </c>
      <c r="DT32" s="349" t="str">
        <f t="shared" ca="1" si="1"/>
        <v>BN</v>
      </c>
      <c r="DU32" s="350">
        <f t="shared" ca="1" si="20"/>
        <v>1</v>
      </c>
      <c r="DV32" s="348" t="str">
        <f>IFERROR(VLOOKUP(DL32,General!R:S,2,FALSE),"")</f>
        <v>E</v>
      </c>
      <c r="DW32" s="348" t="str">
        <f>IFERROR(VLOOKUP(DM32,General!R:S,2,FALSE),"")</f>
        <v/>
      </c>
      <c r="DX32" s="348" t="str">
        <f>IFERROR(VLOOKUP(DN32,General!R:S,2,FALSE),"")</f>
        <v/>
      </c>
      <c r="DY32" s="348" t="str">
        <f>IFERROR(VLOOKUP(DO32,General!R:S,2,FALSE),"")</f>
        <v/>
      </c>
      <c r="DZ32" s="348" t="str">
        <f>IFERROR(VLOOKUP(DP32,General!R:S,2,FALSE),"")</f>
        <v/>
      </c>
      <c r="EA32" s="348" t="str">
        <f>IFERROR(VLOOKUP(DQ32,General!R:S,2,FALSE),"")</f>
        <v/>
      </c>
      <c r="EB32" s="373">
        <f ca="1">IF(DL32="",-1,COUNTIF(INDIRECT(DV32&amp;$DJ$10):INDIRECT(DV32&amp;DJ32),"Y"))</f>
        <v>12</v>
      </c>
      <c r="EC32" s="376">
        <f ca="1">IF(DM32="",-1,COUNTIF(INDIRECT(DW32&amp;$DJ$10):INDIRECT(DW32&amp;DJ32),"Y"))</f>
        <v>-1</v>
      </c>
      <c r="ED32" s="376">
        <f ca="1">IF(DN32="",-1,COUNTIF(INDIRECT(DX32&amp;$DJ$10):INDIRECT(DX32&amp;DJ32),"Y"))</f>
        <v>-1</v>
      </c>
      <c r="EE32" s="374">
        <f ca="1">IF(DO32="",-1,COUNTIF(INDIRECT(DY32&amp;$DJ$10):INDIRECT(DY32&amp;DJ32),"Y"))</f>
        <v>-1</v>
      </c>
      <c r="EF32" s="378">
        <f ca="1">IF(DP32="",-1,COUNTIF(INDIRECT(DZ32&amp;$DJ$10):INDIRECT(DZ32&amp;DJ32),"Y"))</f>
        <v>-1</v>
      </c>
      <c r="EG32" s="378">
        <f ca="1">IF(DQ32="",-1,COUNTIF(INDIRECT(EA32&amp;$DJ$10):INDIRECT(EA32&amp;DJ32),"Y"))</f>
        <v>-1</v>
      </c>
      <c r="EH32" s="348" t="str" cm="1">
        <f t="array" aca="1" ref="EH32" ca="1">IFERROR(INDEX($DL$31:$DQ$31,_xlfn.AGGREGATE(15,6,COLUMN($DL$31:$DQ$31)-COLUMN($DK$31)/($EB$31:$EG$31=MAX($EB$31:$EG$31)),COLUMNS(DL$31:$DL32))),"")</f>
        <v>B</v>
      </c>
      <c r="EI32" s="348" t="str" cm="1">
        <f t="array" aca="1" ref="EI32" ca="1">IFERROR(INDEX($DL$31:$DQ$31,_xlfn.AGGREGATE(15,6,COLUMN($DL$31:$DQ$31)-COLUMN($DK$31)/($EB$31:$EG$31=MAX($EB$31:$EG$31)),COLUMNS($DL$31:DM32))),"")</f>
        <v/>
      </c>
      <c r="EJ32" s="348" t="str" cm="1">
        <f t="array" aca="1" ref="EJ32" ca="1">IFERROR(INDEX($DL$31:$DQ$31,_xlfn.AGGREGATE(15,6,COLUMN($DL$31:$DQ$31)-COLUMN($DK$31)/($EB$31:$EG$31=MAX($EB$31:$EG$31)),COLUMNS($DL$31:DN32))),"")</f>
        <v/>
      </c>
      <c r="EK32" s="348" t="str" cm="1">
        <f t="array" aca="1" ref="EK32" ca="1">IFERROR(INDEX($DL$31:$DQ$31,_xlfn.AGGREGATE(15,6,COLUMN($DL$31:$DQ$31)-COLUMN($DK$31)/($EB$31:$EG$31=MAX($EB$31:$EG$31)),COLUMNS($DL$31:DO32))),"")</f>
        <v/>
      </c>
      <c r="EL32" s="348" t="str" cm="1">
        <f t="array" aca="1" ref="EL32" ca="1">IFERROR(INDEX($DL$31:$DQ$31,_xlfn.AGGREGATE(15,6,COLUMN($DL$31:$DQ$31)-COLUMN($DK$31)/($EB$31:$EG$31=MAX($EB$31:$EG$31)),COLUMNS($DL$31:DP32))),"")</f>
        <v/>
      </c>
      <c r="EM32" s="348" t="str" cm="1">
        <f t="array" aca="1" ref="EM32" ca="1">IFERROR(INDEX($DL$31:$DQ$31,_xlfn.AGGREGATE(15,6,COLUMN($DL$31:$DQ$31)-COLUMN($DK$31)/($EB$31:$EG$31=MAX($EB$31:$EG$31)),COLUMNS($DL$31:DQ32))),"")</f>
        <v/>
      </c>
      <c r="EN32" s="352">
        <f t="shared" ca="1" si="2"/>
        <v>1</v>
      </c>
      <c r="EO32" s="350">
        <f t="shared" ca="1" si="21"/>
        <v>1</v>
      </c>
      <c r="EP32" s="377" t="str" cm="1">
        <f t="array" aca="1" ref="EP32" ca="1">INDEX(EH32:EM32,1,EO32)</f>
        <v>B</v>
      </c>
    </row>
    <row r="33" spans="1:146" ht="26.25" customHeight="1" thickBot="1">
      <c r="A33" s="14">
        <v>24</v>
      </c>
      <c r="B33" s="104" t="str">
        <f>'Strategy 1 | PD-TG'!B33</f>
        <v>NB</v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>
        <f>'Strategy 1 | PD-TG'!T33</f>
        <v>4</v>
      </c>
      <c r="G33" s="91">
        <f>'Strategy 1 | PD-TG'!N33</f>
        <v>0</v>
      </c>
      <c r="H33" s="105">
        <f>'Strategy 1 | PD-TG'!P33</f>
        <v>21</v>
      </c>
      <c r="I33" s="135"/>
      <c r="J33" s="135"/>
      <c r="K33" s="104" t="str">
        <f>'Strategy 2 | PD-FE'!B33</f>
        <v>NB</v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>
        <f>'Strategy 2 | PD-FE'!T33</f>
        <v>4</v>
      </c>
      <c r="P33" s="91">
        <f>'Strategy 2 | PD-FE'!N33</f>
        <v>0</v>
      </c>
      <c r="Q33" s="105">
        <f>'Strategy 2 | PD-FE'!P33</f>
        <v>-1</v>
      </c>
      <c r="R33" s="135"/>
      <c r="S33" s="135"/>
      <c r="T33" s="104" t="str">
        <f>'Strategy 3 | M1-TG'!B33</f>
        <v>B4</v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>Y</v>
      </c>
      <c r="X33" s="91">
        <f>'Strategy 3 | M1-TG'!T33</f>
        <v>-3</v>
      </c>
      <c r="Y33" s="91">
        <f>'Strategy 3 | M1-TG'!N33</f>
        <v>-2</v>
      </c>
      <c r="Z33" s="105">
        <f>'Strategy 3 | M1-TG'!P33</f>
        <v>3</v>
      </c>
      <c r="AA33" s="135"/>
      <c r="AB33" s="135"/>
      <c r="AC33" s="104" t="str">
        <f>'Strategy 4 | HP-FE'!B33</f>
        <v>NB</v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>
        <f>'Strategy 4 | HP-FE'!T33</f>
        <v>0</v>
      </c>
      <c r="AH33" s="91">
        <f>'Strategy 4 | HP-FE'!N33</f>
        <v>0</v>
      </c>
      <c r="AI33" s="105">
        <f>'Strategy 4 | HP-FE'!P33</f>
        <v>5</v>
      </c>
      <c r="AJ33" s="135"/>
      <c r="AK33" s="135"/>
      <c r="AL33" s="104" t="str">
        <f>'Strategy 5 | M1-FE'!B33</f>
        <v>B2</v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>Y</v>
      </c>
      <c r="AP33" s="91">
        <f>'Strategy 5 | M1-FE'!T33</f>
        <v>-9</v>
      </c>
      <c r="AQ33" s="91">
        <f>'Strategy 5 | M1-FE'!N33</f>
        <v>-28</v>
      </c>
      <c r="AR33" s="105">
        <f>'Strategy 5 | M1-FE'!P33</f>
        <v>-26</v>
      </c>
      <c r="AS33" s="135"/>
      <c r="AT33" s="135"/>
      <c r="AU33" s="172" t="s">
        <v>25</v>
      </c>
      <c r="AV33" s="159" t="str">
        <f t="shared" ca="1" si="3"/>
        <v/>
      </c>
      <c r="AW33" s="169" t="str">
        <f ca="1">IF(AU32="","",VLOOKUP(DT33,General!U:V,2,FALSE))</f>
        <v>S1</v>
      </c>
      <c r="AX33" s="163" t="str" cm="1">
        <f t="array" aca="1" ref="AX33" ca="1">IF(AU32="","",INDIRECT(DT33&amp;DJ33))</f>
        <v>NB</v>
      </c>
      <c r="AY33" s="91" t="str">
        <f t="shared" ca="1" si="4"/>
        <v/>
      </c>
      <c r="AZ33" s="91">
        <f t="shared" ca="1" si="22"/>
        <v>1</v>
      </c>
      <c r="BA33" s="105">
        <f t="shared" ca="1" si="5"/>
        <v>-3</v>
      </c>
      <c r="BB33" s="135"/>
      <c r="BC33" s="135"/>
      <c r="BD33" s="135"/>
      <c r="BE33" s="104" t="str">
        <f>'Strategy 6 | PD-M1'!B33</f>
        <v>B6</v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>Y</v>
      </c>
      <c r="BI33" s="91">
        <f>'Strategy 6 | PD-M1'!T33</f>
        <v>-6</v>
      </c>
      <c r="BJ33" s="91">
        <f>'Strategy 6 | PD-M1'!N33</f>
        <v>-20</v>
      </c>
      <c r="BK33" s="105">
        <f>'Strategy 6 | PD-M1'!P33</f>
        <v>-19</v>
      </c>
      <c r="BL33" s="135"/>
      <c r="BM33" s="135"/>
      <c r="BN33" s="104" t="str">
        <f>'Strategy 7 | TG-FE'!B33</f>
        <v>P4</v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>N</v>
      </c>
      <c r="BR33" s="91">
        <f>'Strategy 7 | TG-FE'!T33</f>
        <v>6</v>
      </c>
      <c r="BS33" s="91">
        <f>'Strategy 7 | TG-FE'!N33</f>
        <v>-6</v>
      </c>
      <c r="BT33" s="105">
        <f>'Strategy 7 | TG-FE'!P33</f>
        <v>8</v>
      </c>
      <c r="BU33" s="135"/>
      <c r="BV33" s="135"/>
      <c r="BW33" s="104" t="str">
        <f>'Strategy 8 | M1-WB'!B33</f>
        <v>NB</v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>
        <f>'Strategy 8 | M1-WB'!T33</f>
        <v>-9</v>
      </c>
      <c r="CB33" s="91">
        <f>'Strategy 8 | M1-WB'!N33</f>
        <v>-18</v>
      </c>
      <c r="CC33" s="105">
        <f>'Strategy 8 | M1-WB'!P33</f>
        <v>-26</v>
      </c>
      <c r="CD33" s="135"/>
      <c r="CE33" s="135"/>
      <c r="CF33" s="104" t="str">
        <f>'Strategy 9 | HP-M1'!B33</f>
        <v>B9</v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>Y</v>
      </c>
      <c r="CJ33" s="91">
        <f>'Strategy 9 | HP-M1'!T33</f>
        <v>6</v>
      </c>
      <c r="CK33" s="91">
        <f>'Strategy 9 | HP-M1'!N33</f>
        <v>-19</v>
      </c>
      <c r="CL33" s="105">
        <f>'Strategy 9 | HP-M1'!P33</f>
        <v>-18</v>
      </c>
      <c r="CM33" s="135"/>
      <c r="CN33" s="135"/>
      <c r="CO33" s="104" t="str">
        <f>'Strategy 10 | OP-OB'!B33</f>
        <v>NB</v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>
        <f>'Strategy 10 | OP-OB'!T33</f>
        <v>-1</v>
      </c>
      <c r="CT33" s="91">
        <f>'Strategy 10 | OP-OB'!N33</f>
        <v>-7</v>
      </c>
      <c r="CU33" s="105">
        <f>'Strategy 10 | OP-OB'!P33</f>
        <v>0</v>
      </c>
      <c r="CV33" s="14">
        <f ca="1">IF(AY33="",0,IFERROR(VLOOKUP(AY28&amp;AY29&amp;AY30&amp;AY31&amp;AY32&amp;AY33,General!I:J,2,FALSE),0))+AZ32</f>
        <v>1</v>
      </c>
      <c r="CW33" s="379">
        <f t="shared" si="6"/>
        <v>21</v>
      </c>
      <c r="CX33" s="335">
        <f>COUNTIF(CZ33:DI33,CW33)</f>
        <v>1</v>
      </c>
      <c r="CY33" s="371" t="str">
        <f t="shared" si="0"/>
        <v>RR</v>
      </c>
      <c r="CZ33" s="372">
        <f t="shared" si="7"/>
        <v>21</v>
      </c>
      <c r="DA33" s="372">
        <f t="shared" si="8"/>
        <v>-1</v>
      </c>
      <c r="DB33" s="372">
        <f t="shared" si="9"/>
        <v>3</v>
      </c>
      <c r="DC33" s="372">
        <f t="shared" si="10"/>
        <v>5</v>
      </c>
      <c r="DD33" s="372">
        <f t="shared" si="11"/>
        <v>-26</v>
      </c>
      <c r="DE33" s="372">
        <f t="shared" si="12"/>
        <v>-19</v>
      </c>
      <c r="DF33" s="372">
        <f t="shared" si="13"/>
        <v>8</v>
      </c>
      <c r="DG33" s="372">
        <f t="shared" si="14"/>
        <v>-26</v>
      </c>
      <c r="DH33" s="372">
        <f t="shared" si="15"/>
        <v>-18</v>
      </c>
      <c r="DI33" s="372">
        <f t="shared" si="16"/>
        <v>0</v>
      </c>
      <c r="DJ33" s="346">
        <v>33</v>
      </c>
      <c r="DK33" s="350">
        <f t="shared" ref="DK33:DK96" si="40">DJ33-5</f>
        <v>28</v>
      </c>
      <c r="DL33" s="348" t="str" cm="1">
        <f t="array" ref="DL33">IFERROR(INDEX($CZ$4:$DI$4,_xlfn.AGGREGATE(15,6,COLUMN($CZ$4:$DI$4)-COLUMN($CY$1)/($CZ$33:$DI$33=MAX($CZ$33:$DI$33)),COLUMNS($DI$4:DI5))),"")</f>
        <v>B</v>
      </c>
      <c r="DM33" s="348" t="str" cm="1">
        <f t="array" ref="DM33">IFERROR(INDEX($CZ$4:$DI$4,_xlfn.AGGREGATE(15,6,COLUMN($CZ$4:$DI$4)-COLUMN($CY$1)/($CZ$33:$DI$33=MAX($CZ$33:$DI$33)),COLUMNS($DI$4:DJ5))),"")</f>
        <v/>
      </c>
      <c r="DN33" s="348" t="str" cm="1">
        <f t="array" ref="DN33">IFERROR(INDEX($CZ$4:$DI$4,_xlfn.AGGREGATE(15,6,COLUMN($CZ$4:$DI$4)-COLUMN($CY$1)/($CZ$33:$DI$33=MAX($CZ$33:$DI$33)),COLUMNS($DI$4:DK5))),"")</f>
        <v/>
      </c>
      <c r="DO33" s="348" t="str" cm="1">
        <f t="array" ref="DO33">IFERROR(INDEX($CZ$4:$DI$4,_xlfn.AGGREGATE(15,6,COLUMN($CZ$4:$DI$4)-COLUMN($CY$1)/($CZ$33:$DI$33=MAX($CZ$33:$DI$33)),COLUMNS($DI$4:DL5))),"")</f>
        <v/>
      </c>
      <c r="DP33" s="348" t="str" cm="1">
        <f t="array" ref="DP33">IFERROR(INDEX($CZ$4:$DI$4,_xlfn.AGGREGATE(15,6,COLUMN($CZ$4:$DI$4)-COLUMN($CY$1)/($CZ$33:$DI$33=MAX($CZ$33:$DI$33)),COLUMNS($DI$4:DM5))),"")</f>
        <v/>
      </c>
      <c r="DQ33" s="348" t="str" cm="1">
        <f t="array" ref="DQ33">IFERROR(INDEX($CZ$4:$DI$4,_xlfn.AGGREGATE(15,6,COLUMN($CZ$4:$DI$4)-COLUMN($CY$1)/($CZ$33:$DI$33=MAX($CZ$33:$DI$33)),COLUMNS($DI$4:DN5))),"")</f>
        <v/>
      </c>
      <c r="DR33" s="346" t="str">
        <f t="shared" ca="1" si="18"/>
        <v>B</v>
      </c>
      <c r="DS33" s="349" t="str">
        <f t="shared" ca="1" si="19"/>
        <v/>
      </c>
      <c r="DT33" s="349" t="str">
        <f t="shared" ca="1" si="1"/>
        <v>B</v>
      </c>
      <c r="DU33" s="350">
        <f t="shared" ca="1" si="20"/>
        <v>1</v>
      </c>
      <c r="DV33" s="348" t="str">
        <f>IFERROR(VLOOKUP(DL33,General!R:S,2,FALSE),"")</f>
        <v>E</v>
      </c>
      <c r="DW33" s="348" t="str">
        <f>IFERROR(VLOOKUP(DM33,General!R:S,2,FALSE),"")</f>
        <v/>
      </c>
      <c r="DX33" s="348" t="str">
        <f>IFERROR(VLOOKUP(DN33,General!R:S,2,FALSE),"")</f>
        <v/>
      </c>
      <c r="DY33" s="348" t="str">
        <f>IFERROR(VLOOKUP(DO33,General!R:S,2,FALSE),"")</f>
        <v/>
      </c>
      <c r="DZ33" s="348" t="str">
        <f>IFERROR(VLOOKUP(DP33,General!R:S,2,FALSE),"")</f>
        <v/>
      </c>
      <c r="EA33" s="348" t="str">
        <f>IFERROR(VLOOKUP(DQ33,General!R:S,2,FALSE),"")</f>
        <v/>
      </c>
      <c r="EB33" s="373">
        <f ca="1">IF(DL33="",-1,COUNTIF(INDIRECT(DV33&amp;$DJ$10):INDIRECT(DV33&amp;DJ33),"Y"))</f>
        <v>12</v>
      </c>
      <c r="EC33" s="376">
        <f ca="1">IF(DM33="",-1,COUNTIF(INDIRECT(DW33&amp;$DJ$10):INDIRECT(DW33&amp;DJ33),"Y"))</f>
        <v>-1</v>
      </c>
      <c r="ED33" s="376">
        <f ca="1">IF(DN33="",-1,COUNTIF(INDIRECT(DX33&amp;$DJ$10):INDIRECT(DX33&amp;DJ33),"Y"))</f>
        <v>-1</v>
      </c>
      <c r="EE33" s="374">
        <f ca="1">IF(DO33="",-1,COUNTIF(INDIRECT(DY33&amp;$DJ$10):INDIRECT(DY33&amp;DJ33),"Y"))</f>
        <v>-1</v>
      </c>
      <c r="EF33" s="378">
        <f ca="1">IF(DP33="",-1,COUNTIF(INDIRECT(DZ33&amp;$DJ$10):INDIRECT(DZ33&amp;DJ33),"Y"))</f>
        <v>-1</v>
      </c>
      <c r="EG33" s="378">
        <f ca="1">IF(DQ33="",-1,COUNTIF(INDIRECT(EA33&amp;$DJ$10):INDIRECT(EA33&amp;DJ33),"Y"))</f>
        <v>-1</v>
      </c>
      <c r="EH33" s="348" t="str" cm="1">
        <f t="array" aca="1" ref="EH33" ca="1">IFERROR(INDEX($DL$32:$DQ$32,_xlfn.AGGREGATE(15,6,COLUMN($DL$32:$DQ$32)-COLUMN($DK$32)/($EB$32:$EG$32=MAX($EB$32:$EG$32)),COLUMNS(DL$32:$DL33))),"")</f>
        <v>B</v>
      </c>
      <c r="EI33" s="348" t="str" cm="1">
        <f t="array" aca="1" ref="EI33" ca="1">IFERROR(INDEX($DL$32:$DQ$32,_xlfn.AGGREGATE(15,6,COLUMN($DL$32:$DQ$32)-COLUMN($DK$32)/($EB$32:$EG$32=MAX($EB$32:$EG$32)),COLUMNS($DL$32:DM33))),"")</f>
        <v/>
      </c>
      <c r="EJ33" s="348" t="str" cm="1">
        <f t="array" aca="1" ref="EJ33" ca="1">IFERROR(INDEX($DL$32:$DQ$32,_xlfn.AGGREGATE(15,6,COLUMN($DL$32:$DQ$32)-COLUMN($DK$32)/($EB$32:$EG$32=MAX($EB$32:$EG$32)),COLUMNS($DL$32:DN33))),"")</f>
        <v/>
      </c>
      <c r="EK33" s="348" t="str" cm="1">
        <f t="array" aca="1" ref="EK33" ca="1">IFERROR(INDEX($DL$32:$DQ$32,_xlfn.AGGREGATE(15,6,COLUMN($DL$32:$DQ$32)-COLUMN($DK$32)/($EB$32:$EG$32=MAX($EB$32:$EG$32)),COLUMNS($DL$32:DO33))),"")</f>
        <v/>
      </c>
      <c r="EL33" s="348" t="str" cm="1">
        <f t="array" aca="1" ref="EL33" ca="1">IFERROR(INDEX($DL$32:$DQ$32,_xlfn.AGGREGATE(15,6,COLUMN($DL$32:$DQ$32)-COLUMN($DK$32)/($EB$32:$EG$32=MAX($EB$32:$EG$32)),COLUMNS($DL$32:DP33))),"")</f>
        <v/>
      </c>
      <c r="EM33" s="348" t="str" cm="1">
        <f t="array" aca="1" ref="EM33" ca="1">IFERROR(INDEX($DL$32:$DQ$32,_xlfn.AGGREGATE(15,6,COLUMN($DL$32:$DQ$32)-COLUMN($DK$32)/($EB$32:$EG$32=MAX($EB$32:$EG$32)),COLUMNS($DL$32:DQ33))),"")</f>
        <v/>
      </c>
      <c r="EN33" s="352">
        <f t="shared" ca="1" si="2"/>
        <v>1</v>
      </c>
      <c r="EO33" s="350">
        <f t="shared" ca="1" si="21"/>
        <v>1</v>
      </c>
      <c r="EP33" s="377" t="str" cm="1">
        <f t="array" aca="1" ref="EP33" ca="1">INDEX(EH33:EM33,1,EO33)</f>
        <v>B</v>
      </c>
    </row>
    <row r="34" spans="1:146" ht="26.25" customHeight="1" thickBot="1">
      <c r="A34" s="14">
        <v>25</v>
      </c>
      <c r="B34" s="106" t="str">
        <f>'Strategy 1 | PD-TG'!B34</f>
        <v>B3</v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>Y</v>
      </c>
      <c r="F34" s="107">
        <f>'Strategy 1 | PD-TG'!T34</f>
        <v>10</v>
      </c>
      <c r="G34" s="107">
        <f>'Strategy 1 | PD-TG'!N34</f>
        <v>3</v>
      </c>
      <c r="H34" s="108">
        <f>'Strategy 1 | PD-TG'!P34</f>
        <v>24</v>
      </c>
      <c r="I34" s="135"/>
      <c r="J34" s="135"/>
      <c r="K34" s="106" t="str">
        <f>'Strategy 2 | PD-FE'!B34</f>
        <v>B3</v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>Y</v>
      </c>
      <c r="O34" s="107">
        <f>'Strategy 2 | PD-FE'!T34</f>
        <v>10</v>
      </c>
      <c r="P34" s="107">
        <f>'Strategy 2 | PD-FE'!N34</f>
        <v>3</v>
      </c>
      <c r="Q34" s="108">
        <f>'Strategy 2 | PD-FE'!P34</f>
        <v>2</v>
      </c>
      <c r="R34" s="135"/>
      <c r="S34" s="135"/>
      <c r="T34" s="106" t="str">
        <f>'Strategy 3 | M1-TG'!B34</f>
        <v>NB</v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>
        <f>'Strategy 3 | M1-TG'!T34</f>
        <v>-3</v>
      </c>
      <c r="Y34" s="107">
        <f>'Strategy 3 | M1-TG'!N34</f>
        <v>0</v>
      </c>
      <c r="Z34" s="108">
        <f>'Strategy 3 | M1-TG'!P34</f>
        <v>3</v>
      </c>
      <c r="AA34" s="135"/>
      <c r="AB34" s="135"/>
      <c r="AC34" s="106" t="str">
        <f>'Strategy 4 | HP-FE'!B34</f>
        <v>B3</v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>Y</v>
      </c>
      <c r="AG34" s="107">
        <f>'Strategy 4 | HP-FE'!T34</f>
        <v>3</v>
      </c>
      <c r="AH34" s="107">
        <f>'Strategy 4 | HP-FE'!N34</f>
        <v>3</v>
      </c>
      <c r="AI34" s="108">
        <f>'Strategy 4 | HP-FE'!P34</f>
        <v>8</v>
      </c>
      <c r="AJ34" s="135"/>
      <c r="AK34" s="135"/>
      <c r="AL34" s="106" t="str">
        <f>'Strategy 5 | M1-FE'!B34</f>
        <v>NB</v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>
        <f>'Strategy 5 | M1-FE'!T34</f>
        <v>-9</v>
      </c>
      <c r="AQ34" s="107">
        <f>'Strategy 5 | M1-FE'!N34</f>
        <v>-28</v>
      </c>
      <c r="AR34" s="108">
        <f>'Strategy 5 | M1-FE'!P34</f>
        <v>-26</v>
      </c>
      <c r="AS34" s="135"/>
      <c r="AT34" s="135"/>
      <c r="AU34" s="173" t="s">
        <v>25</v>
      </c>
      <c r="AV34" s="160" t="str">
        <f t="shared" ca="1" si="3"/>
        <v/>
      </c>
      <c r="AW34" s="170" t="str">
        <f ca="1">IF(AU33="","",VLOOKUP(DT34,General!U:V,2,FALSE))</f>
        <v>S1</v>
      </c>
      <c r="AX34" s="167" t="str" cm="1">
        <f t="array" aca="1" ref="AX34" ca="1">IF(AU33="","",INDIRECT(DT34&amp;DJ34))</f>
        <v>B3</v>
      </c>
      <c r="AY34" s="107" t="str">
        <f t="shared" ca="1" si="4"/>
        <v>Y</v>
      </c>
      <c r="AZ34" s="107">
        <f t="shared" ca="1" si="22"/>
        <v>4</v>
      </c>
      <c r="BA34" s="108">
        <f t="shared" ca="1" si="5"/>
        <v>0</v>
      </c>
      <c r="BB34" s="135"/>
      <c r="BC34" s="135"/>
      <c r="BD34" s="135"/>
      <c r="BE34" s="106" t="str">
        <f>'Strategy 6 | PD-M1'!B34</f>
        <v>B6</v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>Y</v>
      </c>
      <c r="BI34" s="107">
        <f>'Strategy 6 | PD-M1'!T34</f>
        <v>0</v>
      </c>
      <c r="BJ34" s="107">
        <f>'Strategy 6 | PD-M1'!N34</f>
        <v>-14</v>
      </c>
      <c r="BK34" s="108">
        <f>'Strategy 6 | PD-M1'!P34</f>
        <v>-13</v>
      </c>
      <c r="BL34" s="135"/>
      <c r="BM34" s="135"/>
      <c r="BN34" s="106" t="str">
        <f>'Strategy 7 | TG-FE'!B34</f>
        <v>P6</v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>N</v>
      </c>
      <c r="BR34" s="107">
        <f>'Strategy 7 | TG-FE'!T34</f>
        <v>0</v>
      </c>
      <c r="BS34" s="107">
        <f>'Strategy 7 | TG-FE'!N34</f>
        <v>-12</v>
      </c>
      <c r="BT34" s="108">
        <f>'Strategy 7 | TG-FE'!P34</f>
        <v>2</v>
      </c>
      <c r="BU34" s="135"/>
      <c r="BV34" s="135"/>
      <c r="BW34" s="106" t="str">
        <f>'Strategy 8 | M1-WB'!B34</f>
        <v>B10</v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>Y</v>
      </c>
      <c r="CA34" s="107">
        <f>'Strategy 8 | M1-WB'!T34</f>
        <v>-6</v>
      </c>
      <c r="CB34" s="107">
        <f>'Strategy 8 | M1-WB'!N34</f>
        <v>-8</v>
      </c>
      <c r="CC34" s="108">
        <f>'Strategy 8 | M1-WB'!P34</f>
        <v>-16</v>
      </c>
      <c r="CD34" s="135"/>
      <c r="CE34" s="135"/>
      <c r="CF34" s="106" t="str">
        <f>'Strategy 9 | HP-M1'!B34</f>
        <v>B2</v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>Y</v>
      </c>
      <c r="CJ34" s="107">
        <f>'Strategy 9 | HP-M1'!T34</f>
        <v>10</v>
      </c>
      <c r="CK34" s="107">
        <f>'Strategy 9 | HP-M1'!N34</f>
        <v>-17</v>
      </c>
      <c r="CL34" s="108">
        <f>'Strategy 9 | HP-M1'!P34</f>
        <v>-16</v>
      </c>
      <c r="CM34" s="135"/>
      <c r="CN34" s="135"/>
      <c r="CO34" s="106" t="str">
        <f>'Strategy 10 | OP-OB'!B34</f>
        <v>NB</v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>
        <f>'Strategy 10 | OP-OB'!T34</f>
        <v>-1</v>
      </c>
      <c r="CT34" s="107">
        <f>'Strategy 10 | OP-OB'!N34</f>
        <v>-7</v>
      </c>
      <c r="CU34" s="108">
        <f>'Strategy 10 | OP-OB'!P34</f>
        <v>0</v>
      </c>
      <c r="CV34" s="14">
        <f ca="1">IF(AY34="",0,IFERROR(VLOOKUP(AY29&amp;AY30&amp;AY31&amp;AY32&amp;AY33&amp;AY34,General!I:J,2,FALSE),0))+AZ33</f>
        <v>4</v>
      </c>
      <c r="CW34" s="379">
        <f t="shared" si="6"/>
        <v>24</v>
      </c>
      <c r="CX34" s="335">
        <f>COUNTIF(CZ34:DI34,CW34)</f>
        <v>1</v>
      </c>
      <c r="CY34" s="371" t="str">
        <f t="shared" si="0"/>
        <v>RR</v>
      </c>
      <c r="CZ34" s="372">
        <f t="shared" si="7"/>
        <v>24</v>
      </c>
      <c r="DA34" s="372">
        <f t="shared" si="8"/>
        <v>2</v>
      </c>
      <c r="DB34" s="372">
        <f t="shared" si="9"/>
        <v>3</v>
      </c>
      <c r="DC34" s="372">
        <f t="shared" si="10"/>
        <v>8</v>
      </c>
      <c r="DD34" s="372">
        <f t="shared" si="11"/>
        <v>-26</v>
      </c>
      <c r="DE34" s="372">
        <f t="shared" si="12"/>
        <v>-13</v>
      </c>
      <c r="DF34" s="372">
        <f t="shared" si="13"/>
        <v>2</v>
      </c>
      <c r="DG34" s="372">
        <f t="shared" si="14"/>
        <v>-16</v>
      </c>
      <c r="DH34" s="372">
        <f t="shared" si="15"/>
        <v>-16</v>
      </c>
      <c r="DI34" s="372">
        <f t="shared" si="16"/>
        <v>0</v>
      </c>
      <c r="DJ34" s="346">
        <v>34</v>
      </c>
      <c r="DK34" s="350">
        <f t="shared" ref="DK34:DK97" si="41">DJ34-5</f>
        <v>29</v>
      </c>
      <c r="DL34" s="348" t="str" cm="1">
        <f t="array" ref="DL34">IFERROR(INDEX($CZ$4:$DI$4,_xlfn.AGGREGATE(15,6,COLUMN($CZ$4:$DI$4)-COLUMN($CY$1)/($CZ$34:$DI$34=MAX($CZ$34:$DI$34)),COLUMNS($DI$4:DI5))),"")</f>
        <v>B</v>
      </c>
      <c r="DM34" s="348" t="str" cm="1">
        <f t="array" ref="DM34">IFERROR(INDEX($CZ$4:$DI$4,_xlfn.AGGREGATE(15,6,COLUMN($CZ$4:$DI$4)-COLUMN($CY$1)/($CZ$34:$DI$34=MAX($CZ$34:$DI$34)),COLUMNS($DI$4:DJ5))),"")</f>
        <v/>
      </c>
      <c r="DN34" s="348" t="str" cm="1">
        <f t="array" ref="DN34">IFERROR(INDEX($CZ$4:$DI$4,_xlfn.AGGREGATE(15,6,COLUMN($CZ$4:$DI$4)-COLUMN($CY$1)/($CZ$34:$DI$34=MAX($CZ$34:$DI$34)),COLUMNS($DI$4:DK5))),"")</f>
        <v/>
      </c>
      <c r="DO34" s="348" t="str" cm="1">
        <f t="array" ref="DO34">IFERROR(INDEX($CZ$4:$DI$4,_xlfn.AGGREGATE(15,6,COLUMN($CZ$4:$DI$4)-COLUMN($CY$1)/($CZ$34:$DI$34=MAX($CZ$34:$DI$34)),COLUMNS($DI$4:DL5))),"")</f>
        <v/>
      </c>
      <c r="DP34" s="348" t="str" cm="1">
        <f t="array" ref="DP34">IFERROR(INDEX($CZ$4:$DI$4,_xlfn.AGGREGATE(15,6,COLUMN($CZ$4:$DI$4)-COLUMN($CY$1)/($CZ$34:$DI$34=MAX($CZ$34:$DI$34)),COLUMNS($DI$4:DM5))),"")</f>
        <v/>
      </c>
      <c r="DQ34" s="348" t="str" cm="1">
        <f t="array" ref="DQ34">IFERROR(INDEX($CZ$4:$DI$4,_xlfn.AGGREGATE(15,6,COLUMN($CZ$4:$DI$4)-COLUMN($CY$1)/($CZ$34:$DI$34=MAX($CZ$34:$DI$34)),COLUMNS($DI$4:DN5))),"")</f>
        <v/>
      </c>
      <c r="DR34" s="346" t="str">
        <f t="shared" ca="1" si="18"/>
        <v>B</v>
      </c>
      <c r="DS34" s="349" t="str">
        <f t="shared" ca="1" si="19"/>
        <v/>
      </c>
      <c r="DT34" s="349" t="str">
        <f t="shared" ca="1" si="1"/>
        <v>B</v>
      </c>
      <c r="DU34" s="350">
        <f t="shared" ca="1" si="20"/>
        <v>1</v>
      </c>
      <c r="DV34" s="348" t="str">
        <f>IFERROR(VLOOKUP(DL34,General!R:S,2,FALSE),"")</f>
        <v>E</v>
      </c>
      <c r="DW34" s="348" t="str">
        <f>IFERROR(VLOOKUP(DM34,General!R:S,2,FALSE),"")</f>
        <v/>
      </c>
      <c r="DX34" s="348" t="str">
        <f>IFERROR(VLOOKUP(DN34,General!R:S,2,FALSE),"")</f>
        <v/>
      </c>
      <c r="DY34" s="348" t="str">
        <f>IFERROR(VLOOKUP(DO34,General!R:S,2,FALSE),"")</f>
        <v/>
      </c>
      <c r="DZ34" s="348" t="str">
        <f>IFERROR(VLOOKUP(DP34,General!R:S,2,FALSE),"")</f>
        <v/>
      </c>
      <c r="EA34" s="348" t="str">
        <f>IFERROR(VLOOKUP(DQ34,General!R:S,2,FALSE),"")</f>
        <v/>
      </c>
      <c r="EB34" s="373">
        <f ca="1">IF(DL34="",-1,COUNTIF(INDIRECT(DV34&amp;$DJ$10):INDIRECT(DV34&amp;DJ34),"Y"))</f>
        <v>13</v>
      </c>
      <c r="EC34" s="376">
        <f ca="1">IF(DM34="",-1,COUNTIF(INDIRECT(DW34&amp;$DJ$10):INDIRECT(DW34&amp;DJ34),"Y"))</f>
        <v>-1</v>
      </c>
      <c r="ED34" s="376">
        <f ca="1">IF(DN34="",-1,COUNTIF(INDIRECT(DX34&amp;$DJ$10):INDIRECT(DX34&amp;DJ34),"Y"))</f>
        <v>-1</v>
      </c>
      <c r="EE34" s="374">
        <f ca="1">IF(DO34="",-1,COUNTIF(INDIRECT(DY34&amp;$DJ$10):INDIRECT(DY34&amp;DJ34),"Y"))</f>
        <v>-1</v>
      </c>
      <c r="EF34" s="378">
        <f ca="1">IF(DP34="",-1,COUNTIF(INDIRECT(DZ34&amp;$DJ$10):INDIRECT(DZ34&amp;DJ34),"Y"))</f>
        <v>-1</v>
      </c>
      <c r="EG34" s="378">
        <f ca="1">IF(DQ34="",-1,COUNTIF(INDIRECT(EA34&amp;$DJ$10):INDIRECT(EA34&amp;DJ34),"Y"))</f>
        <v>-1</v>
      </c>
      <c r="EH34" s="348" t="str" cm="1">
        <f t="array" aca="1" ref="EH34" ca="1">IFERROR(INDEX($DL$33:$DQ$33,_xlfn.AGGREGATE(15,6,COLUMN($DL$33:$DQ$33)-COLUMN($DK$33)/($EB$33:$EG$33=MAX($EB$33:$EG$33)),COLUMNS(DL$33:$DL34))),"")</f>
        <v>B</v>
      </c>
      <c r="EI34" s="348" t="str" cm="1">
        <f t="array" aca="1" ref="EI34" ca="1">IFERROR(INDEX($DL$33:$DQ$33,_xlfn.AGGREGATE(15,6,COLUMN($DL$33:$DQ$33)-COLUMN($DK$33)/($EB$33:$EG$33=MAX($EB$33:$EG$33)),COLUMNS($DL$33:DM34))),"")</f>
        <v/>
      </c>
      <c r="EJ34" s="348" t="str" cm="1">
        <f t="array" aca="1" ref="EJ34" ca="1">IFERROR(INDEX($DL$33:$DQ$33,_xlfn.AGGREGATE(15,6,COLUMN($DL$33:$DQ$33)-COLUMN($DK$33)/($EB$33:$EG$33=MAX($EB$33:$EG$33)),COLUMNS($DL$33:DN34))),"")</f>
        <v/>
      </c>
      <c r="EK34" s="348" t="str" cm="1">
        <f t="array" aca="1" ref="EK34" ca="1">IFERROR(INDEX($DL$33:$DQ$33,_xlfn.AGGREGATE(15,6,COLUMN($DL$33:$DQ$33)-COLUMN($DK$33)/($EB$33:$EG$33=MAX($EB$33:$EG$33)),COLUMNS($DL$33:DO34))),"")</f>
        <v/>
      </c>
      <c r="EL34" s="348" t="str" cm="1">
        <f t="array" aca="1" ref="EL34" ca="1">IFERROR(INDEX($DL$33:$DQ$33,_xlfn.AGGREGATE(15,6,COLUMN($DL$33:$DQ$33)-COLUMN($DK$33)/($EB$33:$EG$33=MAX($EB$33:$EG$33)),COLUMNS($DL$33:DP34))),"")</f>
        <v/>
      </c>
      <c r="EM34" s="348" t="str" cm="1">
        <f t="array" aca="1" ref="EM34" ca="1">IFERROR(INDEX($DL$33:$DQ$33,_xlfn.AGGREGATE(15,6,COLUMN($DL$33:$DQ$33)-COLUMN($DK$33)/($EB$33:$EG$33=MAX($EB$33:$EG$33)),COLUMNS($DL$33:DQ34))),"")</f>
        <v/>
      </c>
      <c r="EN34" s="352">
        <f t="shared" ca="1" si="2"/>
        <v>1</v>
      </c>
      <c r="EO34" s="350">
        <f t="shared" ca="1" si="21"/>
        <v>1</v>
      </c>
      <c r="EP34" s="377" t="str" cm="1">
        <f t="array" aca="1" ref="EP34" ca="1">INDEX(EH34:EM34,1,EO34)</f>
        <v>B</v>
      </c>
    </row>
    <row r="35" spans="1:146" ht="26.25" customHeight="1" thickBot="1">
      <c r="A35" s="14">
        <v>26</v>
      </c>
      <c r="B35" s="101" t="str">
        <f>'Strategy 1 | PD-TG'!B35</f>
        <v>NB</v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>
        <f>'Strategy 1 | PD-TG'!T35</f>
        <v>10</v>
      </c>
      <c r="G35" s="102">
        <f>'Strategy 1 | PD-TG'!N35</f>
        <v>0</v>
      </c>
      <c r="H35" s="103">
        <f>'Strategy 1 | PD-TG'!P35</f>
        <v>24</v>
      </c>
      <c r="I35" s="135"/>
      <c r="J35" s="135"/>
      <c r="K35" s="101" t="str">
        <f>'Strategy 2 | PD-FE'!B35</f>
        <v>NB</v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>
        <f>'Strategy 2 | PD-FE'!T35</f>
        <v>10</v>
      </c>
      <c r="P35" s="102">
        <f>'Strategy 2 | PD-FE'!N35</f>
        <v>0</v>
      </c>
      <c r="Q35" s="103">
        <f>'Strategy 2 | PD-FE'!P35</f>
        <v>2</v>
      </c>
      <c r="R35" s="135"/>
      <c r="S35" s="135"/>
      <c r="T35" s="101" t="str">
        <f>'Strategy 3 | M1-TG'!B35</f>
        <v>B3</v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>N</v>
      </c>
      <c r="X35" s="102">
        <f>'Strategy 3 | M1-TG'!T35</f>
        <v>-4</v>
      </c>
      <c r="Y35" s="102">
        <f>'Strategy 3 | M1-TG'!N35</f>
        <v>-3</v>
      </c>
      <c r="Z35" s="103">
        <f>'Strategy 3 | M1-TG'!P35</f>
        <v>0</v>
      </c>
      <c r="AA35" s="135"/>
      <c r="AB35" s="135"/>
      <c r="AC35" s="101" t="str">
        <f>'Strategy 4 | HP-FE'!B35</f>
        <v>NB</v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>
        <f>'Strategy 4 | HP-FE'!T35</f>
        <v>3</v>
      </c>
      <c r="AH35" s="102">
        <f>'Strategy 4 | HP-FE'!N35</f>
        <v>0</v>
      </c>
      <c r="AI35" s="103">
        <f>'Strategy 4 | HP-FE'!P35</f>
        <v>8</v>
      </c>
      <c r="AJ35" s="135"/>
      <c r="AK35" s="135"/>
      <c r="AL35" s="101" t="str">
        <f>'Strategy 5 | M1-FE'!B35</f>
        <v>P2</v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>Y</v>
      </c>
      <c r="AP35" s="102">
        <f>'Strategy 5 | M1-FE'!T35</f>
        <v>-6</v>
      </c>
      <c r="AQ35" s="102">
        <f>'Strategy 5 | M1-FE'!N35</f>
        <v>-26</v>
      </c>
      <c r="AR35" s="103">
        <f>'Strategy 5 | M1-FE'!P35</f>
        <v>-24</v>
      </c>
      <c r="AS35" s="135"/>
      <c r="AT35" s="135"/>
      <c r="AU35" s="171" t="s">
        <v>24</v>
      </c>
      <c r="AV35" s="164" t="str">
        <f t="shared" ca="1" si="3"/>
        <v/>
      </c>
      <c r="AW35" s="165" t="str">
        <f ca="1">IF(AU34="","",VLOOKUP(DT35,General!U:V,2,FALSE))</f>
        <v>S1</v>
      </c>
      <c r="AX35" s="166" t="str" cm="1">
        <f t="array" aca="1" ref="AX35" ca="1">IF(AU34="","",INDIRECT(DT35&amp;DJ35))</f>
        <v>NB</v>
      </c>
      <c r="AY35" s="102" t="str">
        <f t="shared" ca="1" si="4"/>
        <v/>
      </c>
      <c r="AZ35" s="102">
        <f t="shared" ca="1" si="22"/>
        <v>4</v>
      </c>
      <c r="BA35" s="103">
        <f t="shared" ca="1" si="5"/>
        <v>0</v>
      </c>
      <c r="BB35" s="135"/>
      <c r="BC35" s="135"/>
      <c r="BD35" s="135"/>
      <c r="BE35" s="101" t="str">
        <f>'Strategy 6 | PD-M1'!B35</f>
        <v>B2</v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>N</v>
      </c>
      <c r="BI35" s="102">
        <f>'Strategy 6 | PD-M1'!T35</f>
        <v>-1</v>
      </c>
      <c r="BJ35" s="102">
        <f>'Strategy 6 | PD-M1'!N35</f>
        <v>-2</v>
      </c>
      <c r="BK35" s="103">
        <f>'Strategy 6 | PD-M1'!P35</f>
        <v>-15</v>
      </c>
      <c r="BL35" s="135"/>
      <c r="BM35" s="135"/>
      <c r="BN35" s="101" t="str">
        <f>'Strategy 7 | TG-FE'!B35</f>
        <v>P8</v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>Y</v>
      </c>
      <c r="BR35" s="102">
        <f>'Strategy 7 | TG-FE'!T35</f>
        <v>1</v>
      </c>
      <c r="BS35" s="102">
        <f>'Strategy 7 | TG-FE'!N35</f>
        <v>-4</v>
      </c>
      <c r="BT35" s="103">
        <f>'Strategy 7 | TG-FE'!P35</f>
        <v>10</v>
      </c>
      <c r="BU35" s="135"/>
      <c r="BV35" s="135"/>
      <c r="BW35" s="101" t="str">
        <f>'Strategy 8 | M1-WB'!B35</f>
        <v>B2</v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>N</v>
      </c>
      <c r="CA35" s="102">
        <f>'Strategy 8 | M1-WB'!T35</f>
        <v>-7</v>
      </c>
      <c r="CB35" s="102">
        <f>'Strategy 8 | M1-WB'!N35</f>
        <v>-10</v>
      </c>
      <c r="CC35" s="103">
        <f>'Strategy 8 | M1-WB'!P35</f>
        <v>-18</v>
      </c>
      <c r="CD35" s="135"/>
      <c r="CE35" s="135"/>
      <c r="CF35" s="101" t="str">
        <f>'Strategy 9 | HP-M1'!B35</f>
        <v>B2</v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>N</v>
      </c>
      <c r="CJ35" s="102">
        <f>'Strategy 9 | HP-M1'!T35</f>
        <v>9</v>
      </c>
      <c r="CK35" s="102">
        <f>'Strategy 9 | HP-M1'!N35</f>
        <v>-2</v>
      </c>
      <c r="CL35" s="103">
        <f>'Strategy 9 | HP-M1'!P35</f>
        <v>-18</v>
      </c>
      <c r="CM35" s="135"/>
      <c r="CN35" s="135"/>
      <c r="CO35" s="101" t="str">
        <f>'Strategy 10 | OP-OB'!B35</f>
        <v>NB</v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>
        <f>'Strategy 10 | OP-OB'!T35</f>
        <v>-1</v>
      </c>
      <c r="CT35" s="102">
        <f>'Strategy 10 | OP-OB'!N35</f>
        <v>-7</v>
      </c>
      <c r="CU35" s="103">
        <f>'Strategy 10 | OP-OB'!P35</f>
        <v>0</v>
      </c>
      <c r="CV35" s="14">
        <f ca="1">IF(AY35="",0,IFERROR(VLOOKUP(AY30&amp;AY31&amp;AY32&amp;AY33&amp;AY34&amp;AY35,General!I:J,2,FALSE),0))+AZ34</f>
        <v>4</v>
      </c>
      <c r="CW35" s="379">
        <f t="shared" si="6"/>
        <v>24</v>
      </c>
      <c r="CX35" s="335">
        <f>COUNTIF(CZ35:DI35,CW35)</f>
        <v>1</v>
      </c>
      <c r="CY35" s="371" t="str">
        <f t="shared" si="0"/>
        <v>RR</v>
      </c>
      <c r="CZ35" s="372">
        <f t="shared" si="7"/>
        <v>24</v>
      </c>
      <c r="DA35" s="372">
        <f t="shared" si="8"/>
        <v>2</v>
      </c>
      <c r="DB35" s="372">
        <f t="shared" si="9"/>
        <v>0</v>
      </c>
      <c r="DC35" s="372">
        <f t="shared" si="10"/>
        <v>8</v>
      </c>
      <c r="DD35" s="372">
        <f t="shared" si="11"/>
        <v>-24</v>
      </c>
      <c r="DE35" s="372">
        <f t="shared" si="12"/>
        <v>-15</v>
      </c>
      <c r="DF35" s="372">
        <f t="shared" si="13"/>
        <v>10</v>
      </c>
      <c r="DG35" s="372">
        <f t="shared" si="14"/>
        <v>-18</v>
      </c>
      <c r="DH35" s="372">
        <f t="shared" si="15"/>
        <v>-18</v>
      </c>
      <c r="DI35" s="372">
        <f t="shared" si="16"/>
        <v>0</v>
      </c>
      <c r="DJ35" s="346">
        <v>35</v>
      </c>
      <c r="DK35" s="350">
        <f t="shared" ref="DK35:DK98" si="42">DJ35-5</f>
        <v>30</v>
      </c>
      <c r="DL35" s="348" t="str" cm="1">
        <f t="array" ref="DL35">IFERROR(INDEX($CZ$4:$DI$4,_xlfn.AGGREGATE(15,6,COLUMN($CZ$4:$DI$4)-COLUMN($CY$1)/($CZ$35:$DI$35=MAX($CZ$35:$DI$35)),COLUMNS($DI$4:DI5))),"")</f>
        <v>B</v>
      </c>
      <c r="DM35" s="348" t="str" cm="1">
        <f t="array" ref="DM35">IFERROR(INDEX($CZ$4:$DI$4,_xlfn.AGGREGATE(15,6,COLUMN($CZ$4:$DI$4)-COLUMN($CY$1)/($CZ$35:$DI$35=MAX($CZ$35:$DI$35)),COLUMNS($DI$4:DJ5))),"")</f>
        <v/>
      </c>
      <c r="DN35" s="348" t="str" cm="1">
        <f t="array" ref="DN35">IFERROR(INDEX($CZ$4:$DI$4,_xlfn.AGGREGATE(15,6,COLUMN($CZ$4:$DI$4)-COLUMN($CY$1)/($CZ$35:$DI$35=MAX($CZ$35:$DI$35)),COLUMNS($DI$4:DK5))),"")</f>
        <v/>
      </c>
      <c r="DO35" s="348" t="str" cm="1">
        <f t="array" ref="DO35">IFERROR(INDEX($CZ$4:$DI$4,_xlfn.AGGREGATE(15,6,COLUMN($CZ$4:$DI$4)-COLUMN($CY$1)/($CZ$35:$DI$35=MAX($CZ$35:$DI$35)),COLUMNS($DI$4:DL5))),"")</f>
        <v/>
      </c>
      <c r="DP35" s="348" t="str" cm="1">
        <f t="array" ref="DP35">IFERROR(INDEX($CZ$4:$DI$4,_xlfn.AGGREGATE(15,6,COLUMN($CZ$4:$DI$4)-COLUMN($CY$1)/($CZ$35:$DI$35=MAX($CZ$35:$DI$35)),COLUMNS($DI$4:DM5))),"")</f>
        <v/>
      </c>
      <c r="DQ35" s="348" t="str" cm="1">
        <f t="array" ref="DQ35">IFERROR(INDEX($CZ$4:$DI$4,_xlfn.AGGREGATE(15,6,COLUMN($CZ$4:$DI$4)-COLUMN($CY$1)/($CZ$35:$DI$35=MAX($CZ$35:$DI$35)),COLUMNS($DI$4:DN5))),"")</f>
        <v/>
      </c>
      <c r="DR35" s="346" t="str">
        <f t="shared" ca="1" si="18"/>
        <v>B</v>
      </c>
      <c r="DS35" s="349" t="str">
        <f t="shared" ca="1" si="19"/>
        <v/>
      </c>
      <c r="DT35" s="349" t="str">
        <f t="shared" ca="1" si="1"/>
        <v>B</v>
      </c>
      <c r="DU35" s="350">
        <f t="shared" ca="1" si="20"/>
        <v>1</v>
      </c>
      <c r="DV35" s="348" t="str">
        <f>IFERROR(VLOOKUP(DL35,General!R:S,2,FALSE),"")</f>
        <v>E</v>
      </c>
      <c r="DW35" s="348" t="str">
        <f>IFERROR(VLOOKUP(DM35,General!R:S,2,FALSE),"")</f>
        <v/>
      </c>
      <c r="DX35" s="348" t="str">
        <f>IFERROR(VLOOKUP(DN35,General!R:S,2,FALSE),"")</f>
        <v/>
      </c>
      <c r="DY35" s="348" t="str">
        <f>IFERROR(VLOOKUP(DO35,General!R:S,2,FALSE),"")</f>
        <v/>
      </c>
      <c r="DZ35" s="348" t="str">
        <f>IFERROR(VLOOKUP(DP35,General!R:S,2,FALSE),"")</f>
        <v/>
      </c>
      <c r="EA35" s="348" t="str">
        <f>IFERROR(VLOOKUP(DQ35,General!R:S,2,FALSE),"")</f>
        <v/>
      </c>
      <c r="EB35" s="373">
        <f ca="1">IF(DL35="",-1,COUNTIF(INDIRECT(DV35&amp;$DJ$10):INDIRECT(DV35&amp;DJ35),"Y"))</f>
        <v>13</v>
      </c>
      <c r="EC35" s="376">
        <f ca="1">IF(DM35="",-1,COUNTIF(INDIRECT(DW35&amp;$DJ$10):INDIRECT(DW35&amp;DJ35),"Y"))</f>
        <v>-1</v>
      </c>
      <c r="ED35" s="376">
        <f ca="1">IF(DN35="",-1,COUNTIF(INDIRECT(DX35&amp;$DJ$10):INDIRECT(DX35&amp;DJ35),"Y"))</f>
        <v>-1</v>
      </c>
      <c r="EE35" s="374">
        <f ca="1">IF(DO35="",-1,COUNTIF(INDIRECT(DY35&amp;$DJ$10):INDIRECT(DY35&amp;DJ35),"Y"))</f>
        <v>-1</v>
      </c>
      <c r="EF35" s="378">
        <f ca="1">IF(DP35="",-1,COUNTIF(INDIRECT(DZ35&amp;$DJ$10):INDIRECT(DZ35&amp;DJ35),"Y"))</f>
        <v>-1</v>
      </c>
      <c r="EG35" s="378">
        <f ca="1">IF(DQ35="",-1,COUNTIF(INDIRECT(EA35&amp;$DJ$10):INDIRECT(EA35&amp;DJ35),"Y"))</f>
        <v>-1</v>
      </c>
      <c r="EH35" s="348" t="str" cm="1">
        <f t="array" aca="1" ref="EH35" ca="1">IFERROR(INDEX($DL$34:$DQ$34,_xlfn.AGGREGATE(15,6,COLUMN($DL$34:$DQ$34)-COLUMN($DK$34)/($EB$34:$EG$34=MAX($EB$34:$EG$34)),COLUMNS(DL$34:$DL35))),"")</f>
        <v>B</v>
      </c>
      <c r="EI35" s="348" t="str" cm="1">
        <f t="array" aca="1" ref="EI35" ca="1">IFERROR(INDEX($DL$34:$DQ$34,_xlfn.AGGREGATE(15,6,COLUMN($DL$34:$DQ$34)-COLUMN($DK$34)/($EB$34:$EG$34=MAX($EB$34:$EG$34)),COLUMNS($DL$34:DM35))),"")</f>
        <v/>
      </c>
      <c r="EJ35" s="348" t="str" cm="1">
        <f t="array" aca="1" ref="EJ35" ca="1">IFERROR(INDEX($DL$34:$DQ$34,_xlfn.AGGREGATE(15,6,COLUMN($DL$34:$DQ$34)-COLUMN($DK$34)/($EB$34:$EG$34=MAX($EB$34:$EG$34)),COLUMNS($DL$34:DN35))),"")</f>
        <v/>
      </c>
      <c r="EK35" s="348" t="str" cm="1">
        <f t="array" aca="1" ref="EK35" ca="1">IFERROR(INDEX($DL$34:$DQ$34,_xlfn.AGGREGATE(15,6,COLUMN($DL$34:$DQ$34)-COLUMN($DK$34)/($EB$34:$EG$34=MAX($EB$34:$EG$34)),COLUMNS($DL$34:DO35))),"")</f>
        <v/>
      </c>
      <c r="EL35" s="348" t="str" cm="1">
        <f t="array" aca="1" ref="EL35" ca="1">IFERROR(INDEX($DL$34:$DQ$34,_xlfn.AGGREGATE(15,6,COLUMN($DL$34:$DQ$34)-COLUMN($DK$34)/($EB$34:$EG$34=MAX($EB$34:$EG$34)),COLUMNS($DL$34:DP35))),"")</f>
        <v/>
      </c>
      <c r="EM35" s="348" t="str" cm="1">
        <f t="array" aca="1" ref="EM35" ca="1">IFERROR(INDEX($DL$34:$DQ$34,_xlfn.AGGREGATE(15,6,COLUMN($DL$34:$DQ$34)-COLUMN($DK$34)/($EB$34:$EG$34=MAX($EB$34:$EG$34)),COLUMNS($DL$34:DQ35))),"")</f>
        <v/>
      </c>
      <c r="EN35" s="352">
        <f t="shared" ca="1" si="2"/>
        <v>1</v>
      </c>
      <c r="EO35" s="350">
        <f t="shared" ca="1" si="21"/>
        <v>1</v>
      </c>
      <c r="EP35" s="377" t="str" cm="1">
        <f t="array" aca="1" ref="EP35" ca="1">INDEX(EH35:EM35,1,EO35)</f>
        <v>B</v>
      </c>
    </row>
    <row r="36" spans="1:146" ht="26.25" customHeight="1" thickBot="1">
      <c r="A36" s="14">
        <v>27</v>
      </c>
      <c r="B36" s="104" t="str">
        <f>'Strategy 1 | PD-TG'!B36</f>
        <v>P3</v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>Y</v>
      </c>
      <c r="F36" s="91">
        <f>'Strategy 1 | PD-TG'!T36</f>
        <v>10</v>
      </c>
      <c r="G36" s="91">
        <f>'Strategy 1 | PD-TG'!N36</f>
        <v>3</v>
      </c>
      <c r="H36" s="105">
        <f>'Strategy 1 | PD-TG'!P36</f>
        <v>27</v>
      </c>
      <c r="I36" s="135"/>
      <c r="J36" s="135"/>
      <c r="K36" s="104" t="str">
        <f>'Strategy 2 | PD-FE'!B36</f>
        <v>P3</v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>Y</v>
      </c>
      <c r="O36" s="91">
        <f>'Strategy 2 | PD-FE'!T36</f>
        <v>10</v>
      </c>
      <c r="P36" s="91">
        <f>'Strategy 2 | PD-FE'!N36</f>
        <v>3</v>
      </c>
      <c r="Q36" s="105">
        <f>'Strategy 2 | PD-FE'!P36</f>
        <v>5</v>
      </c>
      <c r="R36" s="135"/>
      <c r="S36" s="135"/>
      <c r="T36" s="104" t="str">
        <f>'Strategy 3 | M1-TG'!B36</f>
        <v>B1</v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>N</v>
      </c>
      <c r="X36" s="91">
        <f>'Strategy 3 | M1-TG'!T36</f>
        <v>-7</v>
      </c>
      <c r="Y36" s="91">
        <f>'Strategy 3 | M1-TG'!N36</f>
        <v>-4</v>
      </c>
      <c r="Z36" s="105">
        <f>'Strategy 3 | M1-TG'!P36</f>
        <v>-1</v>
      </c>
      <c r="AA36" s="135"/>
      <c r="AB36" s="135"/>
      <c r="AC36" s="104" t="str">
        <f>'Strategy 4 | HP-FE'!B36</f>
        <v>P7</v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>Y</v>
      </c>
      <c r="AG36" s="91">
        <f>'Strategy 4 | HP-FE'!T36</f>
        <v>9</v>
      </c>
      <c r="AH36" s="91">
        <f>'Strategy 4 | HP-FE'!N36</f>
        <v>7</v>
      </c>
      <c r="AI36" s="105">
        <f>'Strategy 4 | HP-FE'!P36</f>
        <v>15</v>
      </c>
      <c r="AJ36" s="135"/>
      <c r="AK36" s="135"/>
      <c r="AL36" s="104" t="str">
        <f>'Strategy 5 | M1-FE'!B36</f>
        <v>NB</v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>
        <f>'Strategy 5 | M1-FE'!T36</f>
        <v>-6</v>
      </c>
      <c r="AQ36" s="91">
        <f>'Strategy 5 | M1-FE'!N36</f>
        <v>-26</v>
      </c>
      <c r="AR36" s="105">
        <f>'Strategy 5 | M1-FE'!P36</f>
        <v>-24</v>
      </c>
      <c r="AS36" s="135"/>
      <c r="AT36" s="135"/>
      <c r="AU36" s="172" t="s">
        <v>24</v>
      </c>
      <c r="AV36" s="159" t="str">
        <f t="shared" ca="1" si="3"/>
        <v/>
      </c>
      <c r="AW36" s="169" t="str">
        <f ca="1">IF(AU35="","",VLOOKUP(DT36,General!U:V,2,FALSE))</f>
        <v>S1</v>
      </c>
      <c r="AX36" s="163" t="str" cm="1">
        <f t="array" aca="1" ref="AX36" ca="1">IF(AU35="","",INDIRECT(DT36&amp;DJ36))</f>
        <v>P3</v>
      </c>
      <c r="AY36" s="91" t="str">
        <f t="shared" ca="1" si="4"/>
        <v>Y</v>
      </c>
      <c r="AZ36" s="91">
        <f t="shared" ca="1" si="22"/>
        <v>10</v>
      </c>
      <c r="BA36" s="105">
        <f t="shared" ca="1" si="5"/>
        <v>3</v>
      </c>
      <c r="BB36" s="135"/>
      <c r="BC36" s="135"/>
      <c r="BD36" s="135"/>
      <c r="BE36" s="104" t="str">
        <f>'Strategy 6 | PD-M1'!B36</f>
        <v>B4</v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>N</v>
      </c>
      <c r="BI36" s="91">
        <f>'Strategy 6 | PD-M1'!T36</f>
        <v>-4</v>
      </c>
      <c r="BJ36" s="91">
        <f>'Strategy 6 | PD-M1'!N36</f>
        <v>-6</v>
      </c>
      <c r="BK36" s="105">
        <f>'Strategy 6 | PD-M1'!P36</f>
        <v>-19</v>
      </c>
      <c r="BL36" s="135"/>
      <c r="BM36" s="135"/>
      <c r="BN36" s="104" t="str">
        <f>'Strategy 7 | TG-FE'!B36</f>
        <v>P6</v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>Y</v>
      </c>
      <c r="BR36" s="91">
        <f>'Strategy 7 | TG-FE'!T36</f>
        <v>4</v>
      </c>
      <c r="BS36" s="91">
        <f>'Strategy 7 | TG-FE'!N36</f>
        <v>2</v>
      </c>
      <c r="BT36" s="105">
        <f>'Strategy 7 | TG-FE'!P36</f>
        <v>16</v>
      </c>
      <c r="BU36" s="135"/>
      <c r="BV36" s="135"/>
      <c r="BW36" s="104" t="str">
        <f>'Strategy 8 | M1-WB'!B36</f>
        <v>B9</v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>N</v>
      </c>
      <c r="CA36" s="91">
        <f>'Strategy 8 | M1-WB'!T36</f>
        <v>-10</v>
      </c>
      <c r="CB36" s="91">
        <f>'Strategy 8 | M1-WB'!N36</f>
        <v>-19</v>
      </c>
      <c r="CC36" s="105">
        <f>'Strategy 8 | M1-WB'!P36</f>
        <v>-27</v>
      </c>
      <c r="CD36" s="135"/>
      <c r="CE36" s="135"/>
      <c r="CF36" s="104" t="str">
        <f>'Strategy 9 | HP-M1'!B36</f>
        <v>NB</v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>
        <f>'Strategy 9 | HP-M1'!T36</f>
        <v>9</v>
      </c>
      <c r="CK36" s="91">
        <f>'Strategy 9 | HP-M1'!N36</f>
        <v>-2</v>
      </c>
      <c r="CL36" s="105">
        <f>'Strategy 9 | HP-M1'!P36</f>
        <v>-18</v>
      </c>
      <c r="CM36" s="135"/>
      <c r="CN36" s="135"/>
      <c r="CO36" s="104" t="str">
        <f>'Strategy 10 | OP-OB'!B36</f>
        <v>NB</v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>
        <f>'Strategy 10 | OP-OB'!T36</f>
        <v>-1</v>
      </c>
      <c r="CT36" s="91">
        <f>'Strategy 10 | OP-OB'!N36</f>
        <v>0</v>
      </c>
      <c r="CU36" s="105">
        <f>'Strategy 10 | OP-OB'!P36</f>
        <v>0</v>
      </c>
      <c r="CV36" s="14">
        <f ca="1">IF(AY36="",0,IFERROR(VLOOKUP(AY31&amp;AY32&amp;AY33&amp;AY34&amp;AY35&amp;AY36,General!I:J,2,FALSE),0))+AZ35</f>
        <v>10</v>
      </c>
      <c r="CW36" s="379">
        <f t="shared" si="6"/>
        <v>27</v>
      </c>
      <c r="CX36" s="335">
        <f>COUNTIF(CZ36:DI36,CW36)</f>
        <v>1</v>
      </c>
      <c r="CY36" s="371" t="str">
        <f t="shared" si="0"/>
        <v>RR</v>
      </c>
      <c r="CZ36" s="372">
        <f t="shared" si="7"/>
        <v>27</v>
      </c>
      <c r="DA36" s="372">
        <f t="shared" si="8"/>
        <v>5</v>
      </c>
      <c r="DB36" s="372">
        <f t="shared" si="9"/>
        <v>-1</v>
      </c>
      <c r="DC36" s="372">
        <f t="shared" si="10"/>
        <v>15</v>
      </c>
      <c r="DD36" s="372">
        <f t="shared" si="11"/>
        <v>-24</v>
      </c>
      <c r="DE36" s="372">
        <f t="shared" si="12"/>
        <v>-19</v>
      </c>
      <c r="DF36" s="372">
        <f t="shared" si="13"/>
        <v>16</v>
      </c>
      <c r="DG36" s="372">
        <f t="shared" si="14"/>
        <v>-27</v>
      </c>
      <c r="DH36" s="372">
        <f t="shared" si="15"/>
        <v>-18</v>
      </c>
      <c r="DI36" s="372">
        <f t="shared" si="16"/>
        <v>0</v>
      </c>
      <c r="DJ36" s="346">
        <v>36</v>
      </c>
      <c r="DK36" s="350">
        <f t="shared" ref="DK36:DK99" si="43">DJ36-5</f>
        <v>31</v>
      </c>
      <c r="DL36" s="348" t="str" cm="1">
        <f t="array" ref="DL36">IFERROR(INDEX($CZ$4:$DI$4,_xlfn.AGGREGATE(15,6,COLUMN($CZ$4:$DI$4)-COLUMN($CY$1)/($CZ$36:$DI$36=MAX($CZ$36:$DI$36)),COLUMNS($DI$4:DI5))),"")</f>
        <v>B</v>
      </c>
      <c r="DM36" s="348" t="str" cm="1">
        <f t="array" ref="DM36">IFERROR(INDEX($CZ$4:$DI$4,_xlfn.AGGREGATE(15,6,COLUMN($CZ$4:$DI$4)-COLUMN($CY$1)/($CZ$36:$DI$36=MAX($CZ$36:$DI$36)),COLUMNS($DI$4:DJ5))),"")</f>
        <v/>
      </c>
      <c r="DN36" s="348" t="str" cm="1">
        <f t="array" ref="DN36">IFERROR(INDEX($CZ$4:$DI$4,_xlfn.AGGREGATE(15,6,COLUMN($CZ$4:$DI$4)-COLUMN($CY$1)/($CZ$36:$DI$36=MAX($CZ$36:$DI$36)),COLUMNS($DI$4:DK5))),"")</f>
        <v/>
      </c>
      <c r="DO36" s="348" t="str" cm="1">
        <f t="array" ref="DO36">IFERROR(INDEX($CZ$4:$DI$4,_xlfn.AGGREGATE(15,6,COLUMN($CZ$4:$DI$4)-COLUMN($CY$1)/($CZ$36:$DI$36=MAX($CZ$36:$DI$36)),COLUMNS($DI$4:DL5))),"")</f>
        <v/>
      </c>
      <c r="DP36" s="348" t="str" cm="1">
        <f t="array" ref="DP36">IFERROR(INDEX($CZ$4:$DI$4,_xlfn.AGGREGATE(15,6,COLUMN($CZ$4:$DI$4)-COLUMN($CY$1)/($CZ$36:$DI$36=MAX($CZ$36:$DI$36)),COLUMNS($DI$4:DM5))),"")</f>
        <v/>
      </c>
      <c r="DQ36" s="348" t="str" cm="1">
        <f t="array" ref="DQ36">IFERROR(INDEX($CZ$4:$DI$4,_xlfn.AGGREGATE(15,6,COLUMN($CZ$4:$DI$4)-COLUMN($CY$1)/($CZ$36:$DI$36=MAX($CZ$36:$DI$36)),COLUMNS($DI$4:DN5))),"")</f>
        <v/>
      </c>
      <c r="DR36" s="346" t="str">
        <f t="shared" ca="1" si="18"/>
        <v>B</v>
      </c>
      <c r="DS36" s="349" t="str">
        <f t="shared" ca="1" si="19"/>
        <v/>
      </c>
      <c r="DT36" s="349" t="str">
        <f t="shared" ca="1" si="1"/>
        <v>B</v>
      </c>
      <c r="DU36" s="350">
        <f t="shared" ca="1" si="20"/>
        <v>1</v>
      </c>
      <c r="DV36" s="348" t="str">
        <f>IFERROR(VLOOKUP(DL36,General!R:S,2,FALSE),"")</f>
        <v>E</v>
      </c>
      <c r="DW36" s="348" t="str">
        <f>IFERROR(VLOOKUP(DM36,General!R:S,2,FALSE),"")</f>
        <v/>
      </c>
      <c r="DX36" s="348" t="str">
        <f>IFERROR(VLOOKUP(DN36,General!R:S,2,FALSE),"")</f>
        <v/>
      </c>
      <c r="DY36" s="348" t="str">
        <f>IFERROR(VLOOKUP(DO36,General!R:S,2,FALSE),"")</f>
        <v/>
      </c>
      <c r="DZ36" s="348" t="str">
        <f>IFERROR(VLOOKUP(DP36,General!R:S,2,FALSE),"")</f>
        <v/>
      </c>
      <c r="EA36" s="348" t="str">
        <f>IFERROR(VLOOKUP(DQ36,General!R:S,2,FALSE),"")</f>
        <v/>
      </c>
      <c r="EB36" s="373">
        <f ca="1">IF(DL36="",-1,COUNTIF(INDIRECT(DV36&amp;$DJ$10):INDIRECT(DV36&amp;DJ36),"Y"))</f>
        <v>14</v>
      </c>
      <c r="EC36" s="376">
        <f ca="1">IF(DM36="",-1,COUNTIF(INDIRECT(DW36&amp;$DJ$10):INDIRECT(DW36&amp;DJ36),"Y"))</f>
        <v>-1</v>
      </c>
      <c r="ED36" s="376">
        <f ca="1">IF(DN36="",-1,COUNTIF(INDIRECT(DX36&amp;$DJ$10):INDIRECT(DX36&amp;DJ36),"Y"))</f>
        <v>-1</v>
      </c>
      <c r="EE36" s="374">
        <f ca="1">IF(DO36="",-1,COUNTIF(INDIRECT(DY36&amp;$DJ$10):INDIRECT(DY36&amp;DJ36),"Y"))</f>
        <v>-1</v>
      </c>
      <c r="EF36" s="378">
        <f ca="1">IF(DP36="",-1,COUNTIF(INDIRECT(DZ36&amp;$DJ$10):INDIRECT(DZ36&amp;DJ36),"Y"))</f>
        <v>-1</v>
      </c>
      <c r="EG36" s="378">
        <f ca="1">IF(DQ36="",-1,COUNTIF(INDIRECT(EA36&amp;$DJ$10):INDIRECT(EA36&amp;DJ36),"Y"))</f>
        <v>-1</v>
      </c>
      <c r="EH36" s="348" t="str" cm="1">
        <f t="array" aca="1" ref="EH36" ca="1">IFERROR(INDEX($DL$35:$DQ$35,_xlfn.AGGREGATE(15,6,COLUMN($DL$35:$DQ$35)-COLUMN($DK$35)/($EB$35:$EG$35=MAX($EB$35:$EG$35)),COLUMNS(DL$35:$DL36))),"")</f>
        <v>B</v>
      </c>
      <c r="EI36" s="348" t="str" cm="1">
        <f t="array" aca="1" ref="EI36" ca="1">IFERROR(INDEX($DL$35:$DQ$35,_xlfn.AGGREGATE(15,6,COLUMN($DL$35:$DQ$35)-COLUMN($DK$35)/($EB$35:$EG$35=MAX($EB$35:$EG$35)),COLUMNS($DL$35:DM36))),"")</f>
        <v/>
      </c>
      <c r="EJ36" s="348" t="str" cm="1">
        <f t="array" aca="1" ref="EJ36" ca="1">IFERROR(INDEX($DL$35:$DQ$35,_xlfn.AGGREGATE(15,6,COLUMN($DL$35:$DQ$35)-COLUMN($DK$35)/($EB$35:$EG$35=MAX($EB$35:$EG$35)),COLUMNS($DL$35:DN36))),"")</f>
        <v/>
      </c>
      <c r="EK36" s="348" t="str" cm="1">
        <f t="array" aca="1" ref="EK36" ca="1">IFERROR(INDEX($DL$35:$DQ$35,_xlfn.AGGREGATE(15,6,COLUMN($DL$35:$DQ$35)-COLUMN($DK$35)/($EB$35:$EG$35=MAX($EB$35:$EG$35)),COLUMNS($DL$35:DO36))),"")</f>
        <v/>
      </c>
      <c r="EL36" s="348" t="str" cm="1">
        <f t="array" aca="1" ref="EL36" ca="1">IFERROR(INDEX($DL$35:$DQ$35,_xlfn.AGGREGATE(15,6,COLUMN($DL$35:$DQ$35)-COLUMN($DK$35)/($EB$35:$EG$35=MAX($EB$35:$EG$35)),COLUMNS($DL$35:DP36))),"")</f>
        <v/>
      </c>
      <c r="EM36" s="348" t="str" cm="1">
        <f t="array" aca="1" ref="EM36" ca="1">IFERROR(INDEX($DL$35:$DQ$35,_xlfn.AGGREGATE(15,6,COLUMN($DL$35:$DQ$35)-COLUMN($DK$35)/($EB$35:$EG$35=MAX($EB$35:$EG$35)),COLUMNS($DL$35:DQ36))),"")</f>
        <v/>
      </c>
      <c r="EN36" s="352">
        <f t="shared" ca="1" si="2"/>
        <v>1</v>
      </c>
      <c r="EO36" s="350">
        <f t="shared" ca="1" si="21"/>
        <v>1</v>
      </c>
      <c r="EP36" s="377" t="str" cm="1">
        <f t="array" aca="1" ref="EP36" ca="1">INDEX(EH36:EM36,1,EO36)</f>
        <v>B</v>
      </c>
    </row>
    <row r="37" spans="1:146" ht="26.25" customHeight="1" thickBot="1">
      <c r="A37" s="14">
        <v>28</v>
      </c>
      <c r="B37" s="104" t="str">
        <f>'Strategy 1 | PD-TG'!B37</f>
        <v>B2</v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>Y</v>
      </c>
      <c r="F37" s="91">
        <f>'Strategy 1 | PD-TG'!T37</f>
        <v>10</v>
      </c>
      <c r="G37" s="91">
        <f>'Strategy 1 | PD-TG'!N37</f>
        <v>2</v>
      </c>
      <c r="H37" s="105">
        <f>'Strategy 1 | PD-TG'!P37</f>
        <v>29</v>
      </c>
      <c r="I37" s="135"/>
      <c r="J37" s="135"/>
      <c r="K37" s="104" t="str">
        <f>'Strategy 2 | PD-FE'!B37</f>
        <v>NB</v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>
        <f>'Strategy 2 | PD-FE'!T37</f>
        <v>10</v>
      </c>
      <c r="P37" s="91">
        <f>'Strategy 2 | PD-FE'!N37</f>
        <v>0</v>
      </c>
      <c r="Q37" s="105">
        <f>'Strategy 2 | PD-FE'!P37</f>
        <v>5</v>
      </c>
      <c r="R37" s="135"/>
      <c r="S37" s="135"/>
      <c r="T37" s="104" t="str">
        <f>'Strategy 3 | M1-TG'!B37</f>
        <v>P2</v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>N</v>
      </c>
      <c r="X37" s="91">
        <f>'Strategy 3 | M1-TG'!T37</f>
        <v>-10</v>
      </c>
      <c r="Y37" s="91">
        <f>'Strategy 3 | M1-TG'!N37</f>
        <v>-6</v>
      </c>
      <c r="Z37" s="105">
        <f>'Strategy 3 | M1-TG'!P37</f>
        <v>-3</v>
      </c>
      <c r="AA37" s="135"/>
      <c r="AB37" s="135"/>
      <c r="AC37" s="104" t="str">
        <f>'Strategy 4 | HP-FE'!B37</f>
        <v>P2</v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>N</v>
      </c>
      <c r="AG37" s="91">
        <f>'Strategy 4 | HP-FE'!T37</f>
        <v>8</v>
      </c>
      <c r="AH37" s="91">
        <f>'Strategy 4 | HP-FE'!N37</f>
        <v>-2</v>
      </c>
      <c r="AI37" s="105">
        <f>'Strategy 4 | HP-FE'!P37</f>
        <v>13</v>
      </c>
      <c r="AJ37" s="135"/>
      <c r="AK37" s="135"/>
      <c r="AL37" s="104" t="str">
        <f>'Strategy 5 | M1-FE'!B37</f>
        <v>P6</v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>N</v>
      </c>
      <c r="AP37" s="91">
        <f>'Strategy 5 | M1-FE'!T37</f>
        <v>-7</v>
      </c>
      <c r="AQ37" s="91">
        <f>'Strategy 5 | M1-FE'!N37</f>
        <v>-32</v>
      </c>
      <c r="AR37" s="105">
        <f>'Strategy 5 | M1-FE'!P37</f>
        <v>-30</v>
      </c>
      <c r="AS37" s="135"/>
      <c r="AT37" s="135"/>
      <c r="AU37" s="172" t="s">
        <v>25</v>
      </c>
      <c r="AV37" s="159" t="str">
        <f t="shared" ca="1" si="3"/>
        <v/>
      </c>
      <c r="AW37" s="169" t="str">
        <f ca="1">IF(AU36="","",VLOOKUP(DT37,General!U:V,2,FALSE))</f>
        <v>S1</v>
      </c>
      <c r="AX37" s="163" t="str" cm="1">
        <f t="array" aca="1" ref="AX37" ca="1">IF(AU36="","",INDIRECT(DT37&amp;DJ37))</f>
        <v>B2</v>
      </c>
      <c r="AY37" s="91" t="str">
        <f t="shared" ca="1" si="4"/>
        <v>Y</v>
      </c>
      <c r="AZ37" s="91">
        <f t="shared" ca="1" si="22"/>
        <v>10</v>
      </c>
      <c r="BA37" s="105">
        <f t="shared" ca="1" si="5"/>
        <v>5</v>
      </c>
      <c r="BB37" s="135"/>
      <c r="BC37" s="135"/>
      <c r="BD37" s="135"/>
      <c r="BE37" s="104" t="str">
        <f>'Strategy 6 | PD-M1'!B37</f>
        <v>NB</v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>
        <f>'Strategy 6 | PD-M1'!T37</f>
        <v>-4</v>
      </c>
      <c r="BJ37" s="91">
        <f>'Strategy 6 | PD-M1'!N37</f>
        <v>-6</v>
      </c>
      <c r="BK37" s="105">
        <f>'Strategy 6 | PD-M1'!P37</f>
        <v>-19</v>
      </c>
      <c r="BL37" s="135"/>
      <c r="BM37" s="135"/>
      <c r="BN37" s="104" t="str">
        <f>'Strategy 7 | TG-FE'!B37</f>
        <v>NB</v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>
        <f>'Strategy 7 | TG-FE'!T37</f>
        <v>4</v>
      </c>
      <c r="BS37" s="91">
        <f>'Strategy 7 | TG-FE'!N37</f>
        <v>0</v>
      </c>
      <c r="BT37" s="105">
        <f>'Strategy 7 | TG-FE'!P37</f>
        <v>16</v>
      </c>
      <c r="BU37" s="135"/>
      <c r="BV37" s="135"/>
      <c r="BW37" s="104" t="str">
        <f>'Strategy 8 | M1-WB'!B37</f>
        <v>P7</v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>N</v>
      </c>
      <c r="CA37" s="91">
        <f>'Strategy 8 | M1-WB'!T37</f>
        <v>-10</v>
      </c>
      <c r="CB37" s="91">
        <f>'Strategy 8 | M1-WB'!N37</f>
        <v>-26</v>
      </c>
      <c r="CC37" s="105">
        <f>'Strategy 8 | M1-WB'!P37</f>
        <v>-34</v>
      </c>
      <c r="CD37" s="135"/>
      <c r="CE37" s="135"/>
      <c r="CF37" s="104" t="str">
        <f>'Strategy 9 | HP-M1'!B37</f>
        <v>P4</v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>N</v>
      </c>
      <c r="CJ37" s="91">
        <f>'Strategy 9 | HP-M1'!T37</f>
        <v>6</v>
      </c>
      <c r="CK37" s="91">
        <f>'Strategy 9 | HP-M1'!N37</f>
        <v>-6</v>
      </c>
      <c r="CL37" s="105">
        <f>'Strategy 9 | HP-M1'!P37</f>
        <v>-22</v>
      </c>
      <c r="CM37" s="135"/>
      <c r="CN37" s="135"/>
      <c r="CO37" s="104" t="str">
        <f>'Strategy 10 | OP-OB'!B37</f>
        <v>P3</v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>N</v>
      </c>
      <c r="CS37" s="91">
        <f>'Strategy 10 | OP-OB'!T37</f>
        <v>-4</v>
      </c>
      <c r="CT37" s="91">
        <f>'Strategy 10 | OP-OB'!N37</f>
        <v>-3</v>
      </c>
      <c r="CU37" s="105">
        <f>'Strategy 10 | OP-OB'!P37</f>
        <v>-3</v>
      </c>
      <c r="CV37" s="14">
        <f ca="1">IF(AY37="",0,IFERROR(VLOOKUP(AY32&amp;AY33&amp;AY34&amp;AY35&amp;AY36&amp;AY37,General!I:J,2,FALSE),0))+AZ36</f>
        <v>16</v>
      </c>
      <c r="CW37" s="379">
        <f t="shared" si="6"/>
        <v>29</v>
      </c>
      <c r="CX37" s="335">
        <f>COUNTIF(CZ37:DI37,CW37)</f>
        <v>1</v>
      </c>
      <c r="CY37" s="371" t="str">
        <f t="shared" si="0"/>
        <v>RR</v>
      </c>
      <c r="CZ37" s="372">
        <f t="shared" si="7"/>
        <v>29</v>
      </c>
      <c r="DA37" s="372">
        <f t="shared" si="8"/>
        <v>5</v>
      </c>
      <c r="DB37" s="372">
        <f t="shared" si="9"/>
        <v>-3</v>
      </c>
      <c r="DC37" s="372">
        <f t="shared" si="10"/>
        <v>13</v>
      </c>
      <c r="DD37" s="372">
        <f t="shared" si="11"/>
        <v>-30</v>
      </c>
      <c r="DE37" s="372">
        <f t="shared" si="12"/>
        <v>-19</v>
      </c>
      <c r="DF37" s="372">
        <f t="shared" si="13"/>
        <v>16</v>
      </c>
      <c r="DG37" s="372">
        <f t="shared" si="14"/>
        <v>-34</v>
      </c>
      <c r="DH37" s="372">
        <f t="shared" si="15"/>
        <v>-22</v>
      </c>
      <c r="DI37" s="372">
        <f t="shared" si="16"/>
        <v>-3</v>
      </c>
      <c r="DJ37" s="346">
        <v>37</v>
      </c>
      <c r="DK37" s="350">
        <f t="shared" ref="DK37:DK100" si="44">DJ37-5</f>
        <v>32</v>
      </c>
      <c r="DL37" s="348" t="str" cm="1">
        <f t="array" ref="DL37">IFERROR(INDEX($CZ$4:$DI$4,_xlfn.AGGREGATE(15,6,COLUMN($CZ$4:$DI$4)-COLUMN($CY$1)/($CZ$37:$DI$37=MAX($CZ$37:$DI$37)),COLUMNS($DI$4:DI5))),"")</f>
        <v>B</v>
      </c>
      <c r="DM37" s="348" t="str" cm="1">
        <f t="array" ref="DM37">IFERROR(INDEX($CZ$4:$DI$4,_xlfn.AGGREGATE(15,6,COLUMN($CZ$4:$DI$4)-COLUMN($CY$1)/($CZ$37:$DI$37=MAX($CZ$37:$DI$37)),COLUMNS($DI$4:DJ5))),"")</f>
        <v/>
      </c>
      <c r="DN37" s="348" t="str" cm="1">
        <f t="array" ref="DN37">IFERROR(INDEX($CZ$4:$DI$4,_xlfn.AGGREGATE(15,6,COLUMN($CZ$4:$DI$4)-COLUMN($CY$1)/($CZ$37:$DI$37=MAX($CZ$37:$DI$37)),COLUMNS($DI$4:DK5))),"")</f>
        <v/>
      </c>
      <c r="DO37" s="348" t="str" cm="1">
        <f t="array" ref="DO37">IFERROR(INDEX($CZ$4:$DI$4,_xlfn.AGGREGATE(15,6,COLUMN($CZ$4:$DI$4)-COLUMN($CY$1)/($CZ$37:$DI$37=MAX($CZ$37:$DI$37)),COLUMNS($DI$4:DL5))),"")</f>
        <v/>
      </c>
      <c r="DP37" s="348" t="str" cm="1">
        <f t="array" ref="DP37">IFERROR(INDEX($CZ$4:$DI$4,_xlfn.AGGREGATE(15,6,COLUMN($CZ$4:$DI$4)-COLUMN($CY$1)/($CZ$37:$DI$37=MAX($CZ$37:$DI$37)),COLUMNS($DI$4:DM5))),"")</f>
        <v/>
      </c>
      <c r="DQ37" s="348" t="str" cm="1">
        <f t="array" ref="DQ37">IFERROR(INDEX($CZ$4:$DI$4,_xlfn.AGGREGATE(15,6,COLUMN($CZ$4:$DI$4)-COLUMN($CY$1)/($CZ$37:$DI$37=MAX($CZ$37:$DI$37)),COLUMNS($DI$4:DN5))),"")</f>
        <v/>
      </c>
      <c r="DR37" s="346" t="str">
        <f t="shared" ca="1" si="18"/>
        <v>B</v>
      </c>
      <c r="DS37" s="349" t="str">
        <f t="shared" ca="1" si="19"/>
        <v/>
      </c>
      <c r="DT37" s="349" t="str">
        <f t="shared" ca="1" si="1"/>
        <v>B</v>
      </c>
      <c r="DU37" s="350">
        <f t="shared" ca="1" si="20"/>
        <v>1</v>
      </c>
      <c r="DV37" s="348" t="str">
        <f>IFERROR(VLOOKUP(DL37,General!R:S,2,FALSE),"")</f>
        <v>E</v>
      </c>
      <c r="DW37" s="348" t="str">
        <f>IFERROR(VLOOKUP(DM37,General!R:S,2,FALSE),"")</f>
        <v/>
      </c>
      <c r="DX37" s="348" t="str">
        <f>IFERROR(VLOOKUP(DN37,General!R:S,2,FALSE),"")</f>
        <v/>
      </c>
      <c r="DY37" s="348" t="str">
        <f>IFERROR(VLOOKUP(DO37,General!R:S,2,FALSE),"")</f>
        <v/>
      </c>
      <c r="DZ37" s="348" t="str">
        <f>IFERROR(VLOOKUP(DP37,General!R:S,2,FALSE),"")</f>
        <v/>
      </c>
      <c r="EA37" s="348" t="str">
        <f>IFERROR(VLOOKUP(DQ37,General!R:S,2,FALSE),"")</f>
        <v/>
      </c>
      <c r="EB37" s="373">
        <f ca="1">IF(DL37="",-1,COUNTIF(INDIRECT(DV37&amp;$DJ$10):INDIRECT(DV37&amp;DJ37),"Y"))</f>
        <v>15</v>
      </c>
      <c r="EC37" s="376">
        <f ca="1">IF(DM37="",-1,COUNTIF(INDIRECT(DW37&amp;$DJ$10):INDIRECT(DW37&amp;DJ37),"Y"))</f>
        <v>-1</v>
      </c>
      <c r="ED37" s="376">
        <f ca="1">IF(DN37="",-1,COUNTIF(INDIRECT(DX37&amp;$DJ$10):INDIRECT(DX37&amp;DJ37),"Y"))</f>
        <v>-1</v>
      </c>
      <c r="EE37" s="374">
        <f ca="1">IF(DO37="",-1,COUNTIF(INDIRECT(DY37&amp;$DJ$10):INDIRECT(DY37&amp;DJ37),"Y"))</f>
        <v>-1</v>
      </c>
      <c r="EF37" s="378">
        <f ca="1">IF(DP37="",-1,COUNTIF(INDIRECT(DZ37&amp;$DJ$10):INDIRECT(DZ37&amp;DJ37),"Y"))</f>
        <v>-1</v>
      </c>
      <c r="EG37" s="378">
        <f ca="1">IF(DQ37="",-1,COUNTIF(INDIRECT(EA37&amp;$DJ$10):INDIRECT(EA37&amp;DJ37),"Y"))</f>
        <v>-1</v>
      </c>
      <c r="EH37" s="348" t="str" cm="1">
        <f t="array" aca="1" ref="EH37" ca="1">IFERROR(INDEX($DL$36:$DQ$36,_xlfn.AGGREGATE(15,6,COLUMN($DL$36:$DQ$36)-COLUMN($DK$36)/($EB$36:$EG$36=MAX($EB$36:$EG$36)),COLUMNS(DL$36:$DL37))),"")</f>
        <v>B</v>
      </c>
      <c r="EI37" s="348" t="str" cm="1">
        <f t="array" aca="1" ref="EI37" ca="1">IFERROR(INDEX($DL$36:$DQ$36,_xlfn.AGGREGATE(15,6,COLUMN($DL$36:$DQ$36)-COLUMN($DK$36)/($EB$36:$EG$36=MAX($EB$36:$EG$36)),COLUMNS($DL$36:DM37))),"")</f>
        <v/>
      </c>
      <c r="EJ37" s="348" t="str" cm="1">
        <f t="array" aca="1" ref="EJ37" ca="1">IFERROR(INDEX($DL$36:$DQ$36,_xlfn.AGGREGATE(15,6,COLUMN($DL$36:$DQ$36)-COLUMN($DK$36)/($EB$36:$EG$36=MAX($EB$36:$EG$36)),COLUMNS($DL$36:DN37))),"")</f>
        <v/>
      </c>
      <c r="EK37" s="348" t="str" cm="1">
        <f t="array" aca="1" ref="EK37" ca="1">IFERROR(INDEX($DL$36:$DQ$36,_xlfn.AGGREGATE(15,6,COLUMN($DL$36:$DQ$36)-COLUMN($DK$36)/($EB$36:$EG$36=MAX($EB$36:$EG$36)),COLUMNS($DL$36:DO37))),"")</f>
        <v/>
      </c>
      <c r="EL37" s="348" t="str" cm="1">
        <f t="array" aca="1" ref="EL37" ca="1">IFERROR(INDEX($DL$36:$DQ$36,_xlfn.AGGREGATE(15,6,COLUMN($DL$36:$DQ$36)-COLUMN($DK$36)/($EB$36:$EG$36=MAX($EB$36:$EG$36)),COLUMNS($DL$36:DP37))),"")</f>
        <v/>
      </c>
      <c r="EM37" s="348" t="str" cm="1">
        <f t="array" aca="1" ref="EM37" ca="1">IFERROR(INDEX($DL$36:$DQ$36,_xlfn.AGGREGATE(15,6,COLUMN($DL$36:$DQ$36)-COLUMN($DK$36)/($EB$36:$EG$36=MAX($EB$36:$EG$36)),COLUMNS($DL$36:DQ37))),"")</f>
        <v/>
      </c>
      <c r="EN37" s="352">
        <f t="shared" ca="1" si="2"/>
        <v>1</v>
      </c>
      <c r="EO37" s="350">
        <f t="shared" ca="1" si="21"/>
        <v>1</v>
      </c>
      <c r="EP37" s="377" t="str" cm="1">
        <f t="array" aca="1" ref="EP37" ca="1">INDEX(EH37:EM37,1,EO37)</f>
        <v>B</v>
      </c>
    </row>
    <row r="38" spans="1:146" ht="26.25" customHeight="1" thickBot="1">
      <c r="A38" s="14">
        <v>29</v>
      </c>
      <c r="B38" s="104" t="str">
        <f>'Strategy 1 | PD-TG'!B38</f>
        <v>B7</v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>Y</v>
      </c>
      <c r="F38" s="91">
        <f>'Strategy 1 | PD-TG'!T38</f>
        <v>10</v>
      </c>
      <c r="G38" s="91">
        <f>'Strategy 1 | PD-TG'!N38</f>
        <v>9</v>
      </c>
      <c r="H38" s="105">
        <f>'Strategy 1 | PD-TG'!P38</f>
        <v>36</v>
      </c>
      <c r="I38" s="135"/>
      <c r="J38" s="135"/>
      <c r="K38" s="104" t="str">
        <f>'Strategy 2 | PD-FE'!B38</f>
        <v>B3</v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>Y</v>
      </c>
      <c r="O38" s="91">
        <f>'Strategy 2 | PD-FE'!T38</f>
        <v>10</v>
      </c>
      <c r="P38" s="91">
        <f>'Strategy 2 | PD-FE'!N38</f>
        <v>3</v>
      </c>
      <c r="Q38" s="105">
        <f>'Strategy 2 | PD-FE'!P38</f>
        <v>8</v>
      </c>
      <c r="R38" s="135"/>
      <c r="S38" s="135"/>
      <c r="T38" s="104" t="str">
        <f>'Strategy 3 | M1-TG'!B38</f>
        <v>B1</v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>Y</v>
      </c>
      <c r="X38" s="91">
        <f>'Strategy 3 | M1-TG'!T38</f>
        <v>-9</v>
      </c>
      <c r="Y38" s="91">
        <f>'Strategy 3 | M1-TG'!N38</f>
        <v>-5</v>
      </c>
      <c r="Z38" s="105">
        <f>'Strategy 3 | M1-TG'!P38</f>
        <v>-2</v>
      </c>
      <c r="AA38" s="135"/>
      <c r="AB38" s="135"/>
      <c r="AC38" s="104" t="str">
        <f>'Strategy 4 | HP-FE'!B38</f>
        <v>NB</v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>
        <f>'Strategy 4 | HP-FE'!T38</f>
        <v>8</v>
      </c>
      <c r="AH38" s="91">
        <f>'Strategy 4 | HP-FE'!N38</f>
        <v>-2</v>
      </c>
      <c r="AI38" s="105">
        <f>'Strategy 4 | HP-FE'!P38</f>
        <v>13</v>
      </c>
      <c r="AJ38" s="135"/>
      <c r="AK38" s="135"/>
      <c r="AL38" s="104" t="str">
        <f>'Strategy 5 | M1-FE'!B38</f>
        <v>P8</v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>N</v>
      </c>
      <c r="AP38" s="91">
        <f>'Strategy 5 | M1-FE'!T38</f>
        <v>-10</v>
      </c>
      <c r="AQ38" s="91">
        <f>'Strategy 5 | M1-FE'!N38</f>
        <v>-40</v>
      </c>
      <c r="AR38" s="105">
        <f>'Strategy 5 | M1-FE'!P38</f>
        <v>-38</v>
      </c>
      <c r="AS38" s="135"/>
      <c r="AT38" s="135"/>
      <c r="AU38" s="172" t="s">
        <v>25</v>
      </c>
      <c r="AV38" s="159" t="str">
        <f t="shared" ca="1" si="3"/>
        <v/>
      </c>
      <c r="AW38" s="169" t="str">
        <f ca="1">IF(AU37="","",VLOOKUP(DT38,General!U:V,2,FALSE))</f>
        <v>S1</v>
      </c>
      <c r="AX38" s="163" t="str" cm="1">
        <f t="array" aca="1" ref="AX38" ca="1">IF(AU37="","",INDIRECT(DT38&amp;DJ38))</f>
        <v>B7</v>
      </c>
      <c r="AY38" s="91" t="str">
        <f t="shared" ca="1" si="4"/>
        <v>Y</v>
      </c>
      <c r="AZ38" s="91">
        <f t="shared" ca="1" si="22"/>
        <v>10</v>
      </c>
      <c r="BA38" s="105">
        <f t="shared" ca="1" si="5"/>
        <v>12</v>
      </c>
      <c r="BB38" s="135"/>
      <c r="BC38" s="135"/>
      <c r="BD38" s="135"/>
      <c r="BE38" s="104" t="str">
        <f>'Strategy 6 | PD-M1'!B38</f>
        <v>P2</v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>N</v>
      </c>
      <c r="BI38" s="91">
        <f>'Strategy 6 | PD-M1'!T38</f>
        <v>-10</v>
      </c>
      <c r="BJ38" s="91">
        <f>'Strategy 6 | PD-M1'!N38</f>
        <v>-8</v>
      </c>
      <c r="BK38" s="105">
        <f>'Strategy 6 | PD-M1'!P38</f>
        <v>-21</v>
      </c>
      <c r="BL38" s="135"/>
      <c r="BM38" s="135"/>
      <c r="BN38" s="104" t="str">
        <f>'Strategy 7 | TG-FE'!B38</f>
        <v>B3</v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>Y</v>
      </c>
      <c r="BR38" s="91">
        <f>'Strategy 7 | TG-FE'!T38</f>
        <v>10</v>
      </c>
      <c r="BS38" s="91">
        <f>'Strategy 7 | TG-FE'!N38</f>
        <v>3</v>
      </c>
      <c r="BT38" s="105">
        <f>'Strategy 7 | TG-FE'!P38</f>
        <v>19</v>
      </c>
      <c r="BU38" s="135"/>
      <c r="BV38" s="135"/>
      <c r="BW38" s="104" t="str">
        <f>'Strategy 8 | M1-WB'!B38</f>
        <v>P3</v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>N</v>
      </c>
      <c r="CA38" s="91">
        <f>'Strategy 8 | M1-WB'!T38</f>
        <v>-10</v>
      </c>
      <c r="CB38" s="91">
        <f>'Strategy 8 | M1-WB'!N38</f>
        <v>-29</v>
      </c>
      <c r="CC38" s="105">
        <f>'Strategy 8 | M1-WB'!P38</f>
        <v>-37</v>
      </c>
      <c r="CD38" s="135"/>
      <c r="CE38" s="135"/>
      <c r="CF38" s="104" t="str">
        <f>'Strategy 9 | HP-M1'!B38</f>
        <v>P2</v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>N</v>
      </c>
      <c r="CJ38" s="91">
        <f>'Strategy 9 | HP-M1'!T38</f>
        <v>0</v>
      </c>
      <c r="CK38" s="91">
        <f>'Strategy 9 | HP-M1'!N38</f>
        <v>-8</v>
      </c>
      <c r="CL38" s="105">
        <f>'Strategy 9 | HP-M1'!P38</f>
        <v>-24</v>
      </c>
      <c r="CM38" s="135"/>
      <c r="CN38" s="135"/>
      <c r="CO38" s="104" t="str">
        <f>'Strategy 10 | OP-OB'!B38</f>
        <v>P1</v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>N</v>
      </c>
      <c r="CS38" s="91">
        <f>'Strategy 10 | OP-OB'!T38</f>
        <v>-7</v>
      </c>
      <c r="CT38" s="91">
        <f>'Strategy 10 | OP-OB'!N38</f>
        <v>-4</v>
      </c>
      <c r="CU38" s="105">
        <f>'Strategy 10 | OP-OB'!P38</f>
        <v>-4</v>
      </c>
      <c r="CV38" s="14">
        <f ca="1">IF(AY38="",0,IFERROR(VLOOKUP(AY33&amp;AY34&amp;AY35&amp;AY36&amp;AY37&amp;AY38,General!I:J,2,FALSE),0))+AZ37</f>
        <v>16</v>
      </c>
      <c r="CW38" s="379">
        <f t="shared" si="6"/>
        <v>36</v>
      </c>
      <c r="CX38" s="335">
        <f>COUNTIF(CZ38:DI38,CW38)</f>
        <v>1</v>
      </c>
      <c r="CY38" s="371" t="str">
        <f t="shared" si="0"/>
        <v>RR</v>
      </c>
      <c r="CZ38" s="372">
        <f t="shared" si="7"/>
        <v>36</v>
      </c>
      <c r="DA38" s="372">
        <f t="shared" si="8"/>
        <v>8</v>
      </c>
      <c r="DB38" s="372">
        <f t="shared" si="9"/>
        <v>-2</v>
      </c>
      <c r="DC38" s="372">
        <f t="shared" si="10"/>
        <v>13</v>
      </c>
      <c r="DD38" s="372">
        <f t="shared" si="11"/>
        <v>-38</v>
      </c>
      <c r="DE38" s="372">
        <f t="shared" si="12"/>
        <v>-21</v>
      </c>
      <c r="DF38" s="372">
        <f t="shared" si="13"/>
        <v>19</v>
      </c>
      <c r="DG38" s="372">
        <f t="shared" si="14"/>
        <v>-37</v>
      </c>
      <c r="DH38" s="372">
        <f t="shared" si="15"/>
        <v>-24</v>
      </c>
      <c r="DI38" s="372">
        <f t="shared" si="16"/>
        <v>-4</v>
      </c>
      <c r="DJ38" s="346">
        <v>38</v>
      </c>
      <c r="DK38" s="350">
        <f t="shared" ref="DK38:DK101" si="45">DJ38-5</f>
        <v>33</v>
      </c>
      <c r="DL38" s="348" t="str" cm="1">
        <f t="array" ref="DL38">IFERROR(INDEX($CZ$4:$DI$4,_xlfn.AGGREGATE(15,6,COLUMN($CZ$4:$DI$4)-COLUMN($CY$1)/($CZ$38:$DI$38=MAX($CZ$38:$DI$38)),COLUMNS($DI$4:DI5))),"")</f>
        <v>B</v>
      </c>
      <c r="DM38" s="348" t="str" cm="1">
        <f t="array" ref="DM38">IFERROR(INDEX($CZ$4:$DI$4,_xlfn.AGGREGATE(15,6,COLUMN($CZ$4:$DI$4)-COLUMN($CY$1)/($CZ$38:$DI$38=MAX($CZ$38:$DI$38)),COLUMNS($DI$4:DJ5))),"")</f>
        <v/>
      </c>
      <c r="DN38" s="348" t="str" cm="1">
        <f t="array" ref="DN38">IFERROR(INDEX($CZ$4:$DI$4,_xlfn.AGGREGATE(15,6,COLUMN($CZ$4:$DI$4)-COLUMN($CY$1)/($CZ$38:$DI$38=MAX($CZ$38:$DI$38)),COLUMNS($DI$4:DK5))),"")</f>
        <v/>
      </c>
      <c r="DO38" s="348" t="str" cm="1">
        <f t="array" ref="DO38">IFERROR(INDEX($CZ$4:$DI$4,_xlfn.AGGREGATE(15,6,COLUMN($CZ$4:$DI$4)-COLUMN($CY$1)/($CZ$38:$DI$38=MAX($CZ$38:$DI$38)),COLUMNS($DI$4:DL5))),"")</f>
        <v/>
      </c>
      <c r="DP38" s="348" t="str" cm="1">
        <f t="array" ref="DP38">IFERROR(INDEX($CZ$4:$DI$4,_xlfn.AGGREGATE(15,6,COLUMN($CZ$4:$DI$4)-COLUMN($CY$1)/($CZ$38:$DI$38=MAX($CZ$38:$DI$38)),COLUMNS($DI$4:DM5))),"")</f>
        <v/>
      </c>
      <c r="DQ38" s="348" t="str" cm="1">
        <f t="array" ref="DQ38">IFERROR(INDEX($CZ$4:$DI$4,_xlfn.AGGREGATE(15,6,COLUMN($CZ$4:$DI$4)-COLUMN($CY$1)/($CZ$38:$DI$38=MAX($CZ$38:$DI$38)),COLUMNS($DI$4:DN5))),"")</f>
        <v/>
      </c>
      <c r="DR38" s="346" t="str">
        <f t="shared" ca="1" si="18"/>
        <v>B</v>
      </c>
      <c r="DS38" s="349" t="str">
        <f t="shared" ca="1" si="19"/>
        <v/>
      </c>
      <c r="DT38" s="349" t="str">
        <f t="shared" ca="1" si="1"/>
        <v>B</v>
      </c>
      <c r="DU38" s="350">
        <f t="shared" ca="1" si="20"/>
        <v>1</v>
      </c>
      <c r="DV38" s="348" t="str">
        <f>IFERROR(VLOOKUP(DL38,General!R:S,2,FALSE),"")</f>
        <v>E</v>
      </c>
      <c r="DW38" s="348" t="str">
        <f>IFERROR(VLOOKUP(DM38,General!R:S,2,FALSE),"")</f>
        <v/>
      </c>
      <c r="DX38" s="348" t="str">
        <f>IFERROR(VLOOKUP(DN38,General!R:S,2,FALSE),"")</f>
        <v/>
      </c>
      <c r="DY38" s="348" t="str">
        <f>IFERROR(VLOOKUP(DO38,General!R:S,2,FALSE),"")</f>
        <v/>
      </c>
      <c r="DZ38" s="348" t="str">
        <f>IFERROR(VLOOKUP(DP38,General!R:S,2,FALSE),"")</f>
        <v/>
      </c>
      <c r="EA38" s="348" t="str">
        <f>IFERROR(VLOOKUP(DQ38,General!R:S,2,FALSE),"")</f>
        <v/>
      </c>
      <c r="EB38" s="373">
        <f ca="1">IF(DL38="",-1,COUNTIF(INDIRECT(DV38&amp;$DJ$10):INDIRECT(DV38&amp;DJ38),"Y"))</f>
        <v>16</v>
      </c>
      <c r="EC38" s="376">
        <f ca="1">IF(DM38="",-1,COUNTIF(INDIRECT(DW38&amp;$DJ$10):INDIRECT(DW38&amp;DJ38),"Y"))</f>
        <v>-1</v>
      </c>
      <c r="ED38" s="376">
        <f ca="1">IF(DN38="",-1,COUNTIF(INDIRECT(DX38&amp;$DJ$10):INDIRECT(DX38&amp;DJ38),"Y"))</f>
        <v>-1</v>
      </c>
      <c r="EE38" s="374">
        <f ca="1">IF(DO38="",-1,COUNTIF(INDIRECT(DY38&amp;$DJ$10):INDIRECT(DY38&amp;DJ38),"Y"))</f>
        <v>-1</v>
      </c>
      <c r="EF38" s="378">
        <f ca="1">IF(DP38="",-1,COUNTIF(INDIRECT(DZ38&amp;$DJ$10):INDIRECT(DZ38&amp;DJ38),"Y"))</f>
        <v>-1</v>
      </c>
      <c r="EG38" s="378">
        <f ca="1">IF(DQ38="",-1,COUNTIF(INDIRECT(EA38&amp;$DJ$10):INDIRECT(EA38&amp;DJ38),"Y"))</f>
        <v>-1</v>
      </c>
      <c r="EH38" s="348" t="str" cm="1">
        <f t="array" aca="1" ref="EH38" ca="1">IFERROR(INDEX($DL$37:$DQ$37,_xlfn.AGGREGATE(15,6,COLUMN($DL$37:$DQ$37)-COLUMN($DK$37)/($EB$37:$EG$37=MAX($EB$37:$EG$37)),COLUMNS(DL$37:$DL38))),"")</f>
        <v>B</v>
      </c>
      <c r="EI38" s="348" t="str" cm="1">
        <f t="array" aca="1" ref="EI38" ca="1">IFERROR(INDEX($DL$37:$DQ$37,_xlfn.AGGREGATE(15,6,COLUMN($DL$37:$DQ$37)-COLUMN($DK$37)/($EB$37:$EG$37=MAX($EB$37:$EG$37)),COLUMNS($DL$37:DM38))),"")</f>
        <v/>
      </c>
      <c r="EJ38" s="348" t="str" cm="1">
        <f t="array" aca="1" ref="EJ38" ca="1">IFERROR(INDEX($DL$37:$DQ$37,_xlfn.AGGREGATE(15,6,COLUMN($DL$37:$DQ$37)-COLUMN($DK$37)/($EB$37:$EG$37=MAX($EB$37:$EG$37)),COLUMNS($DL$37:DN38))),"")</f>
        <v/>
      </c>
      <c r="EK38" s="348" t="str" cm="1">
        <f t="array" aca="1" ref="EK38" ca="1">IFERROR(INDEX($DL$37:$DQ$37,_xlfn.AGGREGATE(15,6,COLUMN($DL$37:$DQ$37)-COLUMN($DK$37)/($EB$37:$EG$37=MAX($EB$37:$EG$37)),COLUMNS($DL$37:DO38))),"")</f>
        <v/>
      </c>
      <c r="EL38" s="348" t="str" cm="1">
        <f t="array" aca="1" ref="EL38" ca="1">IFERROR(INDEX($DL$37:$DQ$37,_xlfn.AGGREGATE(15,6,COLUMN($DL$37:$DQ$37)-COLUMN($DK$37)/($EB$37:$EG$37=MAX($EB$37:$EG$37)),COLUMNS($DL$37:DP38))),"")</f>
        <v/>
      </c>
      <c r="EM38" s="348" t="str" cm="1">
        <f t="array" aca="1" ref="EM38" ca="1">IFERROR(INDEX($DL$37:$DQ$37,_xlfn.AGGREGATE(15,6,COLUMN($DL$37:$DQ$37)-COLUMN($DK$37)/($EB$37:$EG$37=MAX($EB$37:$EG$37)),COLUMNS($DL$37:DQ38))),"")</f>
        <v/>
      </c>
      <c r="EN38" s="352">
        <f t="shared" ca="1" si="2"/>
        <v>1</v>
      </c>
      <c r="EO38" s="350">
        <f t="shared" ca="1" si="21"/>
        <v>1</v>
      </c>
      <c r="EP38" s="377" t="str" cm="1">
        <f t="array" aca="1" ref="EP38" ca="1">INDEX(EH38:EM38,1,EO38)</f>
        <v>B</v>
      </c>
    </row>
    <row r="39" spans="1:146" ht="26.25" customHeight="1" thickBot="1">
      <c r="A39" s="14">
        <v>30</v>
      </c>
      <c r="B39" s="106" t="str">
        <f>'Strategy 1 | PD-TG'!B39</f>
        <v>NB</v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>
        <f>'Strategy 1 | PD-TG'!T39</f>
        <v>10</v>
      </c>
      <c r="G39" s="107">
        <f>'Strategy 1 | PD-TG'!N39</f>
        <v>0</v>
      </c>
      <c r="H39" s="108">
        <f>'Strategy 1 | PD-TG'!P39</f>
        <v>36</v>
      </c>
      <c r="I39" s="135"/>
      <c r="J39" s="135"/>
      <c r="K39" s="106" t="str">
        <f>'Strategy 2 | PD-FE'!B39</f>
        <v>NB</v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>
        <f>'Strategy 2 | PD-FE'!T39</f>
        <v>10</v>
      </c>
      <c r="P39" s="107">
        <f>'Strategy 2 | PD-FE'!N39</f>
        <v>0</v>
      </c>
      <c r="Q39" s="108">
        <f>'Strategy 2 | PD-FE'!P39</f>
        <v>8</v>
      </c>
      <c r="R39" s="135"/>
      <c r="S39" s="135"/>
      <c r="T39" s="106" t="str">
        <f>'Strategy 3 | M1-TG'!B39</f>
        <v>P1</v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>Y</v>
      </c>
      <c r="X39" s="107">
        <f>'Strategy 3 | M1-TG'!T39</f>
        <v>-6</v>
      </c>
      <c r="Y39" s="107">
        <f>'Strategy 3 | M1-TG'!N39</f>
        <v>-4</v>
      </c>
      <c r="Z39" s="108">
        <f>'Strategy 3 | M1-TG'!P39</f>
        <v>-1</v>
      </c>
      <c r="AA39" s="135"/>
      <c r="AB39" s="135"/>
      <c r="AC39" s="106" t="str">
        <f>'Strategy 4 | HP-FE'!B39</f>
        <v>P2</v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>Y</v>
      </c>
      <c r="AG39" s="107">
        <f>'Strategy 4 | HP-FE'!T39</f>
        <v>9</v>
      </c>
      <c r="AH39" s="107">
        <f>'Strategy 4 | HP-FE'!N39</f>
        <v>0</v>
      </c>
      <c r="AI39" s="108">
        <f>'Strategy 4 | HP-FE'!P39</f>
        <v>15</v>
      </c>
      <c r="AJ39" s="135"/>
      <c r="AK39" s="135"/>
      <c r="AL39" s="106" t="str">
        <f>'Strategy 5 | M1-FE'!B39</f>
        <v>B4</v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>N</v>
      </c>
      <c r="AP39" s="107">
        <f>'Strategy 5 | M1-FE'!T39</f>
        <v>-10</v>
      </c>
      <c r="AQ39" s="107">
        <f>'Strategy 5 | M1-FE'!N39</f>
        <v>-44</v>
      </c>
      <c r="AR39" s="108">
        <f>'Strategy 5 | M1-FE'!P39</f>
        <v>-42</v>
      </c>
      <c r="AS39" s="135"/>
      <c r="AT39" s="135"/>
      <c r="AU39" s="173" t="s">
        <v>24</v>
      </c>
      <c r="AV39" s="160" t="str">
        <f t="shared" ca="1" si="3"/>
        <v/>
      </c>
      <c r="AW39" s="170" t="str">
        <f ca="1">IF(AU38="","",VLOOKUP(DT39,General!U:V,2,FALSE))</f>
        <v>S1</v>
      </c>
      <c r="AX39" s="167" t="str" cm="1">
        <f t="array" aca="1" ref="AX39" ca="1">IF(AU38="","",INDIRECT(DT39&amp;DJ39))</f>
        <v>NB</v>
      </c>
      <c r="AY39" s="107" t="str">
        <f t="shared" ca="1" si="4"/>
        <v/>
      </c>
      <c r="AZ39" s="107">
        <f t="shared" ca="1" si="22"/>
        <v>10</v>
      </c>
      <c r="BA39" s="108">
        <f t="shared" ca="1" si="5"/>
        <v>12</v>
      </c>
      <c r="BB39" s="135"/>
      <c r="BC39" s="135"/>
      <c r="BD39" s="135"/>
      <c r="BE39" s="106" t="str">
        <f>'Strategy 6 | PD-M1'!B39</f>
        <v>B6</v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>N</v>
      </c>
      <c r="BI39" s="107">
        <f>'Strategy 6 | PD-M1'!T39</f>
        <v>-10</v>
      </c>
      <c r="BJ39" s="107">
        <f>'Strategy 6 | PD-M1'!N39</f>
        <v>-14</v>
      </c>
      <c r="BK39" s="108">
        <f>'Strategy 6 | PD-M1'!P39</f>
        <v>-27</v>
      </c>
      <c r="BL39" s="135"/>
      <c r="BM39" s="135"/>
      <c r="BN39" s="106" t="str">
        <f>'Strategy 7 | TG-FE'!B39</f>
        <v>P2</v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>Y</v>
      </c>
      <c r="BR39" s="107">
        <f>'Strategy 7 | TG-FE'!T39</f>
        <v>10</v>
      </c>
      <c r="BS39" s="107">
        <f>'Strategy 7 | TG-FE'!N39</f>
        <v>2</v>
      </c>
      <c r="BT39" s="108">
        <f>'Strategy 7 | TG-FE'!P39</f>
        <v>21</v>
      </c>
      <c r="BU39" s="135"/>
      <c r="BV39" s="135"/>
      <c r="BW39" s="106" t="str">
        <f>'Strategy 8 | M1-WB'!B39</f>
        <v>B5</v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>N</v>
      </c>
      <c r="CA39" s="107">
        <f>'Strategy 8 | M1-WB'!T39</f>
        <v>-10</v>
      </c>
      <c r="CB39" s="107">
        <f>'Strategy 8 | M1-WB'!N39</f>
        <v>-34</v>
      </c>
      <c r="CC39" s="108">
        <f>'Strategy 8 | M1-WB'!P39</f>
        <v>-42</v>
      </c>
      <c r="CD39" s="135"/>
      <c r="CE39" s="135"/>
      <c r="CF39" s="106" t="str">
        <f>'Strategy 9 | HP-M1'!B39</f>
        <v>B6</v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>N</v>
      </c>
      <c r="CJ39" s="107">
        <f>'Strategy 9 | HP-M1'!T39</f>
        <v>-6</v>
      </c>
      <c r="CK39" s="107">
        <f>'Strategy 9 | HP-M1'!N39</f>
        <v>-14</v>
      </c>
      <c r="CL39" s="108">
        <f>'Strategy 9 | HP-M1'!P39</f>
        <v>-30</v>
      </c>
      <c r="CM39" s="135"/>
      <c r="CN39" s="135"/>
      <c r="CO39" s="106" t="str">
        <f>'Strategy 10 | OP-OB'!B39</f>
        <v>P2</v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>Y</v>
      </c>
      <c r="CS39" s="107">
        <f>'Strategy 10 | OP-OB'!T39</f>
        <v>-6</v>
      </c>
      <c r="CT39" s="107">
        <f>'Strategy 10 | OP-OB'!N39</f>
        <v>-2</v>
      </c>
      <c r="CU39" s="108">
        <f>'Strategy 10 | OP-OB'!P39</f>
        <v>-2</v>
      </c>
      <c r="CV39" s="14">
        <f ca="1">IF(AY39="",0,IFERROR(VLOOKUP(AY34&amp;AY35&amp;AY36&amp;AY37&amp;AY38&amp;AY39,General!I:J,2,FALSE),0))+AZ38</f>
        <v>10</v>
      </c>
      <c r="CW39" s="379">
        <f t="shared" si="6"/>
        <v>36</v>
      </c>
      <c r="CX39" s="335">
        <f>COUNTIF(CZ39:DI39,CW39)</f>
        <v>1</v>
      </c>
      <c r="CY39" s="371" t="str">
        <f t="shared" si="0"/>
        <v>RR</v>
      </c>
      <c r="CZ39" s="372">
        <f t="shared" si="7"/>
        <v>36</v>
      </c>
      <c r="DA39" s="372">
        <f t="shared" si="8"/>
        <v>8</v>
      </c>
      <c r="DB39" s="372">
        <f t="shared" si="9"/>
        <v>-1</v>
      </c>
      <c r="DC39" s="372">
        <f t="shared" si="10"/>
        <v>15</v>
      </c>
      <c r="DD39" s="372">
        <f t="shared" si="11"/>
        <v>-42</v>
      </c>
      <c r="DE39" s="372">
        <f t="shared" si="12"/>
        <v>-27</v>
      </c>
      <c r="DF39" s="372">
        <f t="shared" si="13"/>
        <v>21</v>
      </c>
      <c r="DG39" s="372">
        <f t="shared" si="14"/>
        <v>-42</v>
      </c>
      <c r="DH39" s="372">
        <f t="shared" si="15"/>
        <v>-30</v>
      </c>
      <c r="DI39" s="372">
        <f t="shared" si="16"/>
        <v>-2</v>
      </c>
      <c r="DJ39" s="346">
        <v>39</v>
      </c>
      <c r="DK39" s="350">
        <f t="shared" ref="DK39:DK102" si="46">DJ39-5</f>
        <v>34</v>
      </c>
      <c r="DL39" s="348" t="str" cm="1">
        <f t="array" ref="DL39">IFERROR(INDEX($CZ$4:$DI$4,_xlfn.AGGREGATE(15,6,COLUMN($CZ$4:$DI$4)-COLUMN($CY$1)/($CZ$39:$DI$39=MAX($CZ$39:$DI$39)),COLUMNS($DI$4:DI5))),"")</f>
        <v>B</v>
      </c>
      <c r="DM39" s="348" t="str" cm="1">
        <f t="array" ref="DM39">IFERROR(INDEX($CZ$4:$DI$4,_xlfn.AGGREGATE(15,6,COLUMN($CZ$4:$DI$4)-COLUMN($CY$1)/($CZ$39:$DI$39=MAX($CZ$39:$DI$39)),COLUMNS($DI$4:DJ5))),"")</f>
        <v/>
      </c>
      <c r="DN39" s="348" t="str" cm="1">
        <f t="array" ref="DN39">IFERROR(INDEX($CZ$4:$DI$4,_xlfn.AGGREGATE(15,6,COLUMN($CZ$4:$DI$4)-COLUMN($CY$1)/($CZ$39:$DI$39=MAX($CZ$39:$DI$39)),COLUMNS($DI$4:DK5))),"")</f>
        <v/>
      </c>
      <c r="DO39" s="348" t="str" cm="1">
        <f t="array" ref="DO39">IFERROR(INDEX($CZ$4:$DI$4,_xlfn.AGGREGATE(15,6,COLUMN($CZ$4:$DI$4)-COLUMN($CY$1)/($CZ$39:$DI$39=MAX($CZ$39:$DI$39)),COLUMNS($DI$4:DL5))),"")</f>
        <v/>
      </c>
      <c r="DP39" s="348" t="str" cm="1">
        <f t="array" ref="DP39">IFERROR(INDEX($CZ$4:$DI$4,_xlfn.AGGREGATE(15,6,COLUMN($CZ$4:$DI$4)-COLUMN($CY$1)/($CZ$39:$DI$39=MAX($CZ$39:$DI$39)),COLUMNS($DI$4:DM5))),"")</f>
        <v/>
      </c>
      <c r="DQ39" s="348" t="str" cm="1">
        <f t="array" ref="DQ39">IFERROR(INDEX($CZ$4:$DI$4,_xlfn.AGGREGATE(15,6,COLUMN($CZ$4:$DI$4)-COLUMN($CY$1)/($CZ$39:$DI$39=MAX($CZ$39:$DI$39)),COLUMNS($DI$4:DN5))),"")</f>
        <v/>
      </c>
      <c r="DR39" s="346" t="str">
        <f t="shared" ca="1" si="18"/>
        <v>B</v>
      </c>
      <c r="DS39" s="349" t="str">
        <f t="shared" ca="1" si="19"/>
        <v/>
      </c>
      <c r="DT39" s="349" t="str">
        <f t="shared" ca="1" si="1"/>
        <v>B</v>
      </c>
      <c r="DU39" s="350">
        <f t="shared" ca="1" si="20"/>
        <v>1</v>
      </c>
      <c r="DV39" s="348" t="str">
        <f>IFERROR(VLOOKUP(DL39,General!R:S,2,FALSE),"")</f>
        <v>E</v>
      </c>
      <c r="DW39" s="348" t="str">
        <f>IFERROR(VLOOKUP(DM39,General!R:S,2,FALSE),"")</f>
        <v/>
      </c>
      <c r="DX39" s="348" t="str">
        <f>IFERROR(VLOOKUP(DN39,General!R:S,2,FALSE),"")</f>
        <v/>
      </c>
      <c r="DY39" s="348" t="str">
        <f>IFERROR(VLOOKUP(DO39,General!R:S,2,FALSE),"")</f>
        <v/>
      </c>
      <c r="DZ39" s="348" t="str">
        <f>IFERROR(VLOOKUP(DP39,General!R:S,2,FALSE),"")</f>
        <v/>
      </c>
      <c r="EA39" s="348" t="str">
        <f>IFERROR(VLOOKUP(DQ39,General!R:S,2,FALSE),"")</f>
        <v/>
      </c>
      <c r="EB39" s="373">
        <f ca="1">IF(DL39="",-1,COUNTIF(INDIRECT(DV39&amp;$DJ$10):INDIRECT(DV39&amp;DJ39),"Y"))</f>
        <v>16</v>
      </c>
      <c r="EC39" s="376">
        <f ca="1">IF(DM39="",-1,COUNTIF(INDIRECT(DW39&amp;$DJ$10):INDIRECT(DW39&amp;DJ39),"Y"))</f>
        <v>-1</v>
      </c>
      <c r="ED39" s="376">
        <f ca="1">IF(DN39="",-1,COUNTIF(INDIRECT(DX39&amp;$DJ$10):INDIRECT(DX39&amp;DJ39),"Y"))</f>
        <v>-1</v>
      </c>
      <c r="EE39" s="374">
        <f ca="1">IF(DO39="",-1,COUNTIF(INDIRECT(DY39&amp;$DJ$10):INDIRECT(DY39&amp;DJ39),"Y"))</f>
        <v>-1</v>
      </c>
      <c r="EF39" s="378">
        <f ca="1">IF(DP39="",-1,COUNTIF(INDIRECT(DZ39&amp;$DJ$10):INDIRECT(DZ39&amp;DJ39),"Y"))</f>
        <v>-1</v>
      </c>
      <c r="EG39" s="378">
        <f ca="1">IF(DQ39="",-1,COUNTIF(INDIRECT(EA39&amp;$DJ$10):INDIRECT(EA39&amp;DJ39),"Y"))</f>
        <v>-1</v>
      </c>
      <c r="EH39" s="348" t="str" cm="1">
        <f t="array" aca="1" ref="EH39" ca="1">IFERROR(INDEX($DL$38:$DQ$38,_xlfn.AGGREGATE(15,6,COLUMN($DL$38:$DQ$38)-COLUMN($DK$38)/($EB$38:$EG$38=MAX($EB$38:$EG$38)),COLUMNS(DL$38:$DL39))),"")</f>
        <v>B</v>
      </c>
      <c r="EI39" s="348" t="str" cm="1">
        <f t="array" aca="1" ref="EI39" ca="1">IFERROR(INDEX($DL$38:$DQ$38,_xlfn.AGGREGATE(15,6,COLUMN($DL$38:$DQ$38)-COLUMN($DK$38)/($EB$38:$EG$38=MAX($EB$38:$EG$38)),COLUMNS($DL$38:DM39))),"")</f>
        <v/>
      </c>
      <c r="EJ39" s="348" t="str" cm="1">
        <f t="array" aca="1" ref="EJ39" ca="1">IFERROR(INDEX($DL$38:$DQ$38,_xlfn.AGGREGATE(15,6,COLUMN($DL$38:$DQ$38)-COLUMN($DK$38)/($EB$38:$EG$38=MAX($EB$38:$EG$38)),COLUMNS($DL$38:DN39))),"")</f>
        <v/>
      </c>
      <c r="EK39" s="348" t="str" cm="1">
        <f t="array" aca="1" ref="EK39" ca="1">IFERROR(INDEX($DL$38:$DQ$38,_xlfn.AGGREGATE(15,6,COLUMN($DL$38:$DQ$38)-COLUMN($DK$38)/($EB$38:$EG$38=MAX($EB$38:$EG$38)),COLUMNS($DL$38:DO39))),"")</f>
        <v/>
      </c>
      <c r="EL39" s="348" t="str" cm="1">
        <f t="array" aca="1" ref="EL39" ca="1">IFERROR(INDEX($DL$38:$DQ$38,_xlfn.AGGREGATE(15,6,COLUMN($DL$38:$DQ$38)-COLUMN($DK$38)/($EB$38:$EG$38=MAX($EB$38:$EG$38)),COLUMNS($DL$38:DP39))),"")</f>
        <v/>
      </c>
      <c r="EM39" s="348" t="str" cm="1">
        <f t="array" aca="1" ref="EM39" ca="1">IFERROR(INDEX($DL$38:$DQ$38,_xlfn.AGGREGATE(15,6,COLUMN($DL$38:$DQ$38)-COLUMN($DK$38)/($EB$38:$EG$38=MAX($EB$38:$EG$38)),COLUMNS($DL$38:DQ39))),"")</f>
        <v/>
      </c>
      <c r="EN39" s="352">
        <f t="shared" ca="1" si="2"/>
        <v>1</v>
      </c>
      <c r="EO39" s="350">
        <f t="shared" ca="1" si="21"/>
        <v>1</v>
      </c>
      <c r="EP39" s="377" t="str" cm="1">
        <f t="array" aca="1" ref="EP39" ca="1">INDEX(EH39:EM39,1,EO39)</f>
        <v>B</v>
      </c>
    </row>
    <row r="40" spans="1:146" ht="26.25" customHeight="1" thickBot="1">
      <c r="A40" s="14">
        <v>31</v>
      </c>
      <c r="B40" s="101" t="str">
        <f>'Strategy 1 | PD-TG'!B40</f>
        <v>P7</v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>Y</v>
      </c>
      <c r="F40" s="102">
        <f>'Strategy 1 | PD-TG'!T40</f>
        <v>10</v>
      </c>
      <c r="G40" s="102">
        <f>'Strategy 1 | PD-TG'!N40</f>
        <v>7</v>
      </c>
      <c r="H40" s="103">
        <f>'Strategy 1 | PD-TG'!P40</f>
        <v>43</v>
      </c>
      <c r="I40" s="135"/>
      <c r="J40" s="135"/>
      <c r="K40" s="101" t="str">
        <f>'Strategy 2 | PD-FE'!B40</f>
        <v>B3</v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>N</v>
      </c>
      <c r="O40" s="102">
        <f>'Strategy 2 | PD-FE'!T40</f>
        <v>9</v>
      </c>
      <c r="P40" s="102">
        <f>'Strategy 2 | PD-FE'!N40</f>
        <v>-3</v>
      </c>
      <c r="Q40" s="103">
        <f>'Strategy 2 | PD-FE'!P40</f>
        <v>5</v>
      </c>
      <c r="R40" s="135"/>
      <c r="S40" s="135"/>
      <c r="T40" s="101" t="str">
        <f>'Strategy 3 | M1-TG'!B40</f>
        <v>NB</v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>
        <f>'Strategy 3 | M1-TG'!T40</f>
        <v>-6</v>
      </c>
      <c r="Y40" s="102">
        <f>'Strategy 3 | M1-TG'!N40</f>
        <v>0</v>
      </c>
      <c r="Z40" s="103">
        <f>'Strategy 3 | M1-TG'!P40</f>
        <v>-1</v>
      </c>
      <c r="AA40" s="135"/>
      <c r="AB40" s="135"/>
      <c r="AC40" s="101" t="str">
        <f>'Strategy 4 | HP-FE'!B40</f>
        <v>NB</v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>
        <f>'Strategy 4 | HP-FE'!T40</f>
        <v>9</v>
      </c>
      <c r="AH40" s="102">
        <f>'Strategy 4 | HP-FE'!N40</f>
        <v>0</v>
      </c>
      <c r="AI40" s="103">
        <f>'Strategy 4 | HP-FE'!P40</f>
        <v>15</v>
      </c>
      <c r="AJ40" s="135"/>
      <c r="AK40" s="135"/>
      <c r="AL40" s="101" t="str">
        <f>'Strategy 5 | M1-FE'!B40</f>
        <v>B10</v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>N</v>
      </c>
      <c r="AP40" s="102">
        <f>'Strategy 5 | M1-FE'!T40</f>
        <v>-10</v>
      </c>
      <c r="AQ40" s="102">
        <f>'Strategy 5 | M1-FE'!N40</f>
        <v>-54</v>
      </c>
      <c r="AR40" s="103">
        <f>'Strategy 5 | M1-FE'!P40</f>
        <v>-52</v>
      </c>
      <c r="AS40" s="135"/>
      <c r="AT40" s="135"/>
      <c r="AU40" s="171" t="s">
        <v>24</v>
      </c>
      <c r="AV40" s="164" t="str">
        <f t="shared" ca="1" si="3"/>
        <v/>
      </c>
      <c r="AW40" s="165" t="str">
        <f ca="1">IF(AU39="","",VLOOKUP(DT40,General!U:V,2,FALSE))</f>
        <v>S1</v>
      </c>
      <c r="AX40" s="166" t="str" cm="1">
        <f t="array" aca="1" ref="AX40" ca="1">IF(AU39="","",INDIRECT(DT40&amp;DJ40))</f>
        <v>P7</v>
      </c>
      <c r="AY40" s="102" t="str">
        <f t="shared" ca="1" si="4"/>
        <v>Y</v>
      </c>
      <c r="AZ40" s="102">
        <f t="shared" ca="1" si="22"/>
        <v>10</v>
      </c>
      <c r="BA40" s="103">
        <f t="shared" ca="1" si="5"/>
        <v>19</v>
      </c>
      <c r="BB40" s="135"/>
      <c r="BC40" s="135"/>
      <c r="BD40" s="135"/>
      <c r="BE40" s="101" t="str">
        <f>'Strategy 6 | PD-M1'!B40</f>
        <v>B4</v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>N</v>
      </c>
      <c r="BI40" s="102">
        <f>'Strategy 6 | PD-M1'!T40</f>
        <v>-10</v>
      </c>
      <c r="BJ40" s="102">
        <f>'Strategy 6 | PD-M1'!N40</f>
        <v>-18</v>
      </c>
      <c r="BK40" s="103">
        <f>'Strategy 6 | PD-M1'!P40</f>
        <v>-31</v>
      </c>
      <c r="BL40" s="135"/>
      <c r="BM40" s="135"/>
      <c r="BN40" s="101" t="str">
        <f>'Strategy 7 | TG-FE'!B40</f>
        <v>NB</v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>
        <f>'Strategy 7 | TG-FE'!T40</f>
        <v>10</v>
      </c>
      <c r="BS40" s="102">
        <f>'Strategy 7 | TG-FE'!N40</f>
        <v>2</v>
      </c>
      <c r="BT40" s="103">
        <f>'Strategy 7 | TG-FE'!P40</f>
        <v>21</v>
      </c>
      <c r="BU40" s="135"/>
      <c r="BV40" s="135"/>
      <c r="BW40" s="101" t="str">
        <f>'Strategy 8 | M1-WB'!B40</f>
        <v>B9</v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>N</v>
      </c>
      <c r="CA40" s="102">
        <f>'Strategy 8 | M1-WB'!T40</f>
        <v>-10</v>
      </c>
      <c r="CB40" s="102">
        <f>'Strategy 8 | M1-WB'!N40</f>
        <v>-43</v>
      </c>
      <c r="CC40" s="103">
        <f>'Strategy 8 | M1-WB'!P40</f>
        <v>-51</v>
      </c>
      <c r="CD40" s="135"/>
      <c r="CE40" s="135"/>
      <c r="CF40" s="101" t="str">
        <f>'Strategy 9 | HP-M1'!B40</f>
        <v>B4</v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>N</v>
      </c>
      <c r="CJ40" s="102">
        <f>'Strategy 9 | HP-M1'!T40</f>
        <v>-10</v>
      </c>
      <c r="CK40" s="102">
        <f>'Strategy 9 | HP-M1'!N40</f>
        <v>-18</v>
      </c>
      <c r="CL40" s="103">
        <f>'Strategy 9 | HP-M1'!P40</f>
        <v>-34</v>
      </c>
      <c r="CM40" s="135"/>
      <c r="CN40" s="135"/>
      <c r="CO40" s="101" t="str">
        <f>'Strategy 10 | OP-OB'!B40</f>
        <v>NB</v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>
        <f>'Strategy 10 | OP-OB'!T40</f>
        <v>-6</v>
      </c>
      <c r="CT40" s="102">
        <f>'Strategy 10 | OP-OB'!N40</f>
        <v>0</v>
      </c>
      <c r="CU40" s="103">
        <f>'Strategy 10 | OP-OB'!P40</f>
        <v>-2</v>
      </c>
      <c r="CV40" s="14">
        <f ca="1">IF(AY40="",0,IFERROR(VLOOKUP(AY35&amp;AY36&amp;AY37&amp;AY38&amp;AY39&amp;AY40,General!I:J,2,FALSE),0))+AZ39</f>
        <v>16</v>
      </c>
      <c r="CW40" s="379">
        <f t="shared" si="6"/>
        <v>43</v>
      </c>
      <c r="CX40" s="335">
        <f>COUNTIF(CZ40:DI40,CW40)</f>
        <v>1</v>
      </c>
      <c r="CY40" s="371" t="str">
        <f t="shared" si="0"/>
        <v>RR</v>
      </c>
      <c r="CZ40" s="372">
        <f t="shared" si="7"/>
        <v>43</v>
      </c>
      <c r="DA40" s="372">
        <f t="shared" si="8"/>
        <v>5</v>
      </c>
      <c r="DB40" s="372">
        <f t="shared" si="9"/>
        <v>-1</v>
      </c>
      <c r="DC40" s="372">
        <f t="shared" si="10"/>
        <v>15</v>
      </c>
      <c r="DD40" s="372">
        <f t="shared" si="11"/>
        <v>-52</v>
      </c>
      <c r="DE40" s="372">
        <f t="shared" si="12"/>
        <v>-31</v>
      </c>
      <c r="DF40" s="372">
        <f t="shared" si="13"/>
        <v>21</v>
      </c>
      <c r="DG40" s="372">
        <f t="shared" si="14"/>
        <v>-51</v>
      </c>
      <c r="DH40" s="372">
        <f t="shared" si="15"/>
        <v>-34</v>
      </c>
      <c r="DI40" s="372">
        <f t="shared" si="16"/>
        <v>-2</v>
      </c>
      <c r="DJ40" s="346">
        <v>40</v>
      </c>
      <c r="DK40" s="350">
        <f t="shared" ref="DK40:DK103" si="47">DJ40-5</f>
        <v>35</v>
      </c>
      <c r="DL40" s="348" t="str" cm="1">
        <f t="array" ref="DL40">IFERROR(INDEX($CZ$4:$DI$4,_xlfn.AGGREGATE(15,6,COLUMN($CZ$4:$DI$4)-COLUMN($CY$1)/($CZ$40:$DI$40=MAX($CZ$40:$DI$40)),COLUMNS($DI$4:DI5))),"")</f>
        <v>B</v>
      </c>
      <c r="DM40" s="348" t="str" cm="1">
        <f t="array" ref="DM40">IFERROR(INDEX($CZ$4:$DI$4,_xlfn.AGGREGATE(15,6,COLUMN($CZ$4:$DI$4)-COLUMN($CY$1)/($CZ$40:$DI$40=MAX($CZ$40:$DI$40)),COLUMNS($DI$4:DJ5))),"")</f>
        <v/>
      </c>
      <c r="DN40" s="348" t="str" cm="1">
        <f t="array" ref="DN40">IFERROR(INDEX($CZ$4:$DI$4,_xlfn.AGGREGATE(15,6,COLUMN($CZ$4:$DI$4)-COLUMN($CY$1)/($CZ$40:$DI$40=MAX($CZ$40:$DI$40)),COLUMNS($DI$4:DK5))),"")</f>
        <v/>
      </c>
      <c r="DO40" s="348" t="str" cm="1">
        <f t="array" ref="DO40">IFERROR(INDEX($CZ$4:$DI$4,_xlfn.AGGREGATE(15,6,COLUMN($CZ$4:$DI$4)-COLUMN($CY$1)/($CZ$40:$DI$40=MAX($CZ$40:$DI$40)),COLUMNS($DI$4:DL5))),"")</f>
        <v/>
      </c>
      <c r="DP40" s="348" t="str" cm="1">
        <f t="array" ref="DP40">IFERROR(INDEX($CZ$4:$DI$4,_xlfn.AGGREGATE(15,6,COLUMN($CZ$4:$DI$4)-COLUMN($CY$1)/($CZ$40:$DI$40=MAX($CZ$40:$DI$40)),COLUMNS($DI$4:DM5))),"")</f>
        <v/>
      </c>
      <c r="DQ40" s="348" t="str" cm="1">
        <f t="array" ref="DQ40">IFERROR(INDEX($CZ$4:$DI$4,_xlfn.AGGREGATE(15,6,COLUMN($CZ$4:$DI$4)-COLUMN($CY$1)/($CZ$40:$DI$40=MAX($CZ$40:$DI$40)),COLUMNS($DI$4:DN5))),"")</f>
        <v/>
      </c>
      <c r="DR40" s="346" t="str">
        <f t="shared" ca="1" si="18"/>
        <v>B</v>
      </c>
      <c r="DS40" s="349" t="str">
        <f t="shared" ca="1" si="19"/>
        <v/>
      </c>
      <c r="DT40" s="349" t="str">
        <f t="shared" ca="1" si="1"/>
        <v>B</v>
      </c>
      <c r="DU40" s="350">
        <f t="shared" ca="1" si="20"/>
        <v>1</v>
      </c>
      <c r="DV40" s="348" t="str">
        <f>IFERROR(VLOOKUP(DL40,General!R:S,2,FALSE),"")</f>
        <v>E</v>
      </c>
      <c r="DW40" s="348" t="str">
        <f>IFERROR(VLOOKUP(DM40,General!R:S,2,FALSE),"")</f>
        <v/>
      </c>
      <c r="DX40" s="348" t="str">
        <f>IFERROR(VLOOKUP(DN40,General!R:S,2,FALSE),"")</f>
        <v/>
      </c>
      <c r="DY40" s="348" t="str">
        <f>IFERROR(VLOOKUP(DO40,General!R:S,2,FALSE),"")</f>
        <v/>
      </c>
      <c r="DZ40" s="348" t="str">
        <f>IFERROR(VLOOKUP(DP40,General!R:S,2,FALSE),"")</f>
        <v/>
      </c>
      <c r="EA40" s="348" t="str">
        <f>IFERROR(VLOOKUP(DQ40,General!R:S,2,FALSE),"")</f>
        <v/>
      </c>
      <c r="EB40" s="373">
        <f ca="1">IF(DL40="",-1,COUNTIF(INDIRECT(DV40&amp;$DJ$10):INDIRECT(DV40&amp;DJ40),"Y"))</f>
        <v>17</v>
      </c>
      <c r="EC40" s="376">
        <f ca="1">IF(DM40="",-1,COUNTIF(INDIRECT(DW40&amp;$DJ$10):INDIRECT(DW40&amp;DJ40),"Y"))</f>
        <v>-1</v>
      </c>
      <c r="ED40" s="376">
        <f ca="1">IF(DN40="",-1,COUNTIF(INDIRECT(DX40&amp;$DJ$10):INDIRECT(DX40&amp;DJ40),"Y"))</f>
        <v>-1</v>
      </c>
      <c r="EE40" s="374">
        <f ca="1">IF(DO40="",-1,COUNTIF(INDIRECT(DY40&amp;$DJ$10):INDIRECT(DY40&amp;DJ40),"Y"))</f>
        <v>-1</v>
      </c>
      <c r="EF40" s="378">
        <f ca="1">IF(DP40="",-1,COUNTIF(INDIRECT(DZ40&amp;$DJ$10):INDIRECT(DZ40&amp;DJ40),"Y"))</f>
        <v>-1</v>
      </c>
      <c r="EG40" s="378">
        <f ca="1">IF(DQ40="",-1,COUNTIF(INDIRECT(EA40&amp;$DJ$10):INDIRECT(EA40&amp;DJ40),"Y"))</f>
        <v>-1</v>
      </c>
      <c r="EH40" s="348" t="str" cm="1">
        <f t="array" aca="1" ref="EH40" ca="1">IFERROR(INDEX($DL$39:$DQ$39,_xlfn.AGGREGATE(15,6,COLUMN($DL$39:$DQ$39)-COLUMN($DK$39)/($EB$39:$EG$39=MAX($EB$39:$EG$39)),COLUMNS(DL$39:$DL40))),"")</f>
        <v>B</v>
      </c>
      <c r="EI40" s="348" t="str" cm="1">
        <f t="array" aca="1" ref="EI40" ca="1">IFERROR(INDEX($DL$39:$DQ$39,_xlfn.AGGREGATE(15,6,COLUMN($DL$39:$DQ$39)-COLUMN($DK$39)/($EB$39:$EG$39=MAX($EB$39:$EG$39)),COLUMNS($DL$39:DM40))),"")</f>
        <v/>
      </c>
      <c r="EJ40" s="348" t="str" cm="1">
        <f t="array" aca="1" ref="EJ40" ca="1">IFERROR(INDEX($DL$39:$DQ$39,_xlfn.AGGREGATE(15,6,COLUMN($DL$39:$DQ$39)-COLUMN($DK$39)/($EB$39:$EG$39=MAX($EB$39:$EG$39)),COLUMNS($DL$39:DN40))),"")</f>
        <v/>
      </c>
      <c r="EK40" s="348" t="str" cm="1">
        <f t="array" aca="1" ref="EK40" ca="1">IFERROR(INDEX($DL$39:$DQ$39,_xlfn.AGGREGATE(15,6,COLUMN($DL$39:$DQ$39)-COLUMN($DK$39)/($EB$39:$EG$39=MAX($EB$39:$EG$39)),COLUMNS($DL$39:DO40))),"")</f>
        <v/>
      </c>
      <c r="EL40" s="348" t="str" cm="1">
        <f t="array" aca="1" ref="EL40" ca="1">IFERROR(INDEX($DL$39:$DQ$39,_xlfn.AGGREGATE(15,6,COLUMN($DL$39:$DQ$39)-COLUMN($DK$39)/($EB$39:$EG$39=MAX($EB$39:$EG$39)),COLUMNS($DL$39:DP40))),"")</f>
        <v/>
      </c>
      <c r="EM40" s="348" t="str" cm="1">
        <f t="array" aca="1" ref="EM40" ca="1">IFERROR(INDEX($DL$39:$DQ$39,_xlfn.AGGREGATE(15,6,COLUMN($DL$39:$DQ$39)-COLUMN($DK$39)/($EB$39:$EG$39=MAX($EB$39:$EG$39)),COLUMNS($DL$39:DQ40))),"")</f>
        <v/>
      </c>
      <c r="EN40" s="352">
        <f t="shared" ca="1" si="2"/>
        <v>1</v>
      </c>
      <c r="EO40" s="350">
        <f t="shared" ca="1" si="21"/>
        <v>1</v>
      </c>
      <c r="EP40" s="377" t="str" cm="1">
        <f t="array" aca="1" ref="EP40" ca="1">INDEX(EH40:EM40,1,EO40)</f>
        <v>B</v>
      </c>
    </row>
    <row r="41" spans="1:146" ht="26.25" customHeight="1" thickBot="1">
      <c r="A41" s="14">
        <v>32</v>
      </c>
      <c r="B41" s="104" t="str">
        <f>'Strategy 1 | PD-TG'!B41</f>
        <v>B2</v>
      </c>
      <c r="C41" s="91" t="str">
        <f>'Strategy 1 | PD-TG'!C41</f>
        <v>T-T</v>
      </c>
      <c r="D41" s="91" t="str">
        <f>'Strategy 1 | PD-TG'!J41</f>
        <v>T-T</v>
      </c>
      <c r="E41" s="91" t="str">
        <f>IF(AU41="","",IF('Strategy 1 | PD-TG'!S41="W","Y",IF('Strategy 1 | PD-TG'!S41="L","N","")))</f>
        <v>N</v>
      </c>
      <c r="F41" s="91">
        <f>'Strategy 1 | PD-TG'!T41</f>
        <v>9</v>
      </c>
      <c r="G41" s="91">
        <f>'Strategy 1 | PD-TG'!N41</f>
        <v>-2</v>
      </c>
      <c r="H41" s="105">
        <f>'Strategy 1 | PD-TG'!P41</f>
        <v>41</v>
      </c>
      <c r="I41" s="135"/>
      <c r="J41" s="135"/>
      <c r="K41" s="104" t="str">
        <f>'Strategy 2 | PD-FE'!B41</f>
        <v>B3</v>
      </c>
      <c r="L41" s="91" t="str">
        <f>'Strategy 2 | PD-FE'!C41</f>
        <v>T-T</v>
      </c>
      <c r="M41" s="91" t="str">
        <f>'Strategy 2 | PD-FE'!J41</f>
        <v>T-T</v>
      </c>
      <c r="N41" s="91" t="str">
        <f>IF(AU41="","",IF('Strategy 2 | PD-FE'!S41="W","Y",IF('Strategy 2 | PD-FE'!S41="L","N","")))</f>
        <v>N</v>
      </c>
      <c r="O41" s="91">
        <f>'Strategy 2 | PD-FE'!T41</f>
        <v>6</v>
      </c>
      <c r="P41" s="91">
        <f>'Strategy 2 | PD-FE'!N41</f>
        <v>-6</v>
      </c>
      <c r="Q41" s="105">
        <f>'Strategy 2 | PD-FE'!P41</f>
        <v>2</v>
      </c>
      <c r="R41" s="135"/>
      <c r="S41" s="135"/>
      <c r="T41" s="104" t="str">
        <f>'Strategy 3 | M1-TG'!B41</f>
        <v>B7</v>
      </c>
      <c r="U41" s="91" t="str">
        <f>'Strategy 3 | M1-TG'!C41</f>
        <v>T-T</v>
      </c>
      <c r="V41" s="91" t="str">
        <f>'Strategy 3 | M1-TG'!J41</f>
        <v>T-T</v>
      </c>
      <c r="W41" s="91" t="str">
        <f>IF(AU41="","",IF('Strategy 3 | M1-TG'!S41="W","Y",IF('Strategy 3 | M1-TG'!S41="L","N","")))</f>
        <v>N</v>
      </c>
      <c r="X41" s="91">
        <f>'Strategy 3 | M1-TG'!T41</f>
        <v>-7</v>
      </c>
      <c r="Y41" s="91">
        <f>'Strategy 3 | M1-TG'!N41</f>
        <v>-7</v>
      </c>
      <c r="Z41" s="105">
        <f>'Strategy 3 | M1-TG'!P41</f>
        <v>-8</v>
      </c>
      <c r="AA41" s="135"/>
      <c r="AB41" s="135"/>
      <c r="AC41" s="104" t="str">
        <f>'Strategy 4 | HP-FE'!B41</f>
        <v>B4</v>
      </c>
      <c r="AD41" s="91" t="str">
        <f>'Strategy 4 | HP-FE'!C41</f>
        <v>T-T</v>
      </c>
      <c r="AE41" s="91" t="str">
        <f>'Strategy 4 | HP-FE'!J41</f>
        <v>T-T</v>
      </c>
      <c r="AF41" s="91" t="str">
        <f>IF(AU41="","",IF('Strategy 4 | HP-FE'!S41="W","Y",IF('Strategy 4 | HP-FE'!S41="L","N","")))</f>
        <v>N</v>
      </c>
      <c r="AG41" s="91">
        <f>'Strategy 4 | HP-FE'!T41</f>
        <v>8</v>
      </c>
      <c r="AH41" s="91">
        <f>'Strategy 4 | HP-FE'!N41</f>
        <v>-4</v>
      </c>
      <c r="AI41" s="105">
        <f>'Strategy 4 | HP-FE'!P41</f>
        <v>11</v>
      </c>
      <c r="AJ41" s="135"/>
      <c r="AK41" s="135"/>
      <c r="AL41" s="104" t="str">
        <f>'Strategy 5 | M1-FE'!B41</f>
        <v>B12</v>
      </c>
      <c r="AM41" s="91" t="str">
        <f>'Strategy 5 | M1-FE'!C41</f>
        <v>T-T</v>
      </c>
      <c r="AN41" s="91" t="str">
        <f>'Strategy 5 | M1-FE'!J41</f>
        <v>T-T</v>
      </c>
      <c r="AO41" s="91" t="str">
        <f>IF(AU41="","",IF('Strategy 5 | M1-FE'!S41="W","Y",IF('Strategy 5 | M1-FE'!S41="L","N","")))</f>
        <v>N</v>
      </c>
      <c r="AP41" s="91">
        <f>'Strategy 5 | M1-FE'!T41</f>
        <v>-10</v>
      </c>
      <c r="AQ41" s="91">
        <f>'Strategy 5 | M1-FE'!N41</f>
        <v>-66</v>
      </c>
      <c r="AR41" s="105">
        <f>'Strategy 5 | M1-FE'!P41</f>
        <v>-64</v>
      </c>
      <c r="AS41" s="135"/>
      <c r="AT41" s="135"/>
      <c r="AU41" s="172" t="s">
        <v>24</v>
      </c>
      <c r="AV41" s="159" t="str">
        <f t="shared" ca="1" si="3"/>
        <v/>
      </c>
      <c r="AW41" s="169" t="str">
        <f ca="1">IF(AU40="","",VLOOKUP(DT41,General!U:V,2,FALSE))</f>
        <v>S1</v>
      </c>
      <c r="AX41" s="163" t="str" cm="1">
        <f t="array" aca="1" ref="AX41" ca="1">IF(AU40="","",INDIRECT(DT41&amp;DJ41))</f>
        <v>B2</v>
      </c>
      <c r="AY41" s="91" t="str">
        <f t="shared" ca="1" si="4"/>
        <v>N</v>
      </c>
      <c r="AZ41" s="91">
        <f t="shared" ca="1" si="22"/>
        <v>9</v>
      </c>
      <c r="BA41" s="105">
        <f t="shared" ca="1" si="5"/>
        <v>17</v>
      </c>
      <c r="BB41" s="135"/>
      <c r="BC41" s="135"/>
      <c r="BD41" s="135"/>
      <c r="BE41" s="104" t="str">
        <f>'Strategy 6 | PD-M1'!B41</f>
        <v>B8</v>
      </c>
      <c r="BF41" s="91" t="str">
        <f>'Strategy 6 | PD-M1'!C41</f>
        <v>T-T</v>
      </c>
      <c r="BG41" s="91" t="str">
        <f>'Strategy 6 | PD-M1'!J41</f>
        <v>T-T</v>
      </c>
      <c r="BH41" s="91" t="str">
        <f>IF(AU41="","",IF('Strategy 6 | PD-M1'!R41&gt;0,"Y",IF('Strategy 6 | PD-M1'!R41=0,"","N")))</f>
        <v>N</v>
      </c>
      <c r="BI41" s="91">
        <f>'Strategy 6 | PD-M1'!T41</f>
        <v>-10</v>
      </c>
      <c r="BJ41" s="91">
        <f>'Strategy 6 | PD-M1'!N41</f>
        <v>-26</v>
      </c>
      <c r="BK41" s="105">
        <f>'Strategy 6 | PD-M1'!P41</f>
        <v>-39</v>
      </c>
      <c r="BL41" s="135"/>
      <c r="BM41" s="135"/>
      <c r="BN41" s="104" t="str">
        <f>'Strategy 7 | TG-FE'!B41</f>
        <v>B2</v>
      </c>
      <c r="BO41" s="91" t="str">
        <f>'Strategy 7 | TG-FE'!C41</f>
        <v>T-T</v>
      </c>
      <c r="BP41" s="91" t="str">
        <f>'Strategy 7 | TG-FE'!J41</f>
        <v>T-T</v>
      </c>
      <c r="BQ41" s="91" t="str">
        <f>IF(AU41="","",IF('Strategy 7 | TG-FE'!S41="W","Y",IF('Strategy 7 | TG-FE'!S41="L","N","")))</f>
        <v>N</v>
      </c>
      <c r="BR41" s="91">
        <f>'Strategy 7 | TG-FE'!T41</f>
        <v>9</v>
      </c>
      <c r="BS41" s="91">
        <f>'Strategy 7 | TG-FE'!N41</f>
        <v>-2</v>
      </c>
      <c r="BT41" s="105">
        <f>'Strategy 7 | TG-FE'!P41</f>
        <v>19</v>
      </c>
      <c r="BU41" s="135"/>
      <c r="BV41" s="135"/>
      <c r="BW41" s="104" t="str">
        <f>'Strategy 8 | M1-WB'!B41</f>
        <v>B11</v>
      </c>
      <c r="BX41" s="91" t="str">
        <f>'Strategy 8 | M1-WB'!C41</f>
        <v>T-T</v>
      </c>
      <c r="BY41" s="91" t="str">
        <f>'Strategy 8 | M1-WB'!J41</f>
        <v>T-T</v>
      </c>
      <c r="BZ41" s="91" t="str">
        <f>IF(AU41="","",IF('Strategy 8 | M1-WB'!S41="W","Y",IF('Strategy 8 | M1-WB'!S41="L","N","")))</f>
        <v>N</v>
      </c>
      <c r="CA41" s="91">
        <f>'Strategy 8 | M1-WB'!T41</f>
        <v>-10</v>
      </c>
      <c r="CB41" s="91">
        <f>'Strategy 8 | M1-WB'!N41</f>
        <v>-54</v>
      </c>
      <c r="CC41" s="105">
        <f>'Strategy 8 | M1-WB'!P41</f>
        <v>-62</v>
      </c>
      <c r="CD41" s="135"/>
      <c r="CE41" s="135"/>
      <c r="CF41" s="104" t="str">
        <f>'Strategy 9 | HP-M1'!B41</f>
        <v>B8</v>
      </c>
      <c r="CG41" s="91" t="str">
        <f>'Strategy 9 | HP-M1'!C41</f>
        <v>T-T</v>
      </c>
      <c r="CH41" s="91" t="str">
        <f>'Strategy 9 | HP-M1'!J41</f>
        <v>T-T</v>
      </c>
      <c r="CI41" s="91" t="str">
        <f>IF(AU41="","",IF('Strategy 9 | HP-M1'!S41="W","Y",IF('Strategy 9 | HP-M1'!S41="L","N","")))</f>
        <v>N</v>
      </c>
      <c r="CJ41" s="91">
        <f>'Strategy 9 | HP-M1'!T41</f>
        <v>-10</v>
      </c>
      <c r="CK41" s="91">
        <f>'Strategy 9 | HP-M1'!N41</f>
        <v>-26</v>
      </c>
      <c r="CL41" s="105">
        <f>'Strategy 9 | HP-M1'!P41</f>
        <v>-42</v>
      </c>
      <c r="CM41" s="135"/>
      <c r="CN41" s="135"/>
      <c r="CO41" s="104" t="str">
        <f>'Strategy 10 | OP-OB'!B41</f>
        <v>B7</v>
      </c>
      <c r="CP41" s="91" t="str">
        <f>'Strategy 10 | OP-OB'!C41</f>
        <v>T-T</v>
      </c>
      <c r="CQ41" s="91" t="str">
        <f>'Strategy 10 | OP-OB'!J41</f>
        <v>T-T</v>
      </c>
      <c r="CR41" s="91" t="str">
        <f>IF(AU41="","",IF('Strategy 10 | OP-OB'!S41="W","Y",IF('Strategy 10 | OP-OB'!S41="L","N","")))</f>
        <v>N</v>
      </c>
      <c r="CS41" s="91">
        <f>'Strategy 10 | OP-OB'!T41</f>
        <v>-7</v>
      </c>
      <c r="CT41" s="91">
        <f>'Strategy 10 | OP-OB'!N41</f>
        <v>-7</v>
      </c>
      <c r="CU41" s="105">
        <f>'Strategy 10 | OP-OB'!P41</f>
        <v>-9</v>
      </c>
      <c r="CV41" s="14">
        <f ca="1">IF(AY41="",0,IFERROR(VLOOKUP(AY36&amp;AY37&amp;AY38&amp;AY39&amp;AY40&amp;AY41,General!I:J,2,FALSE),0))+AZ40</f>
        <v>9</v>
      </c>
      <c r="CW41" s="379">
        <f t="shared" si="6"/>
        <v>41</v>
      </c>
      <c r="CX41" s="335">
        <f>COUNTIF(CZ41:DI41,CW41)</f>
        <v>1</v>
      </c>
      <c r="CY41" s="371" t="str">
        <f t="shared" si="0"/>
        <v>RR</v>
      </c>
      <c r="CZ41" s="372">
        <f t="shared" si="7"/>
        <v>41</v>
      </c>
      <c r="DA41" s="372">
        <f t="shared" si="8"/>
        <v>2</v>
      </c>
      <c r="DB41" s="372">
        <f t="shared" si="9"/>
        <v>-8</v>
      </c>
      <c r="DC41" s="372">
        <f t="shared" si="10"/>
        <v>11</v>
      </c>
      <c r="DD41" s="372">
        <f t="shared" si="11"/>
        <v>-64</v>
      </c>
      <c r="DE41" s="372">
        <f t="shared" si="12"/>
        <v>-39</v>
      </c>
      <c r="DF41" s="372">
        <f t="shared" si="13"/>
        <v>19</v>
      </c>
      <c r="DG41" s="372">
        <f t="shared" si="14"/>
        <v>-62</v>
      </c>
      <c r="DH41" s="372">
        <f t="shared" si="15"/>
        <v>-42</v>
      </c>
      <c r="DI41" s="372">
        <f t="shared" si="16"/>
        <v>-9</v>
      </c>
      <c r="DJ41" s="346">
        <v>41</v>
      </c>
      <c r="DK41" s="350">
        <f t="shared" ref="DK41:DK104" si="48">DJ41-5</f>
        <v>36</v>
      </c>
      <c r="DL41" s="348" t="str" cm="1">
        <f t="array" ref="DL41">IFERROR(INDEX($CZ$4:$DI$4,_xlfn.AGGREGATE(15,6,COLUMN($CZ$4:$DI$4)-COLUMN($CY$1)/($CZ$41:$DI$41=MAX($CZ$41:$DI$41)),COLUMNS($DI$4:DI5))),"")</f>
        <v>B</v>
      </c>
      <c r="DM41" s="348" t="str" cm="1">
        <f t="array" ref="DM41">IFERROR(INDEX($CZ$4:$DI$4,_xlfn.AGGREGATE(15,6,COLUMN($CZ$4:$DI$4)-COLUMN($CY$1)/($CZ$41:$DI$41=MAX($CZ$41:$DI$41)),COLUMNS($DI$4:DJ5))),"")</f>
        <v/>
      </c>
      <c r="DN41" s="348" t="str" cm="1">
        <f t="array" ref="DN41">IFERROR(INDEX($CZ$4:$DI$4,_xlfn.AGGREGATE(15,6,COLUMN($CZ$4:$DI$4)-COLUMN($CY$1)/($CZ$41:$DI$41=MAX($CZ$41:$DI$41)),COLUMNS($DI$4:DK5))),"")</f>
        <v/>
      </c>
      <c r="DO41" s="348" t="str" cm="1">
        <f t="array" ref="DO41">IFERROR(INDEX($CZ$4:$DI$4,_xlfn.AGGREGATE(15,6,COLUMN($CZ$4:$DI$4)-COLUMN($CY$1)/($CZ$41:$DI$41=MAX($CZ$41:$DI$41)),COLUMNS($DI$4:DL5))),"")</f>
        <v/>
      </c>
      <c r="DP41" s="348" t="str" cm="1">
        <f t="array" ref="DP41">IFERROR(INDEX($CZ$4:$DI$4,_xlfn.AGGREGATE(15,6,COLUMN($CZ$4:$DI$4)-COLUMN($CY$1)/($CZ$41:$DI$41=MAX($CZ$41:$DI$41)),COLUMNS($DI$4:DM5))),"")</f>
        <v/>
      </c>
      <c r="DQ41" s="348" t="str" cm="1">
        <f t="array" ref="DQ41">IFERROR(INDEX($CZ$4:$DI$4,_xlfn.AGGREGATE(15,6,COLUMN($CZ$4:$DI$4)-COLUMN($CY$1)/($CZ$41:$DI$41=MAX($CZ$41:$DI$41)),COLUMNS($DI$4:DN5))),"")</f>
        <v/>
      </c>
      <c r="DR41" s="346" t="str">
        <f t="shared" ca="1" si="18"/>
        <v>B</v>
      </c>
      <c r="DS41" s="349" t="str">
        <f t="shared" ca="1" si="19"/>
        <v/>
      </c>
      <c r="DT41" s="349" t="str">
        <f t="shared" ca="1" si="1"/>
        <v>B</v>
      </c>
      <c r="DU41" s="350">
        <f t="shared" ca="1" si="20"/>
        <v>1</v>
      </c>
      <c r="DV41" s="348" t="str">
        <f>IFERROR(VLOOKUP(DL41,General!R:S,2,FALSE),"")</f>
        <v>E</v>
      </c>
      <c r="DW41" s="348" t="str">
        <f>IFERROR(VLOOKUP(DM41,General!R:S,2,FALSE),"")</f>
        <v/>
      </c>
      <c r="DX41" s="348" t="str">
        <f>IFERROR(VLOOKUP(DN41,General!R:S,2,FALSE),"")</f>
        <v/>
      </c>
      <c r="DY41" s="348" t="str">
        <f>IFERROR(VLOOKUP(DO41,General!R:S,2,FALSE),"")</f>
        <v/>
      </c>
      <c r="DZ41" s="348" t="str">
        <f>IFERROR(VLOOKUP(DP41,General!R:S,2,FALSE),"")</f>
        <v/>
      </c>
      <c r="EA41" s="348" t="str">
        <f>IFERROR(VLOOKUP(DQ41,General!R:S,2,FALSE),"")</f>
        <v/>
      </c>
      <c r="EB41" s="373">
        <f ca="1">IF(DL41="",-1,COUNTIF(INDIRECT(DV41&amp;$DJ$10):INDIRECT(DV41&amp;DJ41),"Y"))</f>
        <v>17</v>
      </c>
      <c r="EC41" s="376">
        <f ca="1">IF(DM41="",-1,COUNTIF(INDIRECT(DW41&amp;$DJ$10):INDIRECT(DW41&amp;DJ41),"Y"))</f>
        <v>-1</v>
      </c>
      <c r="ED41" s="376">
        <f ca="1">IF(DN41="",-1,COUNTIF(INDIRECT(DX41&amp;$DJ$10):INDIRECT(DX41&amp;DJ41),"Y"))</f>
        <v>-1</v>
      </c>
      <c r="EE41" s="374">
        <f ca="1">IF(DO41="",-1,COUNTIF(INDIRECT(DY41&amp;$DJ$10):INDIRECT(DY41&amp;DJ41),"Y"))</f>
        <v>-1</v>
      </c>
      <c r="EF41" s="378">
        <f ca="1">IF(DP41="",-1,COUNTIF(INDIRECT(DZ41&amp;$DJ$10):INDIRECT(DZ41&amp;DJ41),"Y"))</f>
        <v>-1</v>
      </c>
      <c r="EG41" s="378">
        <f ca="1">IF(DQ41="",-1,COUNTIF(INDIRECT(EA41&amp;$DJ$10):INDIRECT(EA41&amp;DJ41),"Y"))</f>
        <v>-1</v>
      </c>
      <c r="EH41" s="348" t="str" cm="1">
        <f t="array" aca="1" ref="EH41" ca="1">IFERROR(INDEX($DL$40:$DQ$40,_xlfn.AGGREGATE(15,6,COLUMN($DL$40:$DQ$40)-COLUMN($DK$40)/($EB$40:$EG$40=MAX($EB$40:$EG$40)),COLUMNS(DL$40:$DL41))),"")</f>
        <v>B</v>
      </c>
      <c r="EI41" s="348" t="str" cm="1">
        <f t="array" aca="1" ref="EI41" ca="1">IFERROR(INDEX($DL$40:$DQ$40,_xlfn.AGGREGATE(15,6,COLUMN($DL$40:$DQ$40)-COLUMN($DK$40)/($EB$40:$EG$40=MAX($EB$40:$EG$40)),COLUMNS($DL$40:DM41))),"")</f>
        <v/>
      </c>
      <c r="EJ41" s="348" t="str" cm="1">
        <f t="array" aca="1" ref="EJ41" ca="1">IFERROR(INDEX($DL$40:$DQ$40,_xlfn.AGGREGATE(15,6,COLUMN($DL$40:$DQ$40)-COLUMN($DK$40)/($EB$40:$EG$40=MAX($EB$40:$EG$40)),COLUMNS($DL$40:DN41))),"")</f>
        <v/>
      </c>
      <c r="EK41" s="348" t="str" cm="1">
        <f t="array" aca="1" ref="EK41" ca="1">IFERROR(INDEX($DL$40:$DQ$40,_xlfn.AGGREGATE(15,6,COLUMN($DL$40:$DQ$40)-COLUMN($DK$40)/($EB$40:$EG$40=MAX($EB$40:$EG$40)),COLUMNS($DL$40:DO41))),"")</f>
        <v/>
      </c>
      <c r="EL41" s="348" t="str" cm="1">
        <f t="array" aca="1" ref="EL41" ca="1">IFERROR(INDEX($DL$40:$DQ$40,_xlfn.AGGREGATE(15,6,COLUMN($DL$40:$DQ$40)-COLUMN($DK$40)/($EB$40:$EG$40=MAX($EB$40:$EG$40)),COLUMNS($DL$40:DP41))),"")</f>
        <v/>
      </c>
      <c r="EM41" s="348" t="str" cm="1">
        <f t="array" aca="1" ref="EM41" ca="1">IFERROR(INDEX($DL$40:$DQ$40,_xlfn.AGGREGATE(15,6,COLUMN($DL$40:$DQ$40)-COLUMN($DK$40)/($EB$40:$EG$40=MAX($EB$40:$EG$40)),COLUMNS($DL$40:DQ41))),"")</f>
        <v/>
      </c>
      <c r="EN41" s="352">
        <f t="shared" ca="1" si="2"/>
        <v>1</v>
      </c>
      <c r="EO41" s="350">
        <f t="shared" ca="1" si="21"/>
        <v>1</v>
      </c>
      <c r="EP41" s="377" t="str" cm="1">
        <f t="array" aca="1" ref="EP41" ca="1">INDEX(EH41:EM41,1,EO41)</f>
        <v>B</v>
      </c>
    </row>
    <row r="42" spans="1:146" ht="26.25" customHeight="1" thickBot="1">
      <c r="A42" s="14">
        <v>33</v>
      </c>
      <c r="B42" s="104" t="str">
        <f>'Strategy 1 | PD-TG'!B42</f>
        <v>B4</v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>N</v>
      </c>
      <c r="F42" s="91">
        <f>'Strategy 1 | PD-TG'!T42</f>
        <v>6</v>
      </c>
      <c r="G42" s="91">
        <f>'Strategy 1 | PD-TG'!N42</f>
        <v>-6</v>
      </c>
      <c r="H42" s="105">
        <f>'Strategy 1 | PD-TG'!P42</f>
        <v>37</v>
      </c>
      <c r="I42" s="135"/>
      <c r="J42" s="135"/>
      <c r="K42" s="104" t="str">
        <f>'Strategy 2 | PD-FE'!B42</f>
        <v>B5</v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>N</v>
      </c>
      <c r="O42" s="91">
        <f>'Strategy 2 | PD-FE'!T42</f>
        <v>0</v>
      </c>
      <c r="P42" s="91">
        <f>'Strategy 2 | PD-FE'!N42</f>
        <v>-11</v>
      </c>
      <c r="Q42" s="105">
        <f>'Strategy 2 | PD-FE'!P42</f>
        <v>-3</v>
      </c>
      <c r="R42" s="135"/>
      <c r="S42" s="135"/>
      <c r="T42" s="104" t="str">
        <f>'Strategy 3 | M1-TG'!B42</f>
        <v>B5</v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>N</v>
      </c>
      <c r="X42" s="91">
        <f>'Strategy 3 | M1-TG'!T42</f>
        <v>-10</v>
      </c>
      <c r="Y42" s="91">
        <f>'Strategy 3 | M1-TG'!N42</f>
        <v>-12</v>
      </c>
      <c r="Z42" s="105">
        <f>'Strategy 3 | M1-TG'!P42</f>
        <v>-13</v>
      </c>
      <c r="AA42" s="135"/>
      <c r="AB42" s="135"/>
      <c r="AC42" s="104" t="str">
        <f>'Strategy 4 | HP-FE'!B42</f>
        <v>B6</v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>N</v>
      </c>
      <c r="AG42" s="91">
        <f>'Strategy 4 | HP-FE'!T42</f>
        <v>5</v>
      </c>
      <c r="AH42" s="91">
        <f>'Strategy 4 | HP-FE'!N42</f>
        <v>-10</v>
      </c>
      <c r="AI42" s="105">
        <f>'Strategy 4 | HP-FE'!P42</f>
        <v>5</v>
      </c>
      <c r="AJ42" s="135"/>
      <c r="AK42" s="135"/>
      <c r="AL42" s="104" t="str">
        <f>'Strategy 5 | M1-FE'!B42</f>
        <v>B14</v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>N</v>
      </c>
      <c r="AP42" s="91">
        <f>'Strategy 5 | M1-FE'!T42</f>
        <v>-10</v>
      </c>
      <c r="AQ42" s="91">
        <f>'Strategy 5 | M1-FE'!N42</f>
        <v>-80</v>
      </c>
      <c r="AR42" s="105">
        <f>'Strategy 5 | M1-FE'!P42</f>
        <v>-78</v>
      </c>
      <c r="AS42" s="135"/>
      <c r="AT42" s="135"/>
      <c r="AU42" s="172" t="s">
        <v>24</v>
      </c>
      <c r="AV42" s="159" t="str">
        <f t="shared" ca="1" si="3"/>
        <v/>
      </c>
      <c r="AW42" s="169" t="str">
        <f ca="1">IF(AU41="","",VLOOKUP(DT42,General!U:V,2,FALSE))</f>
        <v>S1</v>
      </c>
      <c r="AX42" s="163" t="str" cm="1">
        <f t="array" aca="1" ref="AX42" ca="1">IF(AU41="","",INDIRECT(DT42&amp;DJ42))</f>
        <v>B4</v>
      </c>
      <c r="AY42" s="91" t="str">
        <f t="shared" ca="1" si="4"/>
        <v>N</v>
      </c>
      <c r="AZ42" s="91">
        <f t="shared" ca="1" si="22"/>
        <v>6</v>
      </c>
      <c r="BA42" s="105">
        <f t="shared" ca="1" si="5"/>
        <v>13</v>
      </c>
      <c r="BB42" s="135"/>
      <c r="BC42" s="135"/>
      <c r="BD42" s="135"/>
      <c r="BE42" s="104" t="str">
        <f>'Strategy 6 | PD-M1'!B42</f>
        <v>B10</v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>N</v>
      </c>
      <c r="BI42" s="91">
        <f>'Strategy 6 | PD-M1'!T42</f>
        <v>-10</v>
      </c>
      <c r="BJ42" s="91">
        <f>'Strategy 6 | PD-M1'!N42</f>
        <v>-36</v>
      </c>
      <c r="BK42" s="105">
        <f>'Strategy 6 | PD-M1'!P42</f>
        <v>-49</v>
      </c>
      <c r="BL42" s="135"/>
      <c r="BM42" s="135"/>
      <c r="BN42" s="104" t="str">
        <f>'Strategy 7 | TG-FE'!B42</f>
        <v>B4</v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>N</v>
      </c>
      <c r="BR42" s="91">
        <f>'Strategy 7 | TG-FE'!T42</f>
        <v>6</v>
      </c>
      <c r="BS42" s="91">
        <f>'Strategy 7 | TG-FE'!N42</f>
        <v>-6</v>
      </c>
      <c r="BT42" s="105">
        <f>'Strategy 7 | TG-FE'!P42</f>
        <v>15</v>
      </c>
      <c r="BU42" s="135"/>
      <c r="BV42" s="135"/>
      <c r="BW42" s="104" t="str">
        <f>'Strategy 8 | M1-WB'!B42</f>
        <v>B13</v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>N</v>
      </c>
      <c r="CA42" s="91">
        <f>'Strategy 8 | M1-WB'!T42</f>
        <v>-10</v>
      </c>
      <c r="CB42" s="91">
        <f>'Strategy 8 | M1-WB'!N42</f>
        <v>-67</v>
      </c>
      <c r="CC42" s="105">
        <f>'Strategy 8 | M1-WB'!P42</f>
        <v>-75</v>
      </c>
      <c r="CD42" s="135"/>
      <c r="CE42" s="135"/>
      <c r="CF42" s="104" t="str">
        <f>'Strategy 9 | HP-M1'!B42</f>
        <v>B10</v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>N</v>
      </c>
      <c r="CJ42" s="91">
        <f>'Strategy 9 | HP-M1'!T42</f>
        <v>-10</v>
      </c>
      <c r="CK42" s="91">
        <f>'Strategy 9 | HP-M1'!N42</f>
        <v>-36</v>
      </c>
      <c r="CL42" s="105">
        <f>'Strategy 9 | HP-M1'!P42</f>
        <v>-52</v>
      </c>
      <c r="CM42" s="135"/>
      <c r="CN42" s="135"/>
      <c r="CO42" s="104" t="str">
        <f>'Strategy 10 | OP-OB'!B42</f>
        <v>B5</v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>N</v>
      </c>
      <c r="CS42" s="91">
        <f>'Strategy 10 | OP-OB'!T42</f>
        <v>-10</v>
      </c>
      <c r="CT42" s="91">
        <f>'Strategy 10 | OP-OB'!N42</f>
        <v>-12</v>
      </c>
      <c r="CU42" s="105">
        <f>'Strategy 10 | OP-OB'!P42</f>
        <v>-14</v>
      </c>
      <c r="CV42" s="14">
        <f ca="1">IF(AY42="",0,IFERROR(VLOOKUP(AY37&amp;AY38&amp;AY39&amp;AY40&amp;AY41&amp;AY42,General!I:J,2,FALSE),0))+AZ41</f>
        <v>6</v>
      </c>
      <c r="CW42" s="379">
        <f t="shared" si="6"/>
        <v>37</v>
      </c>
      <c r="CX42" s="335">
        <f>COUNTIF(CZ42:DI42,CW42)</f>
        <v>1</v>
      </c>
      <c r="CY42" s="371" t="str">
        <f t="shared" si="0"/>
        <v>RR</v>
      </c>
      <c r="CZ42" s="372">
        <f t="shared" si="7"/>
        <v>37</v>
      </c>
      <c r="DA42" s="372">
        <f t="shared" si="8"/>
        <v>-3</v>
      </c>
      <c r="DB42" s="372">
        <f t="shared" si="9"/>
        <v>-13</v>
      </c>
      <c r="DC42" s="372">
        <f t="shared" si="10"/>
        <v>5</v>
      </c>
      <c r="DD42" s="372">
        <f t="shared" si="11"/>
        <v>-78</v>
      </c>
      <c r="DE42" s="372">
        <f t="shared" si="12"/>
        <v>-49</v>
      </c>
      <c r="DF42" s="372">
        <f t="shared" si="13"/>
        <v>15</v>
      </c>
      <c r="DG42" s="372">
        <f t="shared" si="14"/>
        <v>-75</v>
      </c>
      <c r="DH42" s="372">
        <f t="shared" si="15"/>
        <v>-52</v>
      </c>
      <c r="DI42" s="372">
        <f t="shared" si="16"/>
        <v>-14</v>
      </c>
      <c r="DJ42" s="346">
        <v>42</v>
      </c>
      <c r="DK42" s="350">
        <f t="shared" ref="DK42:DK105" si="49">DJ42-5</f>
        <v>37</v>
      </c>
      <c r="DL42" s="348" t="str" cm="1">
        <f t="array" ref="DL42">IFERROR(INDEX($CZ$4:$DI$4,_xlfn.AGGREGATE(15,6,COLUMN($CZ$4:$DI$4)-COLUMN($CY$1)/($CZ$42:$DI$42=MAX($CZ$42:$DI$42)),COLUMNS($DI$4:DI5))),"")</f>
        <v>B</v>
      </c>
      <c r="DM42" s="348" t="str" cm="1">
        <f t="array" ref="DM42">IFERROR(INDEX($CZ$4:$DI$4,_xlfn.AGGREGATE(15,6,COLUMN($CZ$4:$DI$4)-COLUMN($CY$1)/($CZ$42:$DI$42=MAX($CZ$42:$DI$42)),COLUMNS($DI$4:DJ5))),"")</f>
        <v/>
      </c>
      <c r="DN42" s="348" t="str" cm="1">
        <f t="array" ref="DN42">IFERROR(INDEX($CZ$4:$DI$4,_xlfn.AGGREGATE(15,6,COLUMN($CZ$4:$DI$4)-COLUMN($CY$1)/($CZ$42:$DI$42=MAX($CZ$42:$DI$42)),COLUMNS($DI$4:DK5))),"")</f>
        <v/>
      </c>
      <c r="DO42" s="348" t="str" cm="1">
        <f t="array" ref="DO42">IFERROR(INDEX($CZ$4:$DI$4,_xlfn.AGGREGATE(15,6,COLUMN($CZ$4:$DI$4)-COLUMN($CY$1)/($CZ$42:$DI$42=MAX($CZ$42:$DI$42)),COLUMNS($DI$4:DL5))),"")</f>
        <v/>
      </c>
      <c r="DP42" s="348" t="str" cm="1">
        <f t="array" ref="DP42">IFERROR(INDEX($CZ$4:$DI$4,_xlfn.AGGREGATE(15,6,COLUMN($CZ$4:$DI$4)-COLUMN($CY$1)/($CZ$42:$DI$42=MAX($CZ$42:$DI$42)),COLUMNS($DI$4:DM5))),"")</f>
        <v/>
      </c>
      <c r="DQ42" s="348" t="str" cm="1">
        <f t="array" ref="DQ42">IFERROR(INDEX($CZ$4:$DI$4,_xlfn.AGGREGATE(15,6,COLUMN($CZ$4:$DI$4)-COLUMN($CY$1)/($CZ$42:$DI$42=MAX($CZ$42:$DI$42)),COLUMNS($DI$4:DN5))),"")</f>
        <v/>
      </c>
      <c r="DR42" s="346" t="str">
        <f t="shared" ca="1" si="18"/>
        <v>B</v>
      </c>
      <c r="DS42" s="349" t="str">
        <f t="shared" ca="1" si="19"/>
        <v/>
      </c>
      <c r="DT42" s="349" t="str">
        <f t="shared" ca="1" si="1"/>
        <v>B</v>
      </c>
      <c r="DU42" s="350">
        <f t="shared" ca="1" si="20"/>
        <v>1</v>
      </c>
      <c r="DV42" s="348" t="str">
        <f>IFERROR(VLOOKUP(DL42,General!R:S,2,FALSE),"")</f>
        <v>E</v>
      </c>
      <c r="DW42" s="348" t="str">
        <f>IFERROR(VLOOKUP(DM42,General!R:S,2,FALSE),"")</f>
        <v/>
      </c>
      <c r="DX42" s="348" t="str">
        <f>IFERROR(VLOOKUP(DN42,General!R:S,2,FALSE),"")</f>
        <v/>
      </c>
      <c r="DY42" s="348" t="str">
        <f>IFERROR(VLOOKUP(DO42,General!R:S,2,FALSE),"")</f>
        <v/>
      </c>
      <c r="DZ42" s="348" t="str">
        <f>IFERROR(VLOOKUP(DP42,General!R:S,2,FALSE),"")</f>
        <v/>
      </c>
      <c r="EA42" s="348" t="str">
        <f>IFERROR(VLOOKUP(DQ42,General!R:S,2,FALSE),"")</f>
        <v/>
      </c>
      <c r="EB42" s="373">
        <f ca="1">IF(DL42="",-1,COUNTIF(INDIRECT(DV42&amp;$DJ$10):INDIRECT(DV42&amp;DJ42),"Y"))</f>
        <v>17</v>
      </c>
      <c r="EC42" s="376">
        <f ca="1">IF(DM42="",-1,COUNTIF(INDIRECT(DW42&amp;$DJ$10):INDIRECT(DW42&amp;DJ42),"Y"))</f>
        <v>-1</v>
      </c>
      <c r="ED42" s="376">
        <f ca="1">IF(DN42="",-1,COUNTIF(INDIRECT(DX42&amp;$DJ$10):INDIRECT(DX42&amp;DJ42),"Y"))</f>
        <v>-1</v>
      </c>
      <c r="EE42" s="374">
        <f ca="1">IF(DO42="",-1,COUNTIF(INDIRECT(DY42&amp;$DJ$10):INDIRECT(DY42&amp;DJ42),"Y"))</f>
        <v>-1</v>
      </c>
      <c r="EF42" s="378">
        <f ca="1">IF(DP42="",-1,COUNTIF(INDIRECT(DZ42&amp;$DJ$10):INDIRECT(DZ42&amp;DJ42),"Y"))</f>
        <v>-1</v>
      </c>
      <c r="EG42" s="378">
        <f ca="1">IF(DQ42="",-1,COUNTIF(INDIRECT(EA42&amp;$DJ$10):INDIRECT(EA42&amp;DJ42),"Y"))</f>
        <v>-1</v>
      </c>
      <c r="EH42" s="348" t="str" cm="1">
        <f t="array" aca="1" ref="EH42" ca="1">IFERROR(INDEX($DL$41:$DQ$41,_xlfn.AGGREGATE(15,6,COLUMN($DL$41:$DQ$41)-COLUMN($DK$41)/($EB$41:$EG$41=MAX($EB$41:$EG$41)),COLUMNS(DL$41:$DL42))),"")</f>
        <v>B</v>
      </c>
      <c r="EI42" s="348" t="str" cm="1">
        <f t="array" aca="1" ref="EI42" ca="1">IFERROR(INDEX($DL$41:$DQ$41,_xlfn.AGGREGATE(15,6,COLUMN($DL$41:$DQ$41)-COLUMN($DK$41)/($EB$41:$EG$41=MAX($EB$41:$EG$41)),COLUMNS($DL$41:DM42))),"")</f>
        <v/>
      </c>
      <c r="EJ42" s="348" t="str" cm="1">
        <f t="array" aca="1" ref="EJ42" ca="1">IFERROR(INDEX($DL$41:$DQ$41,_xlfn.AGGREGATE(15,6,COLUMN($DL$41:$DQ$41)-COLUMN($DK$41)/($EB$41:$EG$41=MAX($EB$41:$EG$41)),COLUMNS($DL$41:DN42))),"")</f>
        <v/>
      </c>
      <c r="EK42" s="348" t="str" cm="1">
        <f t="array" aca="1" ref="EK42" ca="1">IFERROR(INDEX($DL$41:$DQ$41,_xlfn.AGGREGATE(15,6,COLUMN($DL$41:$DQ$41)-COLUMN($DK$41)/($EB$41:$EG$41=MAX($EB$41:$EG$41)),COLUMNS($DL$41:DO42))),"")</f>
        <v/>
      </c>
      <c r="EL42" s="348" t="str" cm="1">
        <f t="array" aca="1" ref="EL42" ca="1">IFERROR(INDEX($DL$41:$DQ$41,_xlfn.AGGREGATE(15,6,COLUMN($DL$41:$DQ$41)-COLUMN($DK$41)/($EB$41:$EG$41=MAX($EB$41:$EG$41)),COLUMNS($DL$41:DP42))),"")</f>
        <v/>
      </c>
      <c r="EM42" s="348" t="str" cm="1">
        <f t="array" aca="1" ref="EM42" ca="1">IFERROR(INDEX($DL$41:$DQ$41,_xlfn.AGGREGATE(15,6,COLUMN($DL$41:$DQ$41)-COLUMN($DK$41)/($EB$41:$EG$41=MAX($EB$41:$EG$41)),COLUMNS($DL$41:DQ42))),"")</f>
        <v/>
      </c>
      <c r="EN42" s="352">
        <f t="shared" ca="1" si="2"/>
        <v>1</v>
      </c>
      <c r="EO42" s="350">
        <f t="shared" ca="1" si="21"/>
        <v>1</v>
      </c>
      <c r="EP42" s="377" t="str" cm="1">
        <f t="array" aca="1" ref="EP42" ca="1">INDEX(EH42:EM42,1,EO42)</f>
        <v>B</v>
      </c>
    </row>
    <row r="43" spans="1:146" ht="26.25" customHeight="1" thickBot="1">
      <c r="A43" s="14">
        <v>34</v>
      </c>
      <c r="B43" s="104" t="str">
        <f>'Strategy 1 | PD-TG'!B43</f>
        <v>NB</v>
      </c>
      <c r="C43" s="91" t="str">
        <f>'Strategy 1 | PD-TG'!C43</f>
        <v>PD</v>
      </c>
      <c r="D43" s="91" t="str">
        <f>'Strategy 1 | PD-TG'!J43</f>
        <v>TG</v>
      </c>
      <c r="E43" s="91" t="str">
        <f>IF(AU43="","",IF('Strategy 1 | PD-TG'!S43="W","Y",IF('Strategy 1 | PD-TG'!S43="L","N","")))</f>
        <v/>
      </c>
      <c r="F43" s="91">
        <f>'Strategy 1 | PD-TG'!T43</f>
        <v>6</v>
      </c>
      <c r="G43" s="91">
        <f>'Strategy 1 | PD-TG'!N43</f>
        <v>-6</v>
      </c>
      <c r="H43" s="105">
        <f>'Strategy 1 | PD-TG'!P43</f>
        <v>37</v>
      </c>
      <c r="I43" s="135"/>
      <c r="J43" s="135"/>
      <c r="K43" s="104" t="str">
        <f>'Strategy 2 | PD-FE'!B43</f>
        <v>B1</v>
      </c>
      <c r="L43" s="91" t="str">
        <f>'Strategy 2 | PD-FE'!C43</f>
        <v>PD</v>
      </c>
      <c r="M43" s="91" t="str">
        <f>'Strategy 2 | PD-FE'!J43</f>
        <v>FE</v>
      </c>
      <c r="N43" s="91" t="str">
        <f>IF(AU43="","",IF('Strategy 2 | PD-FE'!S43="W","Y",IF('Strategy 2 | PD-FE'!S43="L","N","")))</f>
        <v>Y</v>
      </c>
      <c r="O43" s="91">
        <f>'Strategy 2 | PD-FE'!T43</f>
        <v>1</v>
      </c>
      <c r="P43" s="91">
        <f>'Strategy 2 | PD-FE'!N43</f>
        <v>-10</v>
      </c>
      <c r="Q43" s="105">
        <f>'Strategy 2 | PD-FE'!P43</f>
        <v>-2</v>
      </c>
      <c r="R43" s="135"/>
      <c r="S43" s="135"/>
      <c r="T43" s="104" t="str">
        <f>'Strategy 3 | M1-TG'!B43</f>
        <v>P1</v>
      </c>
      <c r="U43" s="91" t="str">
        <f>'Strategy 3 | M1-TG'!C43</f>
        <v>M1</v>
      </c>
      <c r="V43" s="91" t="str">
        <f>'Strategy 3 | M1-TG'!J43</f>
        <v>TG</v>
      </c>
      <c r="W43" s="91" t="str">
        <f>IF(AU43="","",IF('Strategy 3 | M1-TG'!S43="W","Y",IF('Strategy 3 | M1-TG'!S43="L","N","")))</f>
        <v>N</v>
      </c>
      <c r="X43" s="91">
        <f>'Strategy 3 | M1-TG'!T43</f>
        <v>-10</v>
      </c>
      <c r="Y43" s="91">
        <f>'Strategy 3 | M1-TG'!N43</f>
        <v>-13</v>
      </c>
      <c r="Z43" s="105">
        <f>'Strategy 3 | M1-TG'!P43</f>
        <v>-14</v>
      </c>
      <c r="AA43" s="135"/>
      <c r="AB43" s="135"/>
      <c r="AC43" s="104" t="str">
        <f>'Strategy 4 | HP-FE'!B43</f>
        <v>B2</v>
      </c>
      <c r="AD43" s="91" t="str">
        <f>'Strategy 4 | HP-FE'!C43</f>
        <v>HP</v>
      </c>
      <c r="AE43" s="91" t="str">
        <f>'Strategy 4 | HP-FE'!J43</f>
        <v>FE</v>
      </c>
      <c r="AF43" s="91" t="str">
        <f>IF(AU43="","",IF('Strategy 4 | HP-FE'!S43="W","Y",IF('Strategy 4 | HP-FE'!S43="L","N","")))</f>
        <v>Y</v>
      </c>
      <c r="AG43" s="91">
        <f>'Strategy 4 | HP-FE'!T43</f>
        <v>6</v>
      </c>
      <c r="AH43" s="91">
        <f>'Strategy 4 | HP-FE'!N43</f>
        <v>-8</v>
      </c>
      <c r="AI43" s="105">
        <f>'Strategy 4 | HP-FE'!P43</f>
        <v>7</v>
      </c>
      <c r="AJ43" s="135"/>
      <c r="AK43" s="135"/>
      <c r="AL43" s="104" t="str">
        <f>'Strategy 5 | M1-FE'!B43</f>
        <v>P6</v>
      </c>
      <c r="AM43" s="91" t="str">
        <f>'Strategy 5 | M1-FE'!C43</f>
        <v>M1</v>
      </c>
      <c r="AN43" s="91" t="str">
        <f>'Strategy 5 | M1-FE'!J43</f>
        <v>FE</v>
      </c>
      <c r="AO43" s="91" t="str">
        <f>IF(AU43="","",IF('Strategy 5 | M1-FE'!S43="W","Y",IF('Strategy 5 | M1-FE'!S43="L","N","")))</f>
        <v>N</v>
      </c>
      <c r="AP43" s="91">
        <f>'Strategy 5 | M1-FE'!T43</f>
        <v>-10</v>
      </c>
      <c r="AQ43" s="91">
        <f>'Strategy 5 | M1-FE'!N43</f>
        <v>-86</v>
      </c>
      <c r="AR43" s="105">
        <f>'Strategy 5 | M1-FE'!P43</f>
        <v>-84</v>
      </c>
      <c r="AS43" s="135"/>
      <c r="AT43" s="135"/>
      <c r="AU43" s="172" t="s">
        <v>25</v>
      </c>
      <c r="AV43" s="159" t="str">
        <f t="shared" ca="1" si="3"/>
        <v/>
      </c>
      <c r="AW43" s="169" t="str">
        <f ca="1">IF(AU42="","",VLOOKUP(DT43,General!U:V,2,FALSE))</f>
        <v>S1</v>
      </c>
      <c r="AX43" s="163" t="str" cm="1">
        <f t="array" aca="1" ref="AX43" ca="1">IF(AU42="","",INDIRECT(DT43&amp;DJ43))</f>
        <v>NB</v>
      </c>
      <c r="AY43" s="91" t="str">
        <f t="shared" ca="1" si="4"/>
        <v/>
      </c>
      <c r="AZ43" s="91">
        <f t="shared" ca="1" si="22"/>
        <v>6</v>
      </c>
      <c r="BA43" s="105">
        <f t="shared" ca="1" si="5"/>
        <v>13</v>
      </c>
      <c r="BB43" s="135"/>
      <c r="BC43" s="135"/>
      <c r="BD43" s="135"/>
      <c r="BE43" s="104" t="str">
        <f>'Strategy 6 | PD-M1'!B43</f>
        <v>P12</v>
      </c>
      <c r="BF43" s="91" t="str">
        <f>'Strategy 6 | PD-M1'!C43</f>
        <v>PD</v>
      </c>
      <c r="BG43" s="91" t="str">
        <f>'Strategy 6 | PD-M1'!J43</f>
        <v>M1</v>
      </c>
      <c r="BH43" s="91" t="str">
        <f>IF(AU43="","",IF('Strategy 6 | PD-M1'!R43&gt;0,"Y",IF('Strategy 6 | PD-M1'!R43=0,"","N")))</f>
        <v>N</v>
      </c>
      <c r="BI43" s="91">
        <f>'Strategy 6 | PD-M1'!T43</f>
        <v>-10</v>
      </c>
      <c r="BJ43" s="91">
        <f>'Strategy 6 | PD-M1'!N43</f>
        <v>-48</v>
      </c>
      <c r="BK43" s="105">
        <f>'Strategy 6 | PD-M1'!P43</f>
        <v>-61</v>
      </c>
      <c r="BL43" s="135"/>
      <c r="BM43" s="135"/>
      <c r="BN43" s="104" t="str">
        <f>'Strategy 7 | TG-FE'!B43</f>
        <v>B6</v>
      </c>
      <c r="BO43" s="91" t="str">
        <f>'Strategy 7 | TG-FE'!C43</f>
        <v>TG</v>
      </c>
      <c r="BP43" s="91" t="str">
        <f>'Strategy 7 | TG-FE'!J43</f>
        <v>FE</v>
      </c>
      <c r="BQ43" s="91" t="str">
        <f>IF(AU43="","",IF('Strategy 7 | TG-FE'!S43="W","Y",IF('Strategy 7 | TG-FE'!S43="L","N","")))</f>
        <v>Y</v>
      </c>
      <c r="BR43" s="91">
        <f>'Strategy 7 | TG-FE'!T43</f>
        <v>7</v>
      </c>
      <c r="BS43" s="91">
        <f>'Strategy 7 | TG-FE'!N43</f>
        <v>0</v>
      </c>
      <c r="BT43" s="105">
        <f>'Strategy 7 | TG-FE'!P43</f>
        <v>21</v>
      </c>
      <c r="BU43" s="135"/>
      <c r="BV43" s="135"/>
      <c r="BW43" s="104" t="str">
        <f>'Strategy 8 | M1-WB'!B43</f>
        <v>P7</v>
      </c>
      <c r="BX43" s="91" t="str">
        <f>'Strategy 8 | M1-WB'!C43</f>
        <v>M1</v>
      </c>
      <c r="BY43" s="91" t="str">
        <f>'Strategy 8 | M1-WB'!J43</f>
        <v>WB</v>
      </c>
      <c r="BZ43" s="91" t="str">
        <f>IF(AU43="","",IF('Strategy 8 | M1-WB'!S43="W","Y",IF('Strategy 8 | M1-WB'!S43="L","N","")))</f>
        <v>N</v>
      </c>
      <c r="CA43" s="91">
        <f>'Strategy 8 | M1-WB'!T43</f>
        <v>-10</v>
      </c>
      <c r="CB43" s="91">
        <f>'Strategy 8 | M1-WB'!N43</f>
        <v>-74</v>
      </c>
      <c r="CC43" s="105">
        <f>'Strategy 8 | M1-WB'!P43</f>
        <v>-82</v>
      </c>
      <c r="CD43" s="135"/>
      <c r="CE43" s="135"/>
      <c r="CF43" s="104" t="str">
        <f>'Strategy 9 | HP-M1'!B43</f>
        <v>P12</v>
      </c>
      <c r="CG43" s="91" t="str">
        <f>'Strategy 9 | HP-M1'!C43</f>
        <v>HP</v>
      </c>
      <c r="CH43" s="91" t="str">
        <f>'Strategy 9 | HP-M1'!J43</f>
        <v>M1</v>
      </c>
      <c r="CI43" s="91" t="str">
        <f>IF(AU43="","",IF('Strategy 9 | HP-M1'!S43="W","Y",IF('Strategy 9 | HP-M1'!S43="L","N","")))</f>
        <v>N</v>
      </c>
      <c r="CJ43" s="91">
        <f>'Strategy 9 | HP-M1'!T43</f>
        <v>-10</v>
      </c>
      <c r="CK43" s="91">
        <f>'Strategy 9 | HP-M1'!N43</f>
        <v>-48</v>
      </c>
      <c r="CL43" s="105">
        <f>'Strategy 9 | HP-M1'!P43</f>
        <v>-64</v>
      </c>
      <c r="CM43" s="135"/>
      <c r="CN43" s="135"/>
      <c r="CO43" s="104" t="str">
        <f>'Strategy 10 | OP-OB'!B43</f>
        <v>B1</v>
      </c>
      <c r="CP43" s="91" t="str">
        <f>'Strategy 10 | OP-OB'!C43</f>
        <v>OP</v>
      </c>
      <c r="CQ43" s="91" t="str">
        <f>'Strategy 10 | OP-OB'!J43</f>
        <v>OB</v>
      </c>
      <c r="CR43" s="91" t="str">
        <f>IF(AU43="","",IF('Strategy 10 | OP-OB'!S43="W","Y",IF('Strategy 10 | OP-OB'!S43="L","N","")))</f>
        <v>Y</v>
      </c>
      <c r="CS43" s="91">
        <f>'Strategy 10 | OP-OB'!T43</f>
        <v>-9</v>
      </c>
      <c r="CT43" s="91">
        <f>'Strategy 10 | OP-OB'!N43</f>
        <v>-11</v>
      </c>
      <c r="CU43" s="105">
        <f>'Strategy 10 | OP-OB'!P43</f>
        <v>-13</v>
      </c>
      <c r="CV43" s="14">
        <f ca="1">IF(AY43="",0,IFERROR(VLOOKUP(AY38&amp;AY39&amp;AY40&amp;AY41&amp;AY42&amp;AY43,General!I:J,2,FALSE),0))+AZ42</f>
        <v>6</v>
      </c>
      <c r="CW43" s="379">
        <f t="shared" si="6"/>
        <v>37</v>
      </c>
      <c r="CX43" s="335">
        <f>COUNTIF(CZ43:DI43,CW43)</f>
        <v>1</v>
      </c>
      <c r="CY43" s="371" t="str">
        <f t="shared" si="0"/>
        <v>RR</v>
      </c>
      <c r="CZ43" s="372">
        <f t="shared" si="7"/>
        <v>37</v>
      </c>
      <c r="DA43" s="372">
        <f t="shared" si="8"/>
        <v>-2</v>
      </c>
      <c r="DB43" s="372">
        <f t="shared" si="9"/>
        <v>-14</v>
      </c>
      <c r="DC43" s="372">
        <f t="shared" si="10"/>
        <v>7</v>
      </c>
      <c r="DD43" s="372">
        <f t="shared" si="11"/>
        <v>-84</v>
      </c>
      <c r="DE43" s="372">
        <f t="shared" si="12"/>
        <v>-61</v>
      </c>
      <c r="DF43" s="372">
        <f t="shared" si="13"/>
        <v>21</v>
      </c>
      <c r="DG43" s="372">
        <f t="shared" si="14"/>
        <v>-82</v>
      </c>
      <c r="DH43" s="372">
        <f t="shared" si="15"/>
        <v>-64</v>
      </c>
      <c r="DI43" s="372">
        <f t="shared" si="16"/>
        <v>-13</v>
      </c>
      <c r="DJ43" s="346">
        <v>43</v>
      </c>
      <c r="DK43" s="350">
        <f t="shared" ref="DK43:DK106" si="50">DJ43-5</f>
        <v>38</v>
      </c>
      <c r="DL43" s="348" t="str" cm="1">
        <f t="array" ref="DL43">IFERROR(INDEX($CZ$4:$DI$4,_xlfn.AGGREGATE(15,6,COLUMN($CZ$4:$DI$4)-COLUMN($CY$1)/($CZ$43:$DI$43=MAX($CZ$43:$DI$43)),COLUMNS($DI$4:DI5))),"")</f>
        <v>B</v>
      </c>
      <c r="DM43" s="348" t="str" cm="1">
        <f t="array" ref="DM43">IFERROR(INDEX($CZ$4:$DI$4,_xlfn.AGGREGATE(15,6,COLUMN($CZ$4:$DI$4)-COLUMN($CY$1)/($CZ$43:$DI$43=MAX($CZ$43:$DI$43)),COLUMNS($DI$4:DJ5))),"")</f>
        <v/>
      </c>
      <c r="DN43" s="348" t="str" cm="1">
        <f t="array" ref="DN43">IFERROR(INDEX($CZ$4:$DI$4,_xlfn.AGGREGATE(15,6,COLUMN($CZ$4:$DI$4)-COLUMN($CY$1)/($CZ$43:$DI$43=MAX($CZ$43:$DI$43)),COLUMNS($DI$4:DK5))),"")</f>
        <v/>
      </c>
      <c r="DO43" s="348" t="str" cm="1">
        <f t="array" ref="DO43">IFERROR(INDEX($CZ$4:$DI$4,_xlfn.AGGREGATE(15,6,COLUMN($CZ$4:$DI$4)-COLUMN($CY$1)/($CZ$43:$DI$43=MAX($CZ$43:$DI$43)),COLUMNS($DI$4:DL5))),"")</f>
        <v/>
      </c>
      <c r="DP43" s="348" t="str" cm="1">
        <f t="array" ref="DP43">IFERROR(INDEX($CZ$4:$DI$4,_xlfn.AGGREGATE(15,6,COLUMN($CZ$4:$DI$4)-COLUMN($CY$1)/($CZ$43:$DI$43=MAX($CZ$43:$DI$43)),COLUMNS($DI$4:DM5))),"")</f>
        <v/>
      </c>
      <c r="DQ43" s="348" t="str" cm="1">
        <f t="array" ref="DQ43">IFERROR(INDEX($CZ$4:$DI$4,_xlfn.AGGREGATE(15,6,COLUMN($CZ$4:$DI$4)-COLUMN($CY$1)/($CZ$43:$DI$43=MAX($CZ$43:$DI$43)),COLUMNS($DI$4:DN5))),"")</f>
        <v/>
      </c>
      <c r="DR43" s="346" t="str">
        <f t="shared" ca="1" si="18"/>
        <v>B</v>
      </c>
      <c r="DS43" s="349" t="str">
        <f t="shared" ca="1" si="19"/>
        <v/>
      </c>
      <c r="DT43" s="349" t="str">
        <f t="shared" ca="1" si="1"/>
        <v>B</v>
      </c>
      <c r="DU43" s="350">
        <f t="shared" ca="1" si="20"/>
        <v>1</v>
      </c>
      <c r="DV43" s="348" t="str">
        <f>IFERROR(VLOOKUP(DL43,General!R:S,2,FALSE),"")</f>
        <v>E</v>
      </c>
      <c r="DW43" s="348" t="str">
        <f>IFERROR(VLOOKUP(DM43,General!R:S,2,FALSE),"")</f>
        <v/>
      </c>
      <c r="DX43" s="348" t="str">
        <f>IFERROR(VLOOKUP(DN43,General!R:S,2,FALSE),"")</f>
        <v/>
      </c>
      <c r="DY43" s="348" t="str">
        <f>IFERROR(VLOOKUP(DO43,General!R:S,2,FALSE),"")</f>
        <v/>
      </c>
      <c r="DZ43" s="348" t="str">
        <f>IFERROR(VLOOKUP(DP43,General!R:S,2,FALSE),"")</f>
        <v/>
      </c>
      <c r="EA43" s="348" t="str">
        <f>IFERROR(VLOOKUP(DQ43,General!R:S,2,FALSE),"")</f>
        <v/>
      </c>
      <c r="EB43" s="373">
        <f ca="1">IF(DL43="",-1,COUNTIF(INDIRECT(DV43&amp;$DJ$10):INDIRECT(DV43&amp;DJ43),"Y"))</f>
        <v>17</v>
      </c>
      <c r="EC43" s="376">
        <f ca="1">IF(DM43="",-1,COUNTIF(INDIRECT(DW43&amp;$DJ$10):INDIRECT(DW43&amp;DJ43),"Y"))</f>
        <v>-1</v>
      </c>
      <c r="ED43" s="376">
        <f ca="1">IF(DN43="",-1,COUNTIF(INDIRECT(DX43&amp;$DJ$10):INDIRECT(DX43&amp;DJ43),"Y"))</f>
        <v>-1</v>
      </c>
      <c r="EE43" s="374">
        <f ca="1">IF(DO43="",-1,COUNTIF(INDIRECT(DY43&amp;$DJ$10):INDIRECT(DY43&amp;DJ43),"Y"))</f>
        <v>-1</v>
      </c>
      <c r="EF43" s="378">
        <f ca="1">IF(DP43="",-1,COUNTIF(INDIRECT(DZ43&amp;$DJ$10):INDIRECT(DZ43&amp;DJ43),"Y"))</f>
        <v>-1</v>
      </c>
      <c r="EG43" s="378">
        <f ca="1">IF(DQ43="",-1,COUNTIF(INDIRECT(EA43&amp;$DJ$10):INDIRECT(EA43&amp;DJ43),"Y"))</f>
        <v>-1</v>
      </c>
      <c r="EH43" s="348" t="str" cm="1">
        <f t="array" aca="1" ref="EH43" ca="1">IFERROR(INDEX($DL$42:$DQ$42,_xlfn.AGGREGATE(15,6,COLUMN($DL$42:$DQ$42)-COLUMN($DK$42)/($EB$42:$EG$42=MAX($EB$42:$EG$42)),COLUMNS(DL$42:$DL43))),"")</f>
        <v>B</v>
      </c>
      <c r="EI43" s="348" t="str" cm="1">
        <f t="array" aca="1" ref="EI43" ca="1">IFERROR(INDEX($DL$42:$DQ$42,_xlfn.AGGREGATE(15,6,COLUMN($DL$42:$DQ$42)-COLUMN($DK$42)/($EB$42:$EG$42=MAX($EB$42:$EG$42)),COLUMNS($DL$42:DM43))),"")</f>
        <v/>
      </c>
      <c r="EJ43" s="348" t="str" cm="1">
        <f t="array" aca="1" ref="EJ43" ca="1">IFERROR(INDEX($DL$42:$DQ$42,_xlfn.AGGREGATE(15,6,COLUMN($DL$42:$DQ$42)-COLUMN($DK$42)/($EB$42:$EG$42=MAX($EB$42:$EG$42)),COLUMNS($DL$42:DN43))),"")</f>
        <v/>
      </c>
      <c r="EK43" s="348" t="str" cm="1">
        <f t="array" aca="1" ref="EK43" ca="1">IFERROR(INDEX($DL$42:$DQ$42,_xlfn.AGGREGATE(15,6,COLUMN($DL$42:$DQ$42)-COLUMN($DK$42)/($EB$42:$EG$42=MAX($EB$42:$EG$42)),COLUMNS($DL$42:DO43))),"")</f>
        <v/>
      </c>
      <c r="EL43" s="348" t="str" cm="1">
        <f t="array" aca="1" ref="EL43" ca="1">IFERROR(INDEX($DL$42:$DQ$42,_xlfn.AGGREGATE(15,6,COLUMN($DL$42:$DQ$42)-COLUMN($DK$42)/($EB$42:$EG$42=MAX($EB$42:$EG$42)),COLUMNS($DL$42:DP43))),"")</f>
        <v/>
      </c>
      <c r="EM43" s="348" t="str" cm="1">
        <f t="array" aca="1" ref="EM43" ca="1">IFERROR(INDEX($DL$42:$DQ$42,_xlfn.AGGREGATE(15,6,COLUMN($DL$42:$DQ$42)-COLUMN($DK$42)/($EB$42:$EG$42=MAX($EB$42:$EG$42)),COLUMNS($DL$42:DQ43))),"")</f>
        <v/>
      </c>
      <c r="EN43" s="352">
        <f t="shared" ca="1" si="2"/>
        <v>1</v>
      </c>
      <c r="EO43" s="350">
        <f t="shared" ca="1" si="21"/>
        <v>1</v>
      </c>
      <c r="EP43" s="377" t="str" cm="1">
        <f t="array" aca="1" ref="EP43" ca="1">INDEX(EH43:EM43,1,EO43)</f>
        <v>B</v>
      </c>
    </row>
    <row r="44" spans="1:146" ht="26.25" customHeight="1" thickBot="1">
      <c r="A44" s="14">
        <v>35</v>
      </c>
      <c r="B44" s="106" t="str">
        <f>'Strategy 1 | PD-TG'!B44</f>
        <v>P2</v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5"/>
      <c r="J44" s="135"/>
      <c r="K44" s="106" t="str">
        <f>'Strategy 2 | PD-FE'!B44</f>
        <v>P1</v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5"/>
      <c r="S44" s="135"/>
      <c r="T44" s="106" t="str">
        <f>'Strategy 3 | M1-TG'!B44</f>
        <v>P3</v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5"/>
      <c r="AB44" s="135"/>
      <c r="AC44" s="106" t="str">
        <f>'Strategy 4 | HP-FE'!B44</f>
        <v>B8</v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5"/>
      <c r="AK44" s="135"/>
      <c r="AL44" s="106" t="str">
        <f>'Strategy 5 | M1-FE'!B44</f>
        <v>P8</v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5"/>
      <c r="AT44" s="135"/>
      <c r="AU44" s="173"/>
      <c r="AV44" s="160" t="str">
        <f t="shared" ca="1" si="3"/>
        <v/>
      </c>
      <c r="AW44" s="170" t="str">
        <f ca="1">IF(AU43="","",VLOOKUP(DT44,General!U:V,2,FALSE))</f>
        <v>S1</v>
      </c>
      <c r="AX44" s="167" t="str" cm="1">
        <f t="array" aca="1" ref="AX44" ca="1">IF(AU43="","",INDIRECT(DT44&amp;DJ44))</f>
        <v>P2</v>
      </c>
      <c r="AY44" s="107" t="str">
        <f t="shared" si="4"/>
        <v/>
      </c>
      <c r="AZ44" s="107" t="str">
        <f t="shared" si="22"/>
        <v/>
      </c>
      <c r="BA44" s="108" t="str">
        <f t="shared" si="5"/>
        <v/>
      </c>
      <c r="BB44" s="135"/>
      <c r="BC44" s="135"/>
      <c r="BD44" s="135"/>
      <c r="BE44" s="106" t="str">
        <f>'Strategy 6 | PD-M1'!B44</f>
        <v>P14</v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5"/>
      <c r="BM44" s="135"/>
      <c r="BN44" s="106" t="str">
        <f>'Strategy 7 | TG-FE'!B44</f>
        <v>B4</v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5"/>
      <c r="BV44" s="135"/>
      <c r="BW44" s="106" t="str">
        <f>'Strategy 8 | M1-WB'!B44</f>
        <v>P15</v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5"/>
      <c r="CE44" s="135"/>
      <c r="CF44" s="106" t="str">
        <f>'Strategy 9 | HP-M1'!B44</f>
        <v>P6</v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5"/>
      <c r="CN44" s="135"/>
      <c r="CO44" s="106" t="str">
        <f>'Strategy 10 | OP-OB'!B44</f>
        <v>P1</v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>
        <f ca="1">IF(AY44="",0,IFERROR(VLOOKUP(AY39&amp;AY40&amp;AY41&amp;AY42&amp;AY43&amp;AY44,General!I:J,2,FALSE),0))+AZ43</f>
        <v>6</v>
      </c>
      <c r="CW44" s="379">
        <f t="shared" si="6"/>
        <v>0</v>
      </c>
      <c r="CX44" s="335">
        <f>COUNTIF(CZ44:DI44,CW44)</f>
        <v>0</v>
      </c>
      <c r="CY44" s="371" t="str">
        <f t="shared" si="0"/>
        <v/>
      </c>
      <c r="CZ44" s="372" t="str">
        <f t="shared" si="7"/>
        <v/>
      </c>
      <c r="DA44" s="372" t="str">
        <f t="shared" si="8"/>
        <v/>
      </c>
      <c r="DB44" s="372" t="str">
        <f t="shared" si="9"/>
        <v/>
      </c>
      <c r="DC44" s="372" t="str">
        <f t="shared" si="10"/>
        <v/>
      </c>
      <c r="DD44" s="372" t="str">
        <f t="shared" si="11"/>
        <v/>
      </c>
      <c r="DE44" s="372" t="str">
        <f t="shared" si="12"/>
        <v/>
      </c>
      <c r="DF44" s="372" t="str">
        <f t="shared" si="13"/>
        <v/>
      </c>
      <c r="DG44" s="372" t="str">
        <f t="shared" si="14"/>
        <v/>
      </c>
      <c r="DH44" s="372" t="str">
        <f t="shared" si="15"/>
        <v/>
      </c>
      <c r="DI44" s="372" t="str">
        <f t="shared" si="16"/>
        <v/>
      </c>
      <c r="DJ44" s="346">
        <v>44</v>
      </c>
      <c r="DK44" s="350">
        <f t="shared" ref="DK44:DK107" si="51">DJ44-5</f>
        <v>39</v>
      </c>
      <c r="DL44" s="348" t="str" cm="1">
        <f t="array" ref="DL44">IFERROR(INDEX($CZ$4:$DI$4,_xlfn.AGGREGATE(15,6,COLUMN($CZ$4:$DI$4)-COLUMN($CY$1)/($CZ$44:$DI$44=MAX($CZ$44:$DI$44)),COLUMNS($DI$4:DI5))),"")</f>
        <v/>
      </c>
      <c r="DM44" s="348" t="str" cm="1">
        <f t="array" ref="DM44">IFERROR(INDEX($CZ$4:$DI$4,_xlfn.AGGREGATE(15,6,COLUMN($CZ$4:$DI$4)-COLUMN($CY$1)/($CZ$44:$DI$44=MAX($CZ$44:$DI$44)),COLUMNS($DI$4:DJ5))),"")</f>
        <v/>
      </c>
      <c r="DN44" s="348" t="str" cm="1">
        <f t="array" ref="DN44">IFERROR(INDEX($CZ$4:$DI$4,_xlfn.AGGREGATE(15,6,COLUMN($CZ$4:$DI$4)-COLUMN($CY$1)/($CZ$44:$DI$44=MAX($CZ$44:$DI$44)),COLUMNS($DI$4:DK5))),"")</f>
        <v/>
      </c>
      <c r="DO44" s="348" t="str" cm="1">
        <f t="array" ref="DO44">IFERROR(INDEX($CZ$4:$DI$4,_xlfn.AGGREGATE(15,6,COLUMN($CZ$4:$DI$4)-COLUMN($CY$1)/($CZ$44:$DI$44=MAX($CZ$44:$DI$44)),COLUMNS($DI$4:DL5))),"")</f>
        <v/>
      </c>
      <c r="DP44" s="348" t="str" cm="1">
        <f t="array" ref="DP44">IFERROR(INDEX($CZ$4:$DI$4,_xlfn.AGGREGATE(15,6,COLUMN($CZ$4:$DI$4)-COLUMN($CY$1)/($CZ$44:$DI$44=MAX($CZ$44:$DI$44)),COLUMNS($DI$4:DM5))),"")</f>
        <v/>
      </c>
      <c r="DQ44" s="348" t="str" cm="1">
        <f t="array" ref="DQ44">IFERROR(INDEX($CZ$4:$DI$4,_xlfn.AGGREGATE(15,6,COLUMN($CZ$4:$DI$4)-COLUMN($CY$1)/($CZ$44:$DI$44=MAX($CZ$44:$DI$44)),COLUMNS($DI$4:DN5))),"")</f>
        <v/>
      </c>
      <c r="DR44" s="346" t="str">
        <f t="shared" ca="1" si="18"/>
        <v>B</v>
      </c>
      <c r="DS44" s="349" t="str">
        <f t="shared" ca="1" si="19"/>
        <v/>
      </c>
      <c r="DT44" s="349" t="str">
        <f t="shared" ca="1" si="1"/>
        <v>B</v>
      </c>
      <c r="DU44" s="350">
        <f t="shared" ca="1" si="20"/>
        <v>2</v>
      </c>
      <c r="DV44" s="348" t="str">
        <f>IFERROR(VLOOKUP(DL44,General!R:S,2,FALSE),"")</f>
        <v/>
      </c>
      <c r="DW44" s="348" t="str">
        <f>IFERROR(VLOOKUP(DM44,General!R:S,2,FALSE),"")</f>
        <v/>
      </c>
      <c r="DX44" s="348" t="str">
        <f>IFERROR(VLOOKUP(DN44,General!R:S,2,FALSE),"")</f>
        <v/>
      </c>
      <c r="DY44" s="348" t="str">
        <f>IFERROR(VLOOKUP(DO44,General!R:S,2,FALSE),"")</f>
        <v/>
      </c>
      <c r="DZ44" s="348" t="str">
        <f>IFERROR(VLOOKUP(DP44,General!R:S,2,FALSE),"")</f>
        <v/>
      </c>
      <c r="EA44" s="348" t="str">
        <f>IFERROR(VLOOKUP(DQ44,General!R:S,2,FALSE),"")</f>
        <v/>
      </c>
      <c r="EB44" s="373">
        <f ca="1">IF(DL44="",-1,COUNTIF(INDIRECT(DV44&amp;$DJ$10):INDIRECT(DV44&amp;DJ44),"Y"))</f>
        <v>-1</v>
      </c>
      <c r="EC44" s="376">
        <f ca="1">IF(DM44="",-1,COUNTIF(INDIRECT(DW44&amp;$DJ$10):INDIRECT(DW44&amp;DJ44),"Y"))</f>
        <v>-1</v>
      </c>
      <c r="ED44" s="376">
        <f ca="1">IF(DN44="",-1,COUNTIF(INDIRECT(DX44&amp;$DJ$10):INDIRECT(DX44&amp;DJ44),"Y"))</f>
        <v>-1</v>
      </c>
      <c r="EE44" s="374">
        <f ca="1">IF(DO44="",-1,COUNTIF(INDIRECT(DY44&amp;$DJ$10):INDIRECT(DY44&amp;DJ44),"Y"))</f>
        <v>-1</v>
      </c>
      <c r="EF44" s="378">
        <f ca="1">IF(DP44="",-1,COUNTIF(INDIRECT(DZ44&amp;$DJ$10):INDIRECT(DZ44&amp;DJ44),"Y"))</f>
        <v>-1</v>
      </c>
      <c r="EG44" s="378">
        <f ca="1">IF(DQ44="",-1,COUNTIF(INDIRECT(EA44&amp;$DJ$10):INDIRECT(EA44&amp;DJ44),"Y"))</f>
        <v>-1</v>
      </c>
      <c r="EH44" s="348" t="str" cm="1">
        <f t="array" aca="1" ref="EH44" ca="1">IFERROR(INDEX($DL$43:$DQ$43,_xlfn.AGGREGATE(15,6,COLUMN($DL$43:$DQ$43)-COLUMN($DK$43)/($EB$43:$EG$43=MAX($EB$43:$EG$43)),COLUMNS(DL$43:$DL44))),"")</f>
        <v>B</v>
      </c>
      <c r="EI44" s="348" t="str" cm="1">
        <f t="array" aca="1" ref="EI44" ca="1">IFERROR(INDEX($DL$43:$DQ$43,_xlfn.AGGREGATE(15,6,COLUMN($DL$43:$DQ$43)-COLUMN($DK$43)/($EB$43:$EG$43=MAX($EB$43:$EG$43)),COLUMNS($DL$43:DM44))),"")</f>
        <v/>
      </c>
      <c r="EJ44" s="348" t="str" cm="1">
        <f t="array" aca="1" ref="EJ44" ca="1">IFERROR(INDEX($DL$43:$DQ$43,_xlfn.AGGREGATE(15,6,COLUMN($DL$43:$DQ$43)-COLUMN($DK$43)/($EB$43:$EG$43=MAX($EB$43:$EG$43)),COLUMNS($DL$43:DN44))),"")</f>
        <v/>
      </c>
      <c r="EK44" s="348" t="str" cm="1">
        <f t="array" aca="1" ref="EK44" ca="1">IFERROR(INDEX($DL$43:$DQ$43,_xlfn.AGGREGATE(15,6,COLUMN($DL$43:$DQ$43)-COLUMN($DK$43)/($EB$43:$EG$43=MAX($EB$43:$EG$43)),COLUMNS($DL$43:DO44))),"")</f>
        <v/>
      </c>
      <c r="EL44" s="348" t="str" cm="1">
        <f t="array" aca="1" ref="EL44" ca="1">IFERROR(INDEX($DL$43:$DQ$43,_xlfn.AGGREGATE(15,6,COLUMN($DL$43:$DQ$43)-COLUMN($DK$43)/($EB$43:$EG$43=MAX($EB$43:$EG$43)),COLUMNS($DL$43:DP44))),"")</f>
        <v/>
      </c>
      <c r="EM44" s="348" t="str" cm="1">
        <f t="array" aca="1" ref="EM44" ca="1">IFERROR(INDEX($DL$43:$DQ$43,_xlfn.AGGREGATE(15,6,COLUMN($DL$43:$DQ$43)-COLUMN($DK$43)/($EB$43:$EG$43=MAX($EB$43:$EG$43)),COLUMNS($DL$43:DQ44))),"")</f>
        <v/>
      </c>
      <c r="EN44" s="352">
        <f t="shared" ca="1" si="2"/>
        <v>6</v>
      </c>
      <c r="EO44" s="350">
        <f t="shared" ca="1" si="21"/>
        <v>2</v>
      </c>
      <c r="EP44" s="377" t="str" cm="1">
        <f t="array" aca="1" ref="EP44" ca="1">INDEX(EH44:EM44,1,EO44)</f>
        <v/>
      </c>
    </row>
    <row r="45" spans="1:146" ht="26.25" customHeight="1" thickBo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5"/>
      <c r="J45" s="135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5"/>
      <c r="S45" s="135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5"/>
      <c r="AB45" s="135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5"/>
      <c r="AK45" s="135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5"/>
      <c r="AT45" s="135"/>
      <c r="AU45" s="171"/>
      <c r="AV45" s="164" t="str">
        <f t="shared" si="3"/>
        <v/>
      </c>
      <c r="AW45" s="165" t="str">
        <f>IF(AU44="","",VLOOKUP(DT45,General!U:V,2,FALSE))</f>
        <v/>
      </c>
      <c r="AX45" s="166" t="str" cm="1">
        <f t="array" aca="1" ref="AX45" ca="1">IF(AU44="","",INDIRECT(DT45&amp;DJ45))</f>
        <v/>
      </c>
      <c r="AY45" s="102" t="str">
        <f t="shared" si="4"/>
        <v/>
      </c>
      <c r="AZ45" s="102" t="str">
        <f t="shared" si="22"/>
        <v/>
      </c>
      <c r="BA45" s="103" t="str">
        <f t="shared" si="5"/>
        <v/>
      </c>
      <c r="BB45" s="135"/>
      <c r="BC45" s="135"/>
      <c r="BD45" s="135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5"/>
      <c r="BM45" s="135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5"/>
      <c r="BV45" s="135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5"/>
      <c r="CE45" s="135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5"/>
      <c r="CN45" s="135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CW45" s="379">
        <f t="shared" si="6"/>
        <v>0</v>
      </c>
      <c r="CX45" s="335">
        <f>COUNTIF(CZ45:DI45,CW45)</f>
        <v>0</v>
      </c>
      <c r="CY45" s="371" t="str">
        <f t="shared" si="0"/>
        <v/>
      </c>
      <c r="CZ45" s="372" t="str">
        <f t="shared" si="7"/>
        <v/>
      </c>
      <c r="DA45" s="372" t="str">
        <f t="shared" si="8"/>
        <v/>
      </c>
      <c r="DB45" s="372" t="str">
        <f t="shared" si="9"/>
        <v/>
      </c>
      <c r="DC45" s="372" t="str">
        <f t="shared" si="10"/>
        <v/>
      </c>
      <c r="DD45" s="372" t="str">
        <f t="shared" si="11"/>
        <v/>
      </c>
      <c r="DE45" s="372" t="str">
        <f t="shared" si="12"/>
        <v/>
      </c>
      <c r="DF45" s="372" t="str">
        <f t="shared" si="13"/>
        <v/>
      </c>
      <c r="DG45" s="372" t="str">
        <f t="shared" si="14"/>
        <v/>
      </c>
      <c r="DH45" s="372" t="str">
        <f t="shared" si="15"/>
        <v/>
      </c>
      <c r="DI45" s="372" t="str">
        <f t="shared" si="16"/>
        <v/>
      </c>
      <c r="DJ45" s="346">
        <v>45</v>
      </c>
      <c r="DK45" s="350">
        <f t="shared" ref="DK45:DK108" si="52">DJ45-5</f>
        <v>40</v>
      </c>
      <c r="DL45" s="348" t="str" cm="1">
        <f t="array" ref="DL45">IFERROR(INDEX($CZ$4:$DI$4,_xlfn.AGGREGATE(15,6,COLUMN($CZ$4:$DI$4)-COLUMN($CY$1)/($CZ$45:$DI$45=MAX($CZ$45:$DI$45)),COLUMNS($DI$4:DI5))),"")</f>
        <v/>
      </c>
      <c r="DM45" s="348" t="str" cm="1">
        <f t="array" ref="DM45">IFERROR(INDEX($CZ$4:$DI$4,_xlfn.AGGREGATE(15,6,COLUMN($CZ$4:$DI$4)-COLUMN($CY$1)/($CZ$45:$DI$45=MAX($CZ$45:$DI$45)),COLUMNS($DI$4:DJ5))),"")</f>
        <v/>
      </c>
      <c r="DN45" s="348" t="str" cm="1">
        <f t="array" ref="DN45">IFERROR(INDEX($CZ$4:$DI$4,_xlfn.AGGREGATE(15,6,COLUMN($CZ$4:$DI$4)-COLUMN($CY$1)/($CZ$45:$DI$45=MAX($CZ$45:$DI$45)),COLUMNS($DI$4:DK5))),"")</f>
        <v/>
      </c>
      <c r="DO45" s="348" t="str" cm="1">
        <f t="array" ref="DO45">IFERROR(INDEX($CZ$4:$DI$4,_xlfn.AGGREGATE(15,6,COLUMN($CZ$4:$DI$4)-COLUMN($CY$1)/($CZ$45:$DI$45=MAX($CZ$45:$DI$45)),COLUMNS($DI$4:DL5))),"")</f>
        <v/>
      </c>
      <c r="DP45" s="348" t="str" cm="1">
        <f t="array" ref="DP45">IFERROR(INDEX($CZ$4:$DI$4,_xlfn.AGGREGATE(15,6,COLUMN($CZ$4:$DI$4)-COLUMN($CY$1)/($CZ$45:$DI$45=MAX($CZ$45:$DI$45)),COLUMNS($DI$4:DM5))),"")</f>
        <v/>
      </c>
      <c r="DQ45" s="348" t="str" cm="1">
        <f t="array" ref="DQ45">IFERROR(INDEX($CZ$4:$DI$4,_xlfn.AGGREGATE(15,6,COLUMN($CZ$4:$DI$4)-COLUMN($CY$1)/($CZ$45:$DI$45=MAX($CZ$45:$DI$45)),COLUMNS($DI$4:DN5))),"")</f>
        <v/>
      </c>
      <c r="DR45" s="346" t="str">
        <f t="shared" ca="1" si="18"/>
        <v/>
      </c>
      <c r="DS45" s="349" t="str">
        <f t="shared" ca="1" si="19"/>
        <v>R</v>
      </c>
      <c r="DT45" s="349" t="str">
        <f t="shared" ca="1" si="1"/>
        <v>B</v>
      </c>
      <c r="DU45" s="350">
        <f t="shared" ca="1" si="20"/>
        <v>3</v>
      </c>
      <c r="DV45" s="348" t="str">
        <f>IFERROR(VLOOKUP(DL45,General!R:S,2,FALSE),"")</f>
        <v/>
      </c>
      <c r="DW45" s="348" t="str">
        <f>IFERROR(VLOOKUP(DM45,General!R:S,2,FALSE),"")</f>
        <v/>
      </c>
      <c r="DX45" s="348" t="str">
        <f>IFERROR(VLOOKUP(DN45,General!R:S,2,FALSE),"")</f>
        <v/>
      </c>
      <c r="DY45" s="348" t="str">
        <f>IFERROR(VLOOKUP(DO45,General!R:S,2,FALSE),"")</f>
        <v/>
      </c>
      <c r="DZ45" s="348" t="str">
        <f>IFERROR(VLOOKUP(DP45,General!R:S,2,FALSE),"")</f>
        <v/>
      </c>
      <c r="EA45" s="348" t="str">
        <f>IFERROR(VLOOKUP(DQ45,General!R:S,2,FALSE),"")</f>
        <v/>
      </c>
      <c r="EB45" s="373">
        <f ca="1">IF(DL45="",-1,COUNTIF(INDIRECT(DV45&amp;$DJ$10):INDIRECT(DV45&amp;DJ45),"Y"))</f>
        <v>-1</v>
      </c>
      <c r="EC45" s="376">
        <f ca="1">IF(DM45="",-1,COUNTIF(INDIRECT(DW45&amp;$DJ$10):INDIRECT(DW45&amp;DJ45),"Y"))</f>
        <v>-1</v>
      </c>
      <c r="ED45" s="376">
        <f ca="1">IF(DN45="",-1,COUNTIF(INDIRECT(DX45&amp;$DJ$10):INDIRECT(DX45&amp;DJ45),"Y"))</f>
        <v>-1</v>
      </c>
      <c r="EE45" s="374">
        <f ca="1">IF(DO45="",-1,COUNTIF(INDIRECT(DY45&amp;$DJ$10):INDIRECT(DY45&amp;DJ45),"Y"))</f>
        <v>-1</v>
      </c>
      <c r="EF45" s="378">
        <f ca="1">IF(DP45="",-1,COUNTIF(INDIRECT(DZ45&amp;$DJ$10):INDIRECT(DZ45&amp;DJ45),"Y"))</f>
        <v>-1</v>
      </c>
      <c r="EG45" s="378">
        <f ca="1">IF(DQ45="",-1,COUNTIF(INDIRECT(EA45&amp;$DJ$10):INDIRECT(EA45&amp;DJ45),"Y"))</f>
        <v>-1</v>
      </c>
      <c r="EH45" s="348" t="str" cm="1">
        <f t="array" aca="1" ref="EH45" ca="1">IFERROR(INDEX($DL$44:$DQ$44,_xlfn.AGGREGATE(15,6,COLUMN($DL$44:$DQ$44)-COLUMN($DK$44)/($EB$44:$EG$44=MAX($EB$44:$EG$44)),COLUMNS(DL$44:$DL45))),"")</f>
        <v/>
      </c>
      <c r="EI45" s="348" t="str" cm="1">
        <f t="array" aca="1" ref="EI45" ca="1">IFERROR(INDEX($DL$44:$DQ$44,_xlfn.AGGREGATE(15,6,COLUMN($DL$44:$DQ$44)-COLUMN($DK$44)/($EB$44:$EG$44=MAX($EB$44:$EG$44)),COLUMNS($DL$44:DM45))),"")</f>
        <v/>
      </c>
      <c r="EJ45" s="348" t="str" cm="1">
        <f t="array" aca="1" ref="EJ45" ca="1">IFERROR(INDEX($DL$44:$DQ$44,_xlfn.AGGREGATE(15,6,COLUMN($DL$44:$DQ$44)-COLUMN($DK$44)/($EB$44:$EG$44=MAX($EB$44:$EG$44)),COLUMNS($DL$44:DN45))),"")</f>
        <v/>
      </c>
      <c r="EK45" s="348" t="str" cm="1">
        <f t="array" aca="1" ref="EK45" ca="1">IFERROR(INDEX($DL$44:$DQ$44,_xlfn.AGGREGATE(15,6,COLUMN($DL$44:$DQ$44)-COLUMN($DK$44)/($EB$44:$EG$44=MAX($EB$44:$EG$44)),COLUMNS($DL$44:DO45))),"")</f>
        <v/>
      </c>
      <c r="EL45" s="348" t="str" cm="1">
        <f t="array" aca="1" ref="EL45" ca="1">IFERROR(INDEX($DL$44:$DQ$44,_xlfn.AGGREGATE(15,6,COLUMN($DL$44:$DQ$44)-COLUMN($DK$44)/($EB$44:$EG$44=MAX($EB$44:$EG$44)),COLUMNS($DL$44:DP45))),"")</f>
        <v/>
      </c>
      <c r="EM45" s="348" t="str" cm="1">
        <f t="array" aca="1" ref="EM45" ca="1">IFERROR(INDEX($DL$44:$DQ$44,_xlfn.AGGREGATE(15,6,COLUMN($DL$44:$DQ$44)-COLUMN($DK$44)/($EB$44:$EG$44=MAX($EB$44:$EG$44)),COLUMNS($DL$44:DQ45))),"")</f>
        <v/>
      </c>
      <c r="EN45" s="352">
        <f t="shared" ca="1" si="2"/>
        <v>6</v>
      </c>
      <c r="EO45" s="350">
        <f t="shared" ca="1" si="21"/>
        <v>3</v>
      </c>
      <c r="EP45" s="377" t="str" cm="1">
        <f t="array" aca="1" ref="EP45" ca="1">INDEX(EH45:EM45,1,EO45)</f>
        <v/>
      </c>
    </row>
    <row r="46" spans="1:146" ht="26.25" customHeight="1" thickBo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5"/>
      <c r="J46" s="135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5"/>
      <c r="S46" s="135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5"/>
      <c r="AB46" s="135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5"/>
      <c r="AK46" s="135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5"/>
      <c r="AT46" s="135"/>
      <c r="AU46" s="172"/>
      <c r="AV46" s="159" t="str">
        <f t="shared" si="3"/>
        <v/>
      </c>
      <c r="AW46" s="169" t="str">
        <f>IF(AU45="","",VLOOKUP(DT46,General!U:V,2,FALSE))</f>
        <v/>
      </c>
      <c r="AX46" s="163" t="str" cm="1">
        <f t="array" aca="1" ref="AX46" ca="1">IF(AU45="","",INDIRECT(DT46&amp;DJ46))</f>
        <v/>
      </c>
      <c r="AY46" s="91" t="str">
        <f t="shared" si="4"/>
        <v/>
      </c>
      <c r="AZ46" s="91" t="str">
        <f t="shared" si="22"/>
        <v/>
      </c>
      <c r="BA46" s="105" t="str">
        <f t="shared" si="5"/>
        <v/>
      </c>
      <c r="BB46" s="135"/>
      <c r="BC46" s="135"/>
      <c r="BD46" s="135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5"/>
      <c r="BM46" s="135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5"/>
      <c r="BV46" s="135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5"/>
      <c r="CE46" s="135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5"/>
      <c r="CN46" s="135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CW46" s="379">
        <f t="shared" si="6"/>
        <v>0</v>
      </c>
      <c r="CX46" s="335">
        <f>COUNTIF(CZ46:DI46,CW46)</f>
        <v>0</v>
      </c>
      <c r="CY46" s="371" t="str">
        <f t="shared" si="0"/>
        <v/>
      </c>
      <c r="CZ46" s="372" t="str">
        <f t="shared" si="7"/>
        <v/>
      </c>
      <c r="DA46" s="372" t="str">
        <f t="shared" si="8"/>
        <v/>
      </c>
      <c r="DB46" s="372" t="str">
        <f t="shared" si="9"/>
        <v/>
      </c>
      <c r="DC46" s="372" t="str">
        <f t="shared" si="10"/>
        <v/>
      </c>
      <c r="DD46" s="372" t="str">
        <f t="shared" si="11"/>
        <v/>
      </c>
      <c r="DE46" s="372" t="str">
        <f t="shared" si="12"/>
        <v/>
      </c>
      <c r="DF46" s="372" t="str">
        <f t="shared" si="13"/>
        <v/>
      </c>
      <c r="DG46" s="372" t="str">
        <f t="shared" si="14"/>
        <v/>
      </c>
      <c r="DH46" s="372" t="str">
        <f t="shared" si="15"/>
        <v/>
      </c>
      <c r="DI46" s="372" t="str">
        <f t="shared" si="16"/>
        <v/>
      </c>
      <c r="DJ46" s="346">
        <v>46</v>
      </c>
      <c r="DK46" s="350">
        <f t="shared" si="52"/>
        <v>41</v>
      </c>
      <c r="DL46" s="348" t="str" cm="1">
        <f t="array" ref="DL46">IFERROR(INDEX($CZ$4:$DI$4,_xlfn.AGGREGATE(15,6,COLUMN($CZ$4:$DI$4)-COLUMN($CY$1)/($CZ$46:$DI$46=MAX($CZ$46:$DI$46)),COLUMNS($DI$4:DI5))),"")</f>
        <v/>
      </c>
      <c r="DM46" s="348" t="str" cm="1">
        <f t="array" ref="DM46">IFERROR(INDEX($CZ$4:$DI$4,_xlfn.AGGREGATE(15,6,COLUMN($CZ$4:$DI$4)-COLUMN($CY$1)/($CZ$46:$DI$46=MAX($CZ$46:$DI$46)),COLUMNS($DI$4:DJ5))),"")</f>
        <v/>
      </c>
      <c r="DN46" s="348" t="str" cm="1">
        <f t="array" ref="DN46">IFERROR(INDEX($CZ$4:$DI$4,_xlfn.AGGREGATE(15,6,COLUMN($CZ$4:$DI$4)-COLUMN($CY$1)/($CZ$46:$DI$46=MAX($CZ$46:$DI$46)),COLUMNS($DI$4:DK5))),"")</f>
        <v/>
      </c>
      <c r="DO46" s="348" t="str" cm="1">
        <f t="array" ref="DO46">IFERROR(INDEX($CZ$4:$DI$4,_xlfn.AGGREGATE(15,6,COLUMN($CZ$4:$DI$4)-COLUMN($CY$1)/($CZ$46:$DI$46=MAX($CZ$46:$DI$46)),COLUMNS($DI$4:DL5))),"")</f>
        <v/>
      </c>
      <c r="DP46" s="348" t="str" cm="1">
        <f t="array" ref="DP46">IFERROR(INDEX($CZ$4:$DI$4,_xlfn.AGGREGATE(15,6,COLUMN($CZ$4:$DI$4)-COLUMN($CY$1)/($CZ$46:$DI$46=MAX($CZ$46:$DI$46)),COLUMNS($DI$4:DM5))),"")</f>
        <v/>
      </c>
      <c r="DQ46" s="348" t="str" cm="1">
        <f t="array" ref="DQ46">IFERROR(INDEX($CZ$4:$DI$4,_xlfn.AGGREGATE(15,6,COLUMN($CZ$4:$DI$4)-COLUMN($CY$1)/($CZ$46:$DI$46=MAX($CZ$46:$DI$46)),COLUMNS($DI$4:DN5))),"")</f>
        <v/>
      </c>
      <c r="DR46" s="346" t="str">
        <f t="shared" ca="1" si="18"/>
        <v/>
      </c>
      <c r="DS46" s="349" t="str">
        <f t="shared" ca="1" si="19"/>
        <v>R</v>
      </c>
      <c r="DT46" s="349" t="str">
        <f t="shared" ca="1" si="1"/>
        <v/>
      </c>
      <c r="DU46" s="350">
        <f t="shared" ca="1" si="20"/>
        <v>4</v>
      </c>
      <c r="DV46" s="348" t="str">
        <f>IFERROR(VLOOKUP(DL46,General!R:S,2,FALSE),"")</f>
        <v/>
      </c>
      <c r="DW46" s="348" t="str">
        <f>IFERROR(VLOOKUP(DM46,General!R:S,2,FALSE),"")</f>
        <v/>
      </c>
      <c r="DX46" s="348" t="str">
        <f>IFERROR(VLOOKUP(DN46,General!R:S,2,FALSE),"")</f>
        <v/>
      </c>
      <c r="DY46" s="348" t="str">
        <f>IFERROR(VLOOKUP(DO46,General!R:S,2,FALSE),"")</f>
        <v/>
      </c>
      <c r="DZ46" s="348" t="str">
        <f>IFERROR(VLOOKUP(DP46,General!R:S,2,FALSE),"")</f>
        <v/>
      </c>
      <c r="EA46" s="348" t="str">
        <f>IFERROR(VLOOKUP(DQ46,General!R:S,2,FALSE),"")</f>
        <v/>
      </c>
      <c r="EB46" s="373">
        <f ca="1">IF(DL46="",-1,COUNTIF(INDIRECT(DV46&amp;$DJ$10):INDIRECT(DV46&amp;DJ46),"Y"))</f>
        <v>-1</v>
      </c>
      <c r="EC46" s="376">
        <f ca="1">IF(DM46="",-1,COUNTIF(INDIRECT(DW46&amp;$DJ$10):INDIRECT(DW46&amp;DJ46),"Y"))</f>
        <v>-1</v>
      </c>
      <c r="ED46" s="376">
        <f ca="1">IF(DN46="",-1,COUNTIF(INDIRECT(DX46&amp;$DJ$10):INDIRECT(DX46&amp;DJ46),"Y"))</f>
        <v>-1</v>
      </c>
      <c r="EE46" s="374">
        <f ca="1">IF(DO46="",-1,COUNTIF(INDIRECT(DY46&amp;$DJ$10):INDIRECT(DY46&amp;DJ46),"Y"))</f>
        <v>-1</v>
      </c>
      <c r="EF46" s="378">
        <f ca="1">IF(DP46="",-1,COUNTIF(INDIRECT(DZ46&amp;$DJ$10):INDIRECT(DZ46&amp;DJ46),"Y"))</f>
        <v>-1</v>
      </c>
      <c r="EG46" s="378">
        <f ca="1">IF(DQ46="",-1,COUNTIF(INDIRECT(EA46&amp;$DJ$10):INDIRECT(EA46&amp;DJ46),"Y"))</f>
        <v>-1</v>
      </c>
      <c r="EH46" s="348" t="str" cm="1">
        <f t="array" aca="1" ref="EH46" ca="1">IFERROR(INDEX($DL$45:$DQ$45,_xlfn.AGGREGATE(15,6,COLUMN($DL$45:$DQ$45)-COLUMN($DK$45)/($EB$45:$EG$45=MAX($EB$45:$EG$45)),COLUMNS(DL$45:$DL46))),"")</f>
        <v/>
      </c>
      <c r="EI46" s="348" t="str" cm="1">
        <f t="array" aca="1" ref="EI46" ca="1">IFERROR(INDEX($DL$45:$DQ$45,_xlfn.AGGREGATE(15,6,COLUMN($DL$45:$DQ$45)-COLUMN($DK$45)/($EB$45:$EG$45=MAX($EB$45:$EG$45)),COLUMNS($DL$45:DM46))),"")</f>
        <v/>
      </c>
      <c r="EJ46" s="348" t="str" cm="1">
        <f t="array" aca="1" ref="EJ46" ca="1">IFERROR(INDEX($DL$45:$DQ$45,_xlfn.AGGREGATE(15,6,COLUMN($DL$45:$DQ$45)-COLUMN($DK$45)/($EB$45:$EG$45=MAX($EB$45:$EG$45)),COLUMNS($DL$45:DN46))),"")</f>
        <v/>
      </c>
      <c r="EK46" s="348" t="str" cm="1">
        <f t="array" aca="1" ref="EK46" ca="1">IFERROR(INDEX($DL$45:$DQ$45,_xlfn.AGGREGATE(15,6,COLUMN($DL$45:$DQ$45)-COLUMN($DK$45)/($EB$45:$EG$45=MAX($EB$45:$EG$45)),COLUMNS($DL$45:DO46))),"")</f>
        <v/>
      </c>
      <c r="EL46" s="348" t="str" cm="1">
        <f t="array" aca="1" ref="EL46" ca="1">IFERROR(INDEX($DL$45:$DQ$45,_xlfn.AGGREGATE(15,6,COLUMN($DL$45:$DQ$45)-COLUMN($DK$45)/($EB$45:$EG$45=MAX($EB$45:$EG$45)),COLUMNS($DL$45:DP46))),"")</f>
        <v/>
      </c>
      <c r="EM46" s="348" t="str" cm="1">
        <f t="array" aca="1" ref="EM46" ca="1">IFERROR(INDEX($DL$45:$DQ$45,_xlfn.AGGREGATE(15,6,COLUMN($DL$45:$DQ$45)-COLUMN($DK$45)/($EB$45:$EG$45=MAX($EB$45:$EG$45)),COLUMNS($DL$45:DQ46))),"")</f>
        <v/>
      </c>
      <c r="EN46" s="352">
        <f t="shared" ca="1" si="2"/>
        <v>6</v>
      </c>
      <c r="EO46" s="350">
        <f t="shared" ca="1" si="21"/>
        <v>4</v>
      </c>
      <c r="EP46" s="377" t="str" cm="1">
        <f t="array" aca="1" ref="EP46" ca="1">INDEX(EH46:EM46,1,EO46)</f>
        <v/>
      </c>
    </row>
    <row r="47" spans="1:146" ht="26.25" customHeight="1" thickBo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5"/>
      <c r="J47" s="135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5"/>
      <c r="S47" s="135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5"/>
      <c r="AB47" s="135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5"/>
      <c r="AK47" s="135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5"/>
      <c r="AT47" s="135"/>
      <c r="AU47" s="172"/>
      <c r="AV47" s="159" t="str">
        <f t="shared" si="3"/>
        <v/>
      </c>
      <c r="AW47" s="169" t="str">
        <f>IF(AU46="","",VLOOKUP(DT47,General!U:V,2,FALSE))</f>
        <v/>
      </c>
      <c r="AX47" s="163" t="str" cm="1">
        <f t="array" aca="1" ref="AX47" ca="1">IF(AU46="","",INDIRECT(DT47&amp;DJ47))</f>
        <v/>
      </c>
      <c r="AY47" s="91" t="str">
        <f t="shared" si="4"/>
        <v/>
      </c>
      <c r="AZ47" s="91" t="str">
        <f t="shared" si="22"/>
        <v/>
      </c>
      <c r="BA47" s="105" t="str">
        <f t="shared" si="5"/>
        <v/>
      </c>
      <c r="BB47" s="135"/>
      <c r="BC47" s="135"/>
      <c r="BD47" s="135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5"/>
      <c r="BM47" s="135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5"/>
      <c r="BV47" s="135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5"/>
      <c r="CE47" s="135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5"/>
      <c r="CN47" s="135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CW47" s="379">
        <f t="shared" si="6"/>
        <v>0</v>
      </c>
      <c r="CX47" s="335">
        <f>COUNTIF(CZ47:DI47,CW47)</f>
        <v>0</v>
      </c>
      <c r="CY47" s="371" t="str">
        <f t="shared" si="0"/>
        <v/>
      </c>
      <c r="CZ47" s="372" t="str">
        <f t="shared" si="7"/>
        <v/>
      </c>
      <c r="DA47" s="372" t="str">
        <f t="shared" si="8"/>
        <v/>
      </c>
      <c r="DB47" s="372" t="str">
        <f t="shared" si="9"/>
        <v/>
      </c>
      <c r="DC47" s="372" t="str">
        <f t="shared" si="10"/>
        <v/>
      </c>
      <c r="DD47" s="372" t="str">
        <f t="shared" si="11"/>
        <v/>
      </c>
      <c r="DE47" s="372" t="str">
        <f t="shared" si="12"/>
        <v/>
      </c>
      <c r="DF47" s="372" t="str">
        <f t="shared" si="13"/>
        <v/>
      </c>
      <c r="DG47" s="372" t="str">
        <f t="shared" si="14"/>
        <v/>
      </c>
      <c r="DH47" s="372" t="str">
        <f t="shared" si="15"/>
        <v/>
      </c>
      <c r="DI47" s="372" t="str">
        <f t="shared" si="16"/>
        <v/>
      </c>
      <c r="DJ47" s="346">
        <v>47</v>
      </c>
      <c r="DK47" s="350">
        <f t="shared" si="52"/>
        <v>42</v>
      </c>
      <c r="DL47" s="348" t="str" cm="1">
        <f t="array" ref="DL47">IFERROR(INDEX($CZ$4:$DI$4,_xlfn.AGGREGATE(15,6,COLUMN($CZ$4:$DI$4)-COLUMN($CY$1)/($CZ$47:$DI$47=MAX($CZ$47:$DI$47)),COLUMNS($DI$4:DI5))),"")</f>
        <v/>
      </c>
      <c r="DM47" s="348" t="str" cm="1">
        <f t="array" ref="DM47">IFERROR(INDEX($CZ$4:$DI$4,_xlfn.AGGREGATE(15,6,COLUMN($CZ$4:$DI$4)-COLUMN($CY$1)/($CZ$47:$DI$47=MAX($CZ$47:$DI$47)),COLUMNS($DI$4:DJ5))),"")</f>
        <v/>
      </c>
      <c r="DN47" s="348" t="str" cm="1">
        <f t="array" ref="DN47">IFERROR(INDEX($CZ$4:$DI$4,_xlfn.AGGREGATE(15,6,COLUMN($CZ$4:$DI$4)-COLUMN($CY$1)/($CZ$47:$DI$47=MAX($CZ$47:$DI$47)),COLUMNS($DI$4:DK5))),"")</f>
        <v/>
      </c>
      <c r="DO47" s="348" t="str" cm="1">
        <f t="array" ref="DO47">IFERROR(INDEX($CZ$4:$DI$4,_xlfn.AGGREGATE(15,6,COLUMN($CZ$4:$DI$4)-COLUMN($CY$1)/($CZ$47:$DI$47=MAX($CZ$47:$DI$47)),COLUMNS($DI$4:DL5))),"")</f>
        <v/>
      </c>
      <c r="DP47" s="348" t="str" cm="1">
        <f t="array" ref="DP47">IFERROR(INDEX($CZ$4:$DI$4,_xlfn.AGGREGATE(15,6,COLUMN($CZ$4:$DI$4)-COLUMN($CY$1)/($CZ$47:$DI$47=MAX($CZ$47:$DI$47)),COLUMNS($DI$4:DM5))),"")</f>
        <v/>
      </c>
      <c r="DQ47" s="348" t="str" cm="1">
        <f t="array" ref="DQ47">IFERROR(INDEX($CZ$4:$DI$4,_xlfn.AGGREGATE(15,6,COLUMN($CZ$4:$DI$4)-COLUMN($CY$1)/($CZ$47:$DI$47=MAX($CZ$47:$DI$47)),COLUMNS($DI$4:DN5))),"")</f>
        <v/>
      </c>
      <c r="DR47" s="346" t="str">
        <f t="shared" ca="1" si="18"/>
        <v/>
      </c>
      <c r="DS47" s="349" t="str">
        <f t="shared" ca="1" si="19"/>
        <v>R</v>
      </c>
      <c r="DT47" s="349" t="str">
        <f t="shared" ca="1" si="1"/>
        <v/>
      </c>
      <c r="DU47" s="350">
        <f t="shared" ca="1" si="20"/>
        <v>5</v>
      </c>
      <c r="DV47" s="348" t="str">
        <f>IFERROR(VLOOKUP(DL47,General!R:S,2,FALSE),"")</f>
        <v/>
      </c>
      <c r="DW47" s="348" t="str">
        <f>IFERROR(VLOOKUP(DM47,General!R:S,2,FALSE),"")</f>
        <v/>
      </c>
      <c r="DX47" s="348" t="str">
        <f>IFERROR(VLOOKUP(DN47,General!R:S,2,FALSE),"")</f>
        <v/>
      </c>
      <c r="DY47" s="348" t="str">
        <f>IFERROR(VLOOKUP(DO47,General!R:S,2,FALSE),"")</f>
        <v/>
      </c>
      <c r="DZ47" s="348" t="str">
        <f>IFERROR(VLOOKUP(DP47,General!R:S,2,FALSE),"")</f>
        <v/>
      </c>
      <c r="EA47" s="348" t="str">
        <f>IFERROR(VLOOKUP(DQ47,General!R:S,2,FALSE),"")</f>
        <v/>
      </c>
      <c r="EB47" s="373">
        <f ca="1">IF(DL47="",-1,COUNTIF(INDIRECT(DV47&amp;$DJ$10):INDIRECT(DV47&amp;DJ47),"Y"))</f>
        <v>-1</v>
      </c>
      <c r="EC47" s="376">
        <f ca="1">IF(DM47="",-1,COUNTIF(INDIRECT(DW47&amp;$DJ$10):INDIRECT(DW47&amp;DJ47),"Y"))</f>
        <v>-1</v>
      </c>
      <c r="ED47" s="376">
        <f ca="1">IF(DN47="",-1,COUNTIF(INDIRECT(DX47&amp;$DJ$10):INDIRECT(DX47&amp;DJ47),"Y"))</f>
        <v>-1</v>
      </c>
      <c r="EE47" s="374">
        <f ca="1">IF(DO47="",-1,COUNTIF(INDIRECT(DY47&amp;$DJ$10):INDIRECT(DY47&amp;DJ47),"Y"))</f>
        <v>-1</v>
      </c>
      <c r="EF47" s="378">
        <f ca="1">IF(DP47="",-1,COUNTIF(INDIRECT(DZ47&amp;$DJ$10):INDIRECT(DZ47&amp;DJ47),"Y"))</f>
        <v>-1</v>
      </c>
      <c r="EG47" s="378">
        <f ca="1">IF(DQ47="",-1,COUNTIF(INDIRECT(EA47&amp;$DJ$10):INDIRECT(EA47&amp;DJ47),"Y"))</f>
        <v>-1</v>
      </c>
      <c r="EH47" s="348" t="str" cm="1">
        <f t="array" aca="1" ref="EH47" ca="1">IFERROR(INDEX($DL$46:$DQ$46,_xlfn.AGGREGATE(15,6,COLUMN($DL$46:$DQ$46)-COLUMN($DK$46)/($EB$46:$EG$46=MAX($EB$46:$EG$46)),COLUMNS(DL$46:$DL47))),"")</f>
        <v/>
      </c>
      <c r="EI47" s="348" t="str" cm="1">
        <f t="array" aca="1" ref="EI47" ca="1">IFERROR(INDEX($DL$46:$DQ$46,_xlfn.AGGREGATE(15,6,COLUMN($DL$46:$DQ$46)-COLUMN($DK$46)/($EB$46:$EG$46=MAX($EB$46:$EG$46)),COLUMNS($DL$46:DM47))),"")</f>
        <v/>
      </c>
      <c r="EJ47" s="348" t="str" cm="1">
        <f t="array" aca="1" ref="EJ47" ca="1">IFERROR(INDEX($DL$46:$DQ$46,_xlfn.AGGREGATE(15,6,COLUMN($DL$46:$DQ$46)-COLUMN($DK$46)/($EB$46:$EG$46=MAX($EB$46:$EG$46)),COLUMNS($DL$46:DN47))),"")</f>
        <v/>
      </c>
      <c r="EK47" s="348" t="str" cm="1">
        <f t="array" aca="1" ref="EK47" ca="1">IFERROR(INDEX($DL$46:$DQ$46,_xlfn.AGGREGATE(15,6,COLUMN($DL$46:$DQ$46)-COLUMN($DK$46)/($EB$46:$EG$46=MAX($EB$46:$EG$46)),COLUMNS($DL$46:DO47))),"")</f>
        <v/>
      </c>
      <c r="EL47" s="348" t="str" cm="1">
        <f t="array" aca="1" ref="EL47" ca="1">IFERROR(INDEX($DL$46:$DQ$46,_xlfn.AGGREGATE(15,6,COLUMN($DL$46:$DQ$46)-COLUMN($DK$46)/($EB$46:$EG$46=MAX($EB$46:$EG$46)),COLUMNS($DL$46:DP47))),"")</f>
        <v/>
      </c>
      <c r="EM47" s="348" t="str" cm="1">
        <f t="array" aca="1" ref="EM47" ca="1">IFERROR(INDEX($DL$46:$DQ$46,_xlfn.AGGREGATE(15,6,COLUMN($DL$46:$DQ$46)-COLUMN($DK$46)/($EB$46:$EG$46=MAX($EB$46:$EG$46)),COLUMNS($DL$46:DQ47))),"")</f>
        <v/>
      </c>
      <c r="EN47" s="352">
        <f t="shared" ca="1" si="2"/>
        <v>6</v>
      </c>
      <c r="EO47" s="350">
        <f t="shared" ca="1" si="21"/>
        <v>5</v>
      </c>
      <c r="EP47" s="377" t="str" cm="1">
        <f t="array" aca="1" ref="EP47" ca="1">INDEX(EH47:EM47,1,EO47)</f>
        <v/>
      </c>
    </row>
    <row r="48" spans="1:146" ht="26.25" customHeight="1" thickBo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5"/>
      <c r="J48" s="135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5"/>
      <c r="S48" s="135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5"/>
      <c r="AB48" s="135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5"/>
      <c r="AK48" s="135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5"/>
      <c r="AT48" s="135"/>
      <c r="AU48" s="172"/>
      <c r="AV48" s="159" t="str">
        <f t="shared" si="3"/>
        <v/>
      </c>
      <c r="AW48" s="169" t="str">
        <f>IF(AU47="","",VLOOKUP(DT48,General!U:V,2,FALSE))</f>
        <v/>
      </c>
      <c r="AX48" s="163" t="str" cm="1">
        <f t="array" aca="1" ref="AX48" ca="1">IF(AU47="","",INDIRECT(DT48&amp;DJ48))</f>
        <v/>
      </c>
      <c r="AY48" s="91" t="str">
        <f t="shared" si="4"/>
        <v/>
      </c>
      <c r="AZ48" s="91" t="str">
        <f t="shared" si="22"/>
        <v/>
      </c>
      <c r="BA48" s="105" t="str">
        <f t="shared" si="5"/>
        <v/>
      </c>
      <c r="BB48" s="135"/>
      <c r="BC48" s="135"/>
      <c r="BD48" s="135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5"/>
      <c r="BM48" s="135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5"/>
      <c r="BV48" s="135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5"/>
      <c r="CE48" s="135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5"/>
      <c r="CN48" s="135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CW48" s="379">
        <f t="shared" si="6"/>
        <v>0</v>
      </c>
      <c r="CX48" s="335">
        <f>COUNTIF(CZ48:DI48,CW48)</f>
        <v>0</v>
      </c>
      <c r="CY48" s="371" t="str">
        <f t="shared" si="0"/>
        <v/>
      </c>
      <c r="CZ48" s="372" t="str">
        <f t="shared" si="7"/>
        <v/>
      </c>
      <c r="DA48" s="372" t="str">
        <f t="shared" si="8"/>
        <v/>
      </c>
      <c r="DB48" s="372" t="str">
        <f t="shared" si="9"/>
        <v/>
      </c>
      <c r="DC48" s="372" t="str">
        <f t="shared" si="10"/>
        <v/>
      </c>
      <c r="DD48" s="372" t="str">
        <f t="shared" si="11"/>
        <v/>
      </c>
      <c r="DE48" s="372" t="str">
        <f t="shared" si="12"/>
        <v/>
      </c>
      <c r="DF48" s="372" t="str">
        <f t="shared" si="13"/>
        <v/>
      </c>
      <c r="DG48" s="372" t="str">
        <f t="shared" si="14"/>
        <v/>
      </c>
      <c r="DH48" s="372" t="str">
        <f t="shared" si="15"/>
        <v/>
      </c>
      <c r="DI48" s="372" t="str">
        <f t="shared" si="16"/>
        <v/>
      </c>
      <c r="DJ48" s="346">
        <v>48</v>
      </c>
      <c r="DK48" s="350">
        <f t="shared" si="52"/>
        <v>43</v>
      </c>
      <c r="DL48" s="348" t="str" cm="1">
        <f t="array" ref="DL48">IFERROR(INDEX($CZ$4:$DI$4,_xlfn.AGGREGATE(15,6,COLUMN($CZ$4:$DI$4)-COLUMN($CY$1)/($CZ$48:$DI$48=MAX($CZ$48:$DI$48)),COLUMNS($DI$4:DI5))),"")</f>
        <v/>
      </c>
      <c r="DM48" s="348" t="str" cm="1">
        <f t="array" ref="DM48">IFERROR(INDEX($CZ$4:$DI$4,_xlfn.AGGREGATE(15,6,COLUMN($CZ$4:$DI$4)-COLUMN($CY$1)/($CZ$48:$DI$48=MAX($CZ$48:$DI$48)),COLUMNS($DI$4:DJ5))),"")</f>
        <v/>
      </c>
      <c r="DN48" s="348" t="str" cm="1">
        <f t="array" ref="DN48">IFERROR(INDEX($CZ$4:$DI$4,_xlfn.AGGREGATE(15,6,COLUMN($CZ$4:$DI$4)-COLUMN($CY$1)/($CZ$48:$DI$48=MAX($CZ$48:$DI$48)),COLUMNS($DI$4:DK5))),"")</f>
        <v/>
      </c>
      <c r="DO48" s="348" t="str" cm="1">
        <f t="array" ref="DO48">IFERROR(INDEX($CZ$4:$DI$4,_xlfn.AGGREGATE(15,6,COLUMN($CZ$4:$DI$4)-COLUMN($CY$1)/($CZ$48:$DI$48=MAX($CZ$48:$DI$48)),COLUMNS($DI$4:DL5))),"")</f>
        <v/>
      </c>
      <c r="DP48" s="348" t="str" cm="1">
        <f t="array" ref="DP48">IFERROR(INDEX($CZ$4:$DI$4,_xlfn.AGGREGATE(15,6,COLUMN($CZ$4:$DI$4)-COLUMN($CY$1)/($CZ$48:$DI$48=MAX($CZ$48:$DI$48)),COLUMNS($DI$4:DM5))),"")</f>
        <v/>
      </c>
      <c r="DQ48" s="348" t="str" cm="1">
        <f t="array" ref="DQ48">IFERROR(INDEX($CZ$4:$DI$4,_xlfn.AGGREGATE(15,6,COLUMN($CZ$4:$DI$4)-COLUMN($CY$1)/($CZ$48:$DI$48=MAX($CZ$48:$DI$48)),COLUMNS($DI$4:DN5))),"")</f>
        <v/>
      </c>
      <c r="DR48" s="346" t="str">
        <f t="shared" ca="1" si="18"/>
        <v/>
      </c>
      <c r="DS48" s="349" t="str">
        <f t="shared" ca="1" si="19"/>
        <v>R</v>
      </c>
      <c r="DT48" s="349" t="str">
        <f t="shared" ca="1" si="1"/>
        <v/>
      </c>
      <c r="DU48" s="350">
        <f t="shared" ca="1" si="20"/>
        <v>6</v>
      </c>
      <c r="DV48" s="348" t="str">
        <f>IFERROR(VLOOKUP(DL48,General!R:S,2,FALSE),"")</f>
        <v/>
      </c>
      <c r="DW48" s="348" t="str">
        <f>IFERROR(VLOOKUP(DM48,General!R:S,2,FALSE),"")</f>
        <v/>
      </c>
      <c r="DX48" s="348" t="str">
        <f>IFERROR(VLOOKUP(DN48,General!R:S,2,FALSE),"")</f>
        <v/>
      </c>
      <c r="DY48" s="348" t="str">
        <f>IFERROR(VLOOKUP(DO48,General!R:S,2,FALSE),"")</f>
        <v/>
      </c>
      <c r="DZ48" s="348" t="str">
        <f>IFERROR(VLOOKUP(DP48,General!R:S,2,FALSE),"")</f>
        <v/>
      </c>
      <c r="EA48" s="348" t="str">
        <f>IFERROR(VLOOKUP(DQ48,General!R:S,2,FALSE),"")</f>
        <v/>
      </c>
      <c r="EB48" s="373">
        <f ca="1">IF(DL48="",-1,COUNTIF(INDIRECT(DV48&amp;$DJ$10):INDIRECT(DV48&amp;DJ48),"Y"))</f>
        <v>-1</v>
      </c>
      <c r="EC48" s="376">
        <f ca="1">IF(DM48="",-1,COUNTIF(INDIRECT(DW48&amp;$DJ$10):INDIRECT(DW48&amp;DJ48),"Y"))</f>
        <v>-1</v>
      </c>
      <c r="ED48" s="376">
        <f ca="1">IF(DN48="",-1,COUNTIF(INDIRECT(DX48&amp;$DJ$10):INDIRECT(DX48&amp;DJ48),"Y"))</f>
        <v>-1</v>
      </c>
      <c r="EE48" s="374">
        <f ca="1">IF(DO48="",-1,COUNTIF(INDIRECT(DY48&amp;$DJ$10):INDIRECT(DY48&amp;DJ48),"Y"))</f>
        <v>-1</v>
      </c>
      <c r="EF48" s="378">
        <f ca="1">IF(DP48="",-1,COUNTIF(INDIRECT(DZ48&amp;$DJ$10):INDIRECT(DZ48&amp;DJ48),"Y"))</f>
        <v>-1</v>
      </c>
      <c r="EG48" s="378">
        <f ca="1">IF(DQ48="",-1,COUNTIF(INDIRECT(EA48&amp;$DJ$10):INDIRECT(EA48&amp;DJ48),"Y"))</f>
        <v>-1</v>
      </c>
      <c r="EH48" s="348" t="str" cm="1">
        <f t="array" aca="1" ref="EH48" ca="1">IFERROR(INDEX($DL$47:$DQ$47,_xlfn.AGGREGATE(15,6,COLUMN($DL$47:$DQ$47)-COLUMN($DK$47)/($EB$47:$EG$47=MAX($EB$47:$EG$47)),COLUMNS(DL$47:$DL48))),"")</f>
        <v/>
      </c>
      <c r="EI48" s="348" t="str" cm="1">
        <f t="array" aca="1" ref="EI48" ca="1">IFERROR(INDEX($DL$47:$DQ$47,_xlfn.AGGREGATE(15,6,COLUMN($DL$47:$DQ$47)-COLUMN($DK$47)/($EB$47:$EG$47=MAX($EB$47:$EG$47)),COLUMNS($DL$47:DM48))),"")</f>
        <v/>
      </c>
      <c r="EJ48" s="348" t="str" cm="1">
        <f t="array" aca="1" ref="EJ48" ca="1">IFERROR(INDEX($DL$47:$DQ$47,_xlfn.AGGREGATE(15,6,COLUMN($DL$47:$DQ$47)-COLUMN($DK$47)/($EB$47:$EG$47=MAX($EB$47:$EG$47)),COLUMNS($DL$47:DN48))),"")</f>
        <v/>
      </c>
      <c r="EK48" s="348" t="str" cm="1">
        <f t="array" aca="1" ref="EK48" ca="1">IFERROR(INDEX($DL$47:$DQ$47,_xlfn.AGGREGATE(15,6,COLUMN($DL$47:$DQ$47)-COLUMN($DK$47)/($EB$47:$EG$47=MAX($EB$47:$EG$47)),COLUMNS($DL$47:DO48))),"")</f>
        <v/>
      </c>
      <c r="EL48" s="348" t="str" cm="1">
        <f t="array" aca="1" ref="EL48" ca="1">IFERROR(INDEX($DL$47:$DQ$47,_xlfn.AGGREGATE(15,6,COLUMN($DL$47:$DQ$47)-COLUMN($DK$47)/($EB$47:$EG$47=MAX($EB$47:$EG$47)),COLUMNS($DL$47:DP48))),"")</f>
        <v/>
      </c>
      <c r="EM48" s="348" t="str" cm="1">
        <f t="array" aca="1" ref="EM48" ca="1">IFERROR(INDEX($DL$47:$DQ$47,_xlfn.AGGREGATE(15,6,COLUMN($DL$47:$DQ$47)-COLUMN($DK$47)/($EB$47:$EG$47=MAX($EB$47:$EG$47)),COLUMNS($DL$47:DQ48))),"")</f>
        <v/>
      </c>
      <c r="EN48" s="352">
        <f t="shared" ca="1" si="2"/>
        <v>6</v>
      </c>
      <c r="EO48" s="350">
        <f t="shared" ca="1" si="21"/>
        <v>6</v>
      </c>
      <c r="EP48" s="377" t="str" cm="1">
        <f t="array" aca="1" ref="EP48" ca="1">INDEX(EH48:EM48,1,EO48)</f>
        <v/>
      </c>
    </row>
    <row r="49" spans="1:146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5"/>
      <c r="J49" s="135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5"/>
      <c r="S49" s="135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5"/>
      <c r="AB49" s="135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5"/>
      <c r="AK49" s="135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5"/>
      <c r="AT49" s="135"/>
      <c r="AU49" s="173"/>
      <c r="AV49" s="160" t="str">
        <f t="shared" si="3"/>
        <v/>
      </c>
      <c r="AW49" s="170" t="str">
        <f>IF(AU48="","",VLOOKUP(DT49,General!U:V,2,FALSE))</f>
        <v/>
      </c>
      <c r="AX49" s="167" t="str" cm="1">
        <f t="array" aca="1" ref="AX49" ca="1">IF(AU48="","",INDIRECT(DT49&amp;DJ49))</f>
        <v/>
      </c>
      <c r="AY49" s="107" t="str">
        <f t="shared" si="4"/>
        <v/>
      </c>
      <c r="AZ49" s="107" t="str">
        <f t="shared" si="22"/>
        <v/>
      </c>
      <c r="BA49" s="108" t="str">
        <f t="shared" si="5"/>
        <v/>
      </c>
      <c r="BB49" s="135"/>
      <c r="BC49" s="135"/>
      <c r="BD49" s="135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5"/>
      <c r="BM49" s="135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5"/>
      <c r="BV49" s="135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5"/>
      <c r="CE49" s="135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5"/>
      <c r="CN49" s="135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379">
        <f t="shared" si="6"/>
        <v>0</v>
      </c>
      <c r="CX49" s="335">
        <f>COUNTIF(CZ49:DI49,CW49)</f>
        <v>0</v>
      </c>
      <c r="CY49" s="371" t="str">
        <f t="shared" si="0"/>
        <v/>
      </c>
      <c r="CZ49" s="372" t="str">
        <f t="shared" si="7"/>
        <v/>
      </c>
      <c r="DA49" s="372" t="str">
        <f t="shared" si="8"/>
        <v/>
      </c>
      <c r="DB49" s="372" t="str">
        <f t="shared" si="9"/>
        <v/>
      </c>
      <c r="DC49" s="372" t="str">
        <f t="shared" si="10"/>
        <v/>
      </c>
      <c r="DD49" s="372" t="str">
        <f t="shared" si="11"/>
        <v/>
      </c>
      <c r="DE49" s="372" t="str">
        <f t="shared" si="12"/>
        <v/>
      </c>
      <c r="DF49" s="372" t="str">
        <f t="shared" si="13"/>
        <v/>
      </c>
      <c r="DG49" s="372" t="str">
        <f t="shared" si="14"/>
        <v/>
      </c>
      <c r="DH49" s="372" t="str">
        <f t="shared" si="15"/>
        <v/>
      </c>
      <c r="DI49" s="372" t="str">
        <f t="shared" si="16"/>
        <v/>
      </c>
      <c r="DJ49" s="346">
        <v>49</v>
      </c>
      <c r="DK49" s="350">
        <f t="shared" si="52"/>
        <v>44</v>
      </c>
      <c r="DL49" s="348" t="str" cm="1">
        <f t="array" ref="DL49">IFERROR(INDEX($CZ$4:$DI$4,_xlfn.AGGREGATE(15,6,COLUMN($CZ$4:$DI$4)-COLUMN($CY$1)/($CZ$49:$DI$49=MAX($CZ$49:$DI$49)),COLUMNS($DI$4:DI5))),"")</f>
        <v/>
      </c>
      <c r="DM49" s="348" t="str" cm="1">
        <f t="array" ref="DM49">IFERROR(INDEX($CZ$4:$DI$4,_xlfn.AGGREGATE(15,6,COLUMN($CZ$4:$DI$4)-COLUMN($CY$1)/($CZ$49:$DI$49=MAX($CZ$49:$DI$49)),COLUMNS($DI$4:DJ5))),"")</f>
        <v/>
      </c>
      <c r="DN49" s="348" t="str" cm="1">
        <f t="array" ref="DN49">IFERROR(INDEX($CZ$4:$DI$4,_xlfn.AGGREGATE(15,6,COLUMN($CZ$4:$DI$4)-COLUMN($CY$1)/($CZ$49:$DI$49=MAX($CZ$49:$DI$49)),COLUMNS($DI$4:DK5))),"")</f>
        <v/>
      </c>
      <c r="DO49" s="348" t="str" cm="1">
        <f t="array" ref="DO49">IFERROR(INDEX($CZ$4:$DI$4,_xlfn.AGGREGATE(15,6,COLUMN($CZ$4:$DI$4)-COLUMN($CY$1)/($CZ$49:$DI$49=MAX($CZ$49:$DI$49)),COLUMNS($DI$4:DL5))),"")</f>
        <v/>
      </c>
      <c r="DP49" s="348" t="str" cm="1">
        <f t="array" ref="DP49">IFERROR(INDEX($CZ$4:$DI$4,_xlfn.AGGREGATE(15,6,COLUMN($CZ$4:$DI$4)-COLUMN($CY$1)/($CZ$49:$DI$49=MAX($CZ$49:$DI$49)),COLUMNS($DI$4:DM5))),"")</f>
        <v/>
      </c>
      <c r="DQ49" s="348" t="str" cm="1">
        <f t="array" ref="DQ49">IFERROR(INDEX($CZ$4:$DI$4,_xlfn.AGGREGATE(15,6,COLUMN($CZ$4:$DI$4)-COLUMN($CY$1)/($CZ$49:$DI$49=MAX($CZ$49:$DI$49)),COLUMNS($DI$4:DN5))),"")</f>
        <v/>
      </c>
      <c r="DR49" s="346" t="str">
        <f t="shared" ca="1" si="18"/>
        <v/>
      </c>
      <c r="DS49" s="349" t="str">
        <f t="shared" ca="1" si="19"/>
        <v>R</v>
      </c>
      <c r="DT49" s="349" t="str">
        <f t="shared" ca="1" si="1"/>
        <v/>
      </c>
      <c r="DU49" s="350">
        <f t="shared" ca="1" si="20"/>
        <v>1</v>
      </c>
      <c r="DV49" s="348" t="str">
        <f>IFERROR(VLOOKUP(DL49,General!R:S,2,FALSE),"")</f>
        <v/>
      </c>
      <c r="DW49" s="348" t="str">
        <f>IFERROR(VLOOKUP(DM49,General!R:S,2,FALSE),"")</f>
        <v/>
      </c>
      <c r="DX49" s="348" t="str">
        <f>IFERROR(VLOOKUP(DN49,General!R:S,2,FALSE),"")</f>
        <v/>
      </c>
      <c r="DY49" s="348" t="str">
        <f>IFERROR(VLOOKUP(DO49,General!R:S,2,FALSE),"")</f>
        <v/>
      </c>
      <c r="DZ49" s="348" t="str">
        <f>IFERROR(VLOOKUP(DP49,General!R:S,2,FALSE),"")</f>
        <v/>
      </c>
      <c r="EA49" s="348" t="str">
        <f>IFERROR(VLOOKUP(DQ49,General!R:S,2,FALSE),"")</f>
        <v/>
      </c>
      <c r="EB49" s="373">
        <f ca="1">IF(DL49="",-1,COUNTIF(INDIRECT(DV49&amp;$DJ$10):INDIRECT(DV49&amp;DJ49),"Y"))</f>
        <v>-1</v>
      </c>
      <c r="EC49" s="376">
        <f ca="1">IF(DM49="",-1,COUNTIF(INDIRECT(DW49&amp;$DJ$10):INDIRECT(DW49&amp;DJ49),"Y"))</f>
        <v>-1</v>
      </c>
      <c r="ED49" s="376">
        <f ca="1">IF(DN49="",-1,COUNTIF(INDIRECT(DX49&amp;$DJ$10):INDIRECT(DX49&amp;DJ49),"Y"))</f>
        <v>-1</v>
      </c>
      <c r="EE49" s="374">
        <f ca="1">IF(DO49="",-1,COUNTIF(INDIRECT(DY49&amp;$DJ$10):INDIRECT(DY49&amp;DJ49),"Y"))</f>
        <v>-1</v>
      </c>
      <c r="EF49" s="378">
        <f ca="1">IF(DP49="",-1,COUNTIF(INDIRECT(DZ49&amp;$DJ$10):INDIRECT(DZ49&amp;DJ49),"Y"))</f>
        <v>-1</v>
      </c>
      <c r="EG49" s="378">
        <f ca="1">IF(DQ49="",-1,COUNTIF(INDIRECT(EA49&amp;$DJ$10):INDIRECT(EA49&amp;DJ49),"Y"))</f>
        <v>-1</v>
      </c>
      <c r="EH49" s="348" t="str" cm="1">
        <f t="array" aca="1" ref="EH49" ca="1">IFERROR(INDEX($DL$48:$DQ$48,_xlfn.AGGREGATE(15,6,COLUMN($DL$48:$DQ$48)-COLUMN($DK$48)/($EB$48:$EG$48=MAX($EB$48:$EG$48)),COLUMNS(DL$48:$DL49))),"")</f>
        <v/>
      </c>
      <c r="EI49" s="348" t="str" cm="1">
        <f t="array" aca="1" ref="EI49" ca="1">IFERROR(INDEX($DL$48:$DQ$48,_xlfn.AGGREGATE(15,6,COLUMN($DL$48:$DQ$48)-COLUMN($DK$48)/($EB$48:$EG$48=MAX($EB$48:$EG$48)),COLUMNS($DL$48:DM49))),"")</f>
        <v/>
      </c>
      <c r="EJ49" s="348" t="str" cm="1">
        <f t="array" aca="1" ref="EJ49" ca="1">IFERROR(INDEX($DL$48:$DQ$48,_xlfn.AGGREGATE(15,6,COLUMN($DL$48:$DQ$48)-COLUMN($DK$48)/($EB$48:$EG$48=MAX($EB$48:$EG$48)),COLUMNS($DL$48:DN49))),"")</f>
        <v/>
      </c>
      <c r="EK49" s="348" t="str" cm="1">
        <f t="array" aca="1" ref="EK49" ca="1">IFERROR(INDEX($DL$48:$DQ$48,_xlfn.AGGREGATE(15,6,COLUMN($DL$48:$DQ$48)-COLUMN($DK$48)/($EB$48:$EG$48=MAX($EB$48:$EG$48)),COLUMNS($DL$48:DO49))),"")</f>
        <v/>
      </c>
      <c r="EL49" s="348" t="str" cm="1">
        <f t="array" aca="1" ref="EL49" ca="1">IFERROR(INDEX($DL$48:$DQ$48,_xlfn.AGGREGATE(15,6,COLUMN($DL$48:$DQ$48)-COLUMN($DK$48)/($EB$48:$EG$48=MAX($EB$48:$EG$48)),COLUMNS($DL$48:DP49))),"")</f>
        <v/>
      </c>
      <c r="EM49" s="348" t="str" cm="1">
        <f t="array" aca="1" ref="EM49" ca="1">IFERROR(INDEX($DL$48:$DQ$48,_xlfn.AGGREGATE(15,6,COLUMN($DL$48:$DQ$48)-COLUMN($DK$48)/($EB$48:$EG$48=MAX($EB$48:$EG$48)),COLUMNS($DL$48:DQ49))),"")</f>
        <v/>
      </c>
      <c r="EN49" s="352">
        <f t="shared" ca="1" si="2"/>
        <v>6</v>
      </c>
      <c r="EO49" s="350">
        <f t="shared" ca="1" si="21"/>
        <v>1</v>
      </c>
      <c r="EP49" s="377" t="str" cm="1">
        <f t="array" aca="1" ref="EP49" ca="1">INDEX(EH49:EM49,1,EO49)</f>
        <v/>
      </c>
    </row>
    <row r="50" spans="1:146" ht="26.25" customHeight="1" thickBo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5"/>
      <c r="J50" s="135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5"/>
      <c r="S50" s="135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5"/>
      <c r="AB50" s="135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5"/>
      <c r="AK50" s="135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5"/>
      <c r="AT50" s="135"/>
      <c r="AU50" s="171"/>
      <c r="AV50" s="164" t="str">
        <f t="shared" si="3"/>
        <v/>
      </c>
      <c r="AW50" s="165" t="str">
        <f>IF(AU49="","",VLOOKUP(DT50,General!U:V,2,FALSE))</f>
        <v/>
      </c>
      <c r="AX50" s="166" t="str" cm="1">
        <f t="array" aca="1" ref="AX50" ca="1">IF(AU49="","",INDIRECT(DT50&amp;DJ50))</f>
        <v/>
      </c>
      <c r="AY50" s="102" t="str">
        <f t="shared" si="4"/>
        <v/>
      </c>
      <c r="AZ50" s="102" t="str">
        <f t="shared" si="22"/>
        <v/>
      </c>
      <c r="BA50" s="103" t="str">
        <f t="shared" si="5"/>
        <v/>
      </c>
      <c r="BB50" s="135"/>
      <c r="BC50" s="135"/>
      <c r="BD50" s="135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5"/>
      <c r="BM50" s="135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5"/>
      <c r="BV50" s="135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5"/>
      <c r="CE50" s="135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5"/>
      <c r="CN50" s="135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CW50" s="379">
        <f t="shared" si="6"/>
        <v>0</v>
      </c>
      <c r="CX50" s="335">
        <f>COUNTIF(CZ50:DI50,CW50)</f>
        <v>0</v>
      </c>
      <c r="CY50" s="371" t="str">
        <f t="shared" si="0"/>
        <v/>
      </c>
      <c r="CZ50" s="372" t="str">
        <f t="shared" si="7"/>
        <v/>
      </c>
      <c r="DA50" s="372" t="str">
        <f t="shared" si="8"/>
        <v/>
      </c>
      <c r="DB50" s="372" t="str">
        <f t="shared" si="9"/>
        <v/>
      </c>
      <c r="DC50" s="372" t="str">
        <f t="shared" si="10"/>
        <v/>
      </c>
      <c r="DD50" s="372" t="str">
        <f t="shared" si="11"/>
        <v/>
      </c>
      <c r="DE50" s="372" t="str">
        <f t="shared" si="12"/>
        <v/>
      </c>
      <c r="DF50" s="372" t="str">
        <f t="shared" si="13"/>
        <v/>
      </c>
      <c r="DG50" s="372" t="str">
        <f t="shared" si="14"/>
        <v/>
      </c>
      <c r="DH50" s="372" t="str">
        <f t="shared" si="15"/>
        <v/>
      </c>
      <c r="DI50" s="372" t="str">
        <f t="shared" si="16"/>
        <v/>
      </c>
      <c r="DJ50" s="346">
        <v>50</v>
      </c>
      <c r="DK50" s="350">
        <f t="shared" si="52"/>
        <v>45</v>
      </c>
      <c r="DL50" s="348" t="str" cm="1">
        <f t="array" ref="DL50">IFERROR(INDEX($CZ$4:$DI$4,_xlfn.AGGREGATE(15,6,COLUMN($CZ$4:$DI$4)-COLUMN($CY$1)/($CZ$50:$DI$50=MAX($CZ$50:$DI$50)),COLUMNS($DI$4:DI5))),"")</f>
        <v/>
      </c>
      <c r="DM50" s="348" t="str" cm="1">
        <f t="array" ref="DM50">IFERROR(INDEX($CZ$4:$DI$4,_xlfn.AGGREGATE(15,6,COLUMN($CZ$4:$DI$4)-COLUMN($CY$1)/($CZ$50:$DI$50=MAX($CZ$50:$DI$50)),COLUMNS($DI$4:DJ5))),"")</f>
        <v/>
      </c>
      <c r="DN50" s="348" t="str" cm="1">
        <f t="array" ref="DN50">IFERROR(INDEX($CZ$4:$DI$4,_xlfn.AGGREGATE(15,6,COLUMN($CZ$4:$DI$4)-COLUMN($CY$1)/($CZ$50:$DI$50=MAX($CZ$50:$DI$50)),COLUMNS($DI$4:DK5))),"")</f>
        <v/>
      </c>
      <c r="DO50" s="348" t="str" cm="1">
        <f t="array" ref="DO50">IFERROR(INDEX($CZ$4:$DI$4,_xlfn.AGGREGATE(15,6,COLUMN($CZ$4:$DI$4)-COLUMN($CY$1)/($CZ$50:$DI$50=MAX($CZ$50:$DI$50)),COLUMNS($DI$4:DL5))),"")</f>
        <v/>
      </c>
      <c r="DP50" s="348" t="str" cm="1">
        <f t="array" ref="DP50">IFERROR(INDEX($CZ$4:$DI$4,_xlfn.AGGREGATE(15,6,COLUMN($CZ$4:$DI$4)-COLUMN($CY$1)/($CZ$50:$DI$50=MAX($CZ$50:$DI$50)),COLUMNS($DI$4:DM5))),"")</f>
        <v/>
      </c>
      <c r="DQ50" s="348" t="str" cm="1">
        <f t="array" ref="DQ50">IFERROR(INDEX($CZ$4:$DI$4,_xlfn.AGGREGATE(15,6,COLUMN($CZ$4:$DI$4)-COLUMN($CY$1)/($CZ$50:$DI$50=MAX($CZ$50:$DI$50)),COLUMNS($DI$4:DN5))),"")</f>
        <v/>
      </c>
      <c r="DR50" s="346" t="str">
        <f t="shared" ca="1" si="18"/>
        <v/>
      </c>
      <c r="DS50" s="349" t="str">
        <f t="shared" ca="1" si="19"/>
        <v>R</v>
      </c>
      <c r="DT50" s="349" t="str">
        <f t="shared" ca="1" si="1"/>
        <v/>
      </c>
      <c r="DU50" s="350">
        <f t="shared" ca="1" si="20"/>
        <v>2</v>
      </c>
      <c r="DV50" s="348" t="str">
        <f>IFERROR(VLOOKUP(DL50,General!R:S,2,FALSE),"")</f>
        <v/>
      </c>
      <c r="DW50" s="348" t="str">
        <f>IFERROR(VLOOKUP(DM50,General!R:S,2,FALSE),"")</f>
        <v/>
      </c>
      <c r="DX50" s="348" t="str">
        <f>IFERROR(VLOOKUP(DN50,General!R:S,2,FALSE),"")</f>
        <v/>
      </c>
      <c r="DY50" s="348" t="str">
        <f>IFERROR(VLOOKUP(DO50,General!R:S,2,FALSE),"")</f>
        <v/>
      </c>
      <c r="DZ50" s="348" t="str">
        <f>IFERROR(VLOOKUP(DP50,General!R:S,2,FALSE),"")</f>
        <v/>
      </c>
      <c r="EA50" s="348" t="str">
        <f>IFERROR(VLOOKUP(DQ50,General!R:S,2,FALSE),"")</f>
        <v/>
      </c>
      <c r="EB50" s="373">
        <f ca="1">IF(DL50="",-1,COUNTIF(INDIRECT(DV50&amp;$DJ$10):INDIRECT(DV50&amp;DJ50),"Y"))</f>
        <v>-1</v>
      </c>
      <c r="EC50" s="376">
        <f ca="1">IF(DM50="",-1,COUNTIF(INDIRECT(DW50&amp;$DJ$10):INDIRECT(DW50&amp;DJ50),"Y"))</f>
        <v>-1</v>
      </c>
      <c r="ED50" s="376">
        <f ca="1">IF(DN50="",-1,COUNTIF(INDIRECT(DX50&amp;$DJ$10):INDIRECT(DX50&amp;DJ50),"Y"))</f>
        <v>-1</v>
      </c>
      <c r="EE50" s="374">
        <f ca="1">IF(DO50="",-1,COUNTIF(INDIRECT(DY50&amp;$DJ$10):INDIRECT(DY50&amp;DJ50),"Y"))</f>
        <v>-1</v>
      </c>
      <c r="EF50" s="378">
        <f ca="1">IF(DP50="",-1,COUNTIF(INDIRECT(DZ50&amp;$DJ$10):INDIRECT(DZ50&amp;DJ50),"Y"))</f>
        <v>-1</v>
      </c>
      <c r="EG50" s="378">
        <f ca="1">IF(DQ50="",-1,COUNTIF(INDIRECT(EA50&amp;$DJ$10):INDIRECT(EA50&amp;DJ50),"Y"))</f>
        <v>-1</v>
      </c>
      <c r="EH50" s="348" t="str" cm="1">
        <f t="array" aca="1" ref="EH50" ca="1">IFERROR(INDEX($DL$49:$DQ$49,_xlfn.AGGREGATE(15,6,COLUMN($DL$49:$DQ$49)-COLUMN($DK$49)/($EB$49:$EG$49=MAX($EB$49:$EG$49)),COLUMNS(DL$49:$DL50))),"")</f>
        <v/>
      </c>
      <c r="EI50" s="348" t="str" cm="1">
        <f t="array" aca="1" ref="EI50" ca="1">IFERROR(INDEX($DL$49:$DQ$49,_xlfn.AGGREGATE(15,6,COLUMN($DL$49:$DQ$49)-COLUMN($DK$49)/($EB$49:$EG$49=MAX($EB$49:$EG$49)),COLUMNS($DL$49:DM50))),"")</f>
        <v/>
      </c>
      <c r="EJ50" s="348" t="str" cm="1">
        <f t="array" aca="1" ref="EJ50" ca="1">IFERROR(INDEX($DL$49:$DQ$49,_xlfn.AGGREGATE(15,6,COLUMN($DL$49:$DQ$49)-COLUMN($DK$49)/($EB$49:$EG$49=MAX($EB$49:$EG$49)),COLUMNS($DL$49:DN50))),"")</f>
        <v/>
      </c>
      <c r="EK50" s="348" t="str" cm="1">
        <f t="array" aca="1" ref="EK50" ca="1">IFERROR(INDEX($DL$49:$DQ$49,_xlfn.AGGREGATE(15,6,COLUMN($DL$49:$DQ$49)-COLUMN($DK$49)/($EB$49:$EG$49=MAX($EB$49:$EG$49)),COLUMNS($DL$49:DO50))),"")</f>
        <v/>
      </c>
      <c r="EL50" s="348" t="str" cm="1">
        <f t="array" aca="1" ref="EL50" ca="1">IFERROR(INDEX($DL$49:$DQ$49,_xlfn.AGGREGATE(15,6,COLUMN($DL$49:$DQ$49)-COLUMN($DK$49)/($EB$49:$EG$49=MAX($EB$49:$EG$49)),COLUMNS($DL$49:DP50))),"")</f>
        <v/>
      </c>
      <c r="EM50" s="348" t="str" cm="1">
        <f t="array" aca="1" ref="EM50" ca="1">IFERROR(INDEX($DL$49:$DQ$49,_xlfn.AGGREGATE(15,6,COLUMN($DL$49:$DQ$49)-COLUMN($DK$49)/($EB$49:$EG$49=MAX($EB$49:$EG$49)),COLUMNS($DL$49:DQ50))),"")</f>
        <v/>
      </c>
      <c r="EN50" s="352">
        <f t="shared" ca="1" si="2"/>
        <v>6</v>
      </c>
      <c r="EO50" s="350">
        <f t="shared" ca="1" si="21"/>
        <v>2</v>
      </c>
      <c r="EP50" s="377" t="str" cm="1">
        <f t="array" aca="1" ref="EP50" ca="1">INDEX(EH50:EM50,1,EO50)</f>
        <v/>
      </c>
    </row>
    <row r="51" spans="1:146" ht="26.25" customHeight="1" thickBo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5"/>
      <c r="J51" s="135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5"/>
      <c r="S51" s="135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5"/>
      <c r="AB51" s="135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5"/>
      <c r="AK51" s="135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5"/>
      <c r="AT51" s="135"/>
      <c r="AU51" s="172"/>
      <c r="AV51" s="159" t="str">
        <f t="shared" si="3"/>
        <v/>
      </c>
      <c r="AW51" s="169" t="str">
        <f>IF(AU50="","",VLOOKUP(DT51,General!U:V,2,FALSE))</f>
        <v/>
      </c>
      <c r="AX51" s="163" t="str" cm="1">
        <f t="array" aca="1" ref="AX51" ca="1">IF(AU50="","",INDIRECT(DT51&amp;DJ51))</f>
        <v/>
      </c>
      <c r="AY51" s="91" t="str">
        <f t="shared" si="4"/>
        <v/>
      </c>
      <c r="AZ51" s="91" t="str">
        <f t="shared" si="22"/>
        <v/>
      </c>
      <c r="BA51" s="105" t="str">
        <f t="shared" si="5"/>
        <v/>
      </c>
      <c r="BB51" s="135"/>
      <c r="BC51" s="135"/>
      <c r="BD51" s="135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5"/>
      <c r="BM51" s="135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5"/>
      <c r="BV51" s="135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5"/>
      <c r="CE51" s="135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5"/>
      <c r="CN51" s="135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CW51" s="379">
        <f t="shared" si="6"/>
        <v>0</v>
      </c>
      <c r="CX51" s="335">
        <f>COUNTIF(CZ51:DI51,CW51)</f>
        <v>0</v>
      </c>
      <c r="CY51" s="371" t="str">
        <f t="shared" si="0"/>
        <v/>
      </c>
      <c r="CZ51" s="372" t="str">
        <f t="shared" si="7"/>
        <v/>
      </c>
      <c r="DA51" s="372" t="str">
        <f t="shared" si="8"/>
        <v/>
      </c>
      <c r="DB51" s="372" t="str">
        <f t="shared" si="9"/>
        <v/>
      </c>
      <c r="DC51" s="372" t="str">
        <f t="shared" si="10"/>
        <v/>
      </c>
      <c r="DD51" s="372" t="str">
        <f t="shared" si="11"/>
        <v/>
      </c>
      <c r="DE51" s="372" t="str">
        <f t="shared" si="12"/>
        <v/>
      </c>
      <c r="DF51" s="372" t="str">
        <f t="shared" si="13"/>
        <v/>
      </c>
      <c r="DG51" s="372" t="str">
        <f t="shared" si="14"/>
        <v/>
      </c>
      <c r="DH51" s="372" t="str">
        <f t="shared" si="15"/>
        <v/>
      </c>
      <c r="DI51" s="372" t="str">
        <f t="shared" si="16"/>
        <v/>
      </c>
      <c r="DJ51" s="346">
        <v>51</v>
      </c>
      <c r="DK51" s="350">
        <f t="shared" si="52"/>
        <v>46</v>
      </c>
      <c r="DL51" s="348" t="str" cm="1">
        <f t="array" ref="DL51">IFERROR(INDEX($CZ$4:$DI$4,_xlfn.AGGREGATE(15,6,COLUMN($CZ$4:$DI$4)-COLUMN($CY$1)/($CZ$51:$DI$51=MAX($CZ$51:$DI$51)),COLUMNS($DI$4:DI5))),"")</f>
        <v/>
      </c>
      <c r="DM51" s="348" t="str" cm="1">
        <f t="array" ref="DM51">IFERROR(INDEX($CZ$4:$DI$4,_xlfn.AGGREGATE(15,6,COLUMN($CZ$4:$DI$4)-COLUMN($CY$1)/($CZ$51:$DI$51=MAX($CZ$51:$DI$51)),COLUMNS($DI$4:DJ5))),"")</f>
        <v/>
      </c>
      <c r="DN51" s="348" t="str" cm="1">
        <f t="array" ref="DN51">IFERROR(INDEX($CZ$4:$DI$4,_xlfn.AGGREGATE(15,6,COLUMN($CZ$4:$DI$4)-COLUMN($CY$1)/($CZ$51:$DI$51=MAX($CZ$51:$DI$51)),COLUMNS($DI$4:DK5))),"")</f>
        <v/>
      </c>
      <c r="DO51" s="348" t="str" cm="1">
        <f t="array" ref="DO51">IFERROR(INDEX($CZ$4:$DI$4,_xlfn.AGGREGATE(15,6,COLUMN($CZ$4:$DI$4)-COLUMN($CY$1)/($CZ$51:$DI$51=MAX($CZ$51:$DI$51)),COLUMNS($DI$4:DL5))),"")</f>
        <v/>
      </c>
      <c r="DP51" s="348" t="str" cm="1">
        <f t="array" ref="DP51">IFERROR(INDEX($CZ$4:$DI$4,_xlfn.AGGREGATE(15,6,COLUMN($CZ$4:$DI$4)-COLUMN($CY$1)/($CZ$51:$DI$51=MAX($CZ$51:$DI$51)),COLUMNS($DI$4:DM5))),"")</f>
        <v/>
      </c>
      <c r="DQ51" s="348" t="str" cm="1">
        <f t="array" ref="DQ51">IFERROR(INDEX($CZ$4:$DI$4,_xlfn.AGGREGATE(15,6,COLUMN($CZ$4:$DI$4)-COLUMN($CY$1)/($CZ$51:$DI$51=MAX($CZ$51:$DI$51)),COLUMNS($DI$4:DN5))),"")</f>
        <v/>
      </c>
      <c r="DR51" s="346" t="str">
        <f t="shared" ca="1" si="18"/>
        <v/>
      </c>
      <c r="DS51" s="349" t="str">
        <f t="shared" ca="1" si="19"/>
        <v>R</v>
      </c>
      <c r="DT51" s="349" t="str">
        <f t="shared" ca="1" si="1"/>
        <v/>
      </c>
      <c r="DU51" s="350">
        <f t="shared" ca="1" si="20"/>
        <v>3</v>
      </c>
      <c r="DV51" s="348" t="str">
        <f>IFERROR(VLOOKUP(DL51,General!R:S,2,FALSE),"")</f>
        <v/>
      </c>
      <c r="DW51" s="348" t="str">
        <f>IFERROR(VLOOKUP(DM51,General!R:S,2,FALSE),"")</f>
        <v/>
      </c>
      <c r="DX51" s="348" t="str">
        <f>IFERROR(VLOOKUP(DN51,General!R:S,2,FALSE),"")</f>
        <v/>
      </c>
      <c r="DY51" s="348" t="str">
        <f>IFERROR(VLOOKUP(DO51,General!R:S,2,FALSE),"")</f>
        <v/>
      </c>
      <c r="DZ51" s="348" t="str">
        <f>IFERROR(VLOOKUP(DP51,General!R:S,2,FALSE),"")</f>
        <v/>
      </c>
      <c r="EA51" s="348" t="str">
        <f>IFERROR(VLOOKUP(DQ51,General!R:S,2,FALSE),"")</f>
        <v/>
      </c>
      <c r="EB51" s="373">
        <f ca="1">IF(DL51="",-1,COUNTIF(INDIRECT(DV51&amp;$DJ$10):INDIRECT(DV51&amp;DJ51),"Y"))</f>
        <v>-1</v>
      </c>
      <c r="EC51" s="376">
        <f ca="1">IF(DM51="",-1,COUNTIF(INDIRECT(DW51&amp;$DJ$10):INDIRECT(DW51&amp;DJ51),"Y"))</f>
        <v>-1</v>
      </c>
      <c r="ED51" s="376">
        <f ca="1">IF(DN51="",-1,COUNTIF(INDIRECT(DX51&amp;$DJ$10):INDIRECT(DX51&amp;DJ51),"Y"))</f>
        <v>-1</v>
      </c>
      <c r="EE51" s="374">
        <f ca="1">IF(DO51="",-1,COUNTIF(INDIRECT(DY51&amp;$DJ$10):INDIRECT(DY51&amp;DJ51),"Y"))</f>
        <v>-1</v>
      </c>
      <c r="EF51" s="378">
        <f ca="1">IF(DP51="",-1,COUNTIF(INDIRECT(DZ51&amp;$DJ$10):INDIRECT(DZ51&amp;DJ51),"Y"))</f>
        <v>-1</v>
      </c>
      <c r="EG51" s="378">
        <f ca="1">IF(DQ51="",-1,COUNTIF(INDIRECT(EA51&amp;$DJ$10):INDIRECT(EA51&amp;DJ51),"Y"))</f>
        <v>-1</v>
      </c>
      <c r="EH51" s="348" t="str" cm="1">
        <f t="array" aca="1" ref="EH51" ca="1">IFERROR(INDEX($DL$50:$DQ$50,_xlfn.AGGREGATE(15,6,COLUMN($DL$50:$DQ$50)-COLUMN($DK$50)/($EB$50:$EG$50=MAX($EB$50:$EG$50)),COLUMNS(DL$50:$DL51))),"")</f>
        <v/>
      </c>
      <c r="EI51" s="348" t="str" cm="1">
        <f t="array" aca="1" ref="EI51" ca="1">IFERROR(INDEX($DL$50:$DQ$50,_xlfn.AGGREGATE(15,6,COLUMN($DL$50:$DQ$50)-COLUMN($DK$50)/($EB$50:$EG$50=MAX($EB$50:$EG$50)),COLUMNS($DL$50:DM51))),"")</f>
        <v/>
      </c>
      <c r="EJ51" s="348" t="str" cm="1">
        <f t="array" aca="1" ref="EJ51" ca="1">IFERROR(INDEX($DL$50:$DQ$50,_xlfn.AGGREGATE(15,6,COLUMN($DL$50:$DQ$50)-COLUMN($DK$50)/($EB$50:$EG$50=MAX($EB$50:$EG$50)),COLUMNS($DL$50:DN51))),"")</f>
        <v/>
      </c>
      <c r="EK51" s="348" t="str" cm="1">
        <f t="array" aca="1" ref="EK51" ca="1">IFERROR(INDEX($DL$50:$DQ$50,_xlfn.AGGREGATE(15,6,COLUMN($DL$50:$DQ$50)-COLUMN($DK$50)/($EB$50:$EG$50=MAX($EB$50:$EG$50)),COLUMNS($DL$50:DO51))),"")</f>
        <v/>
      </c>
      <c r="EL51" s="348" t="str" cm="1">
        <f t="array" aca="1" ref="EL51" ca="1">IFERROR(INDEX($DL$50:$DQ$50,_xlfn.AGGREGATE(15,6,COLUMN($DL$50:$DQ$50)-COLUMN($DK$50)/($EB$50:$EG$50=MAX($EB$50:$EG$50)),COLUMNS($DL$50:DP51))),"")</f>
        <v/>
      </c>
      <c r="EM51" s="348" t="str" cm="1">
        <f t="array" aca="1" ref="EM51" ca="1">IFERROR(INDEX($DL$50:$DQ$50,_xlfn.AGGREGATE(15,6,COLUMN($DL$50:$DQ$50)-COLUMN($DK$50)/($EB$50:$EG$50=MAX($EB$50:$EG$50)),COLUMNS($DL$50:DQ51))),"")</f>
        <v/>
      </c>
      <c r="EN51" s="352">
        <f t="shared" ca="1" si="2"/>
        <v>6</v>
      </c>
      <c r="EO51" s="350">
        <f t="shared" ca="1" si="21"/>
        <v>3</v>
      </c>
      <c r="EP51" s="377" t="str" cm="1">
        <f t="array" aca="1" ref="EP51" ca="1">INDEX(EH51:EM51,1,EO51)</f>
        <v/>
      </c>
    </row>
    <row r="52" spans="1:146" ht="26.25" customHeight="1" thickBo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5"/>
      <c r="J52" s="135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5"/>
      <c r="S52" s="135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5"/>
      <c r="AB52" s="135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5"/>
      <c r="AK52" s="135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5"/>
      <c r="AT52" s="135"/>
      <c r="AU52" s="172"/>
      <c r="AV52" s="159" t="str">
        <f t="shared" si="3"/>
        <v/>
      </c>
      <c r="AW52" s="169" t="str">
        <f>IF(AU51="","",VLOOKUP(DT52,General!U:V,2,FALSE))</f>
        <v/>
      </c>
      <c r="AX52" s="163" t="str" cm="1">
        <f t="array" aca="1" ref="AX52" ca="1">IF(AU51="","",INDIRECT(DT52&amp;DJ52))</f>
        <v/>
      </c>
      <c r="AY52" s="91" t="str">
        <f t="shared" si="4"/>
        <v/>
      </c>
      <c r="AZ52" s="91" t="str">
        <f t="shared" si="22"/>
        <v/>
      </c>
      <c r="BA52" s="105" t="str">
        <f t="shared" si="5"/>
        <v/>
      </c>
      <c r="BB52" s="135"/>
      <c r="BC52" s="135"/>
      <c r="BD52" s="135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5"/>
      <c r="BM52" s="135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5"/>
      <c r="BV52" s="135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5"/>
      <c r="CE52" s="135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5"/>
      <c r="CN52" s="135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CW52" s="379">
        <f t="shared" si="6"/>
        <v>0</v>
      </c>
      <c r="CX52" s="335">
        <f>COUNTIF(CZ52:DI52,CW52)</f>
        <v>0</v>
      </c>
      <c r="CY52" s="371" t="str">
        <f t="shared" si="0"/>
        <v/>
      </c>
      <c r="CZ52" s="372" t="str">
        <f t="shared" si="7"/>
        <v/>
      </c>
      <c r="DA52" s="372" t="str">
        <f t="shared" si="8"/>
        <v/>
      </c>
      <c r="DB52" s="372" t="str">
        <f t="shared" si="9"/>
        <v/>
      </c>
      <c r="DC52" s="372" t="str">
        <f t="shared" si="10"/>
        <v/>
      </c>
      <c r="DD52" s="372" t="str">
        <f t="shared" si="11"/>
        <v/>
      </c>
      <c r="DE52" s="372" t="str">
        <f t="shared" si="12"/>
        <v/>
      </c>
      <c r="DF52" s="372" t="str">
        <f t="shared" si="13"/>
        <v/>
      </c>
      <c r="DG52" s="372" t="str">
        <f t="shared" si="14"/>
        <v/>
      </c>
      <c r="DH52" s="372" t="str">
        <f t="shared" si="15"/>
        <v/>
      </c>
      <c r="DI52" s="372" t="str">
        <f t="shared" si="16"/>
        <v/>
      </c>
      <c r="DJ52" s="346">
        <v>52</v>
      </c>
      <c r="DK52" s="350">
        <f t="shared" si="52"/>
        <v>47</v>
      </c>
      <c r="DL52" s="348" t="str" cm="1">
        <f t="array" ref="DL52">IFERROR(INDEX($CZ$4:$DI$4,_xlfn.AGGREGATE(15,6,COLUMN($CZ$4:$DI$4)-COLUMN($CY$1)/($CZ$52:$DI$52=MAX($CZ$52:$DI$52)),COLUMNS($DI$4:DI5))),"")</f>
        <v/>
      </c>
      <c r="DM52" s="348" t="str" cm="1">
        <f t="array" ref="DM52">IFERROR(INDEX($CZ$4:$DI$4,_xlfn.AGGREGATE(15,6,COLUMN($CZ$4:$DI$4)-COLUMN($CY$1)/($CZ$52:$DI$52=MAX($CZ$52:$DI$52)),COLUMNS($DI$4:DJ5))),"")</f>
        <v/>
      </c>
      <c r="DN52" s="348" t="str" cm="1">
        <f t="array" ref="DN52">IFERROR(INDEX($CZ$4:$DI$4,_xlfn.AGGREGATE(15,6,COLUMN($CZ$4:$DI$4)-COLUMN($CY$1)/($CZ$52:$DI$52=MAX($CZ$52:$DI$52)),COLUMNS($DI$4:DK5))),"")</f>
        <v/>
      </c>
      <c r="DO52" s="348" t="str" cm="1">
        <f t="array" ref="DO52">IFERROR(INDEX($CZ$4:$DI$4,_xlfn.AGGREGATE(15,6,COLUMN($CZ$4:$DI$4)-COLUMN($CY$1)/($CZ$52:$DI$52=MAX($CZ$52:$DI$52)),COLUMNS($DI$4:DL5))),"")</f>
        <v/>
      </c>
      <c r="DP52" s="348" t="str" cm="1">
        <f t="array" ref="DP52">IFERROR(INDEX($CZ$4:$DI$4,_xlfn.AGGREGATE(15,6,COLUMN($CZ$4:$DI$4)-COLUMN($CY$1)/($CZ$52:$DI$52=MAX($CZ$52:$DI$52)),COLUMNS($DI$4:DM5))),"")</f>
        <v/>
      </c>
      <c r="DQ52" s="348" t="str" cm="1">
        <f t="array" ref="DQ52">IFERROR(INDEX($CZ$4:$DI$4,_xlfn.AGGREGATE(15,6,COLUMN($CZ$4:$DI$4)-COLUMN($CY$1)/($CZ$52:$DI$52=MAX($CZ$52:$DI$52)),COLUMNS($DI$4:DN5))),"")</f>
        <v/>
      </c>
      <c r="DR52" s="346" t="str">
        <f t="shared" ca="1" si="18"/>
        <v/>
      </c>
      <c r="DS52" s="349" t="str">
        <f t="shared" ca="1" si="19"/>
        <v>R</v>
      </c>
      <c r="DT52" s="349" t="str">
        <f t="shared" ca="1" si="1"/>
        <v/>
      </c>
      <c r="DU52" s="350">
        <f t="shared" ca="1" si="20"/>
        <v>4</v>
      </c>
      <c r="DV52" s="348" t="str">
        <f>IFERROR(VLOOKUP(DL52,General!R:S,2,FALSE),"")</f>
        <v/>
      </c>
      <c r="DW52" s="348" t="str">
        <f>IFERROR(VLOOKUP(DM52,General!R:S,2,FALSE),"")</f>
        <v/>
      </c>
      <c r="DX52" s="348" t="str">
        <f>IFERROR(VLOOKUP(DN52,General!R:S,2,FALSE),"")</f>
        <v/>
      </c>
      <c r="DY52" s="348" t="str">
        <f>IFERROR(VLOOKUP(DO52,General!R:S,2,FALSE),"")</f>
        <v/>
      </c>
      <c r="DZ52" s="348" t="str">
        <f>IFERROR(VLOOKUP(DP52,General!R:S,2,FALSE),"")</f>
        <v/>
      </c>
      <c r="EA52" s="348" t="str">
        <f>IFERROR(VLOOKUP(DQ52,General!R:S,2,FALSE),"")</f>
        <v/>
      </c>
      <c r="EB52" s="373">
        <f ca="1">IF(DL52="",-1,COUNTIF(INDIRECT(DV52&amp;$DJ$10):INDIRECT(DV52&amp;DJ52),"Y"))</f>
        <v>-1</v>
      </c>
      <c r="EC52" s="376">
        <f ca="1">IF(DM52="",-1,COUNTIF(INDIRECT(DW52&amp;$DJ$10):INDIRECT(DW52&amp;DJ52),"Y"))</f>
        <v>-1</v>
      </c>
      <c r="ED52" s="376">
        <f ca="1">IF(DN52="",-1,COUNTIF(INDIRECT(DX52&amp;$DJ$10):INDIRECT(DX52&amp;DJ52),"Y"))</f>
        <v>-1</v>
      </c>
      <c r="EE52" s="374">
        <f ca="1">IF(DO52="",-1,COUNTIF(INDIRECT(DY52&amp;$DJ$10):INDIRECT(DY52&amp;DJ52),"Y"))</f>
        <v>-1</v>
      </c>
      <c r="EF52" s="378">
        <f ca="1">IF(DP52="",-1,COUNTIF(INDIRECT(DZ52&amp;$DJ$10):INDIRECT(DZ52&amp;DJ52),"Y"))</f>
        <v>-1</v>
      </c>
      <c r="EG52" s="378">
        <f ca="1">IF(DQ52="",-1,COUNTIF(INDIRECT(EA52&amp;$DJ$10):INDIRECT(EA52&amp;DJ52),"Y"))</f>
        <v>-1</v>
      </c>
      <c r="EH52" s="348" t="str" cm="1">
        <f t="array" aca="1" ref="EH52" ca="1">IFERROR(INDEX($DL$51:$DQ$51,_xlfn.AGGREGATE(15,6,COLUMN($DL$51:$DQ$51)-COLUMN($DK$51)/($EB$51:$EG$51=MAX($EB$51:$EG$51)),COLUMNS(DL$51:$DL52))),"")</f>
        <v/>
      </c>
      <c r="EI52" s="348" t="str" cm="1">
        <f t="array" aca="1" ref="EI52" ca="1">IFERROR(INDEX($DL$51:$DQ$51,_xlfn.AGGREGATE(15,6,COLUMN($DL$51:$DQ$51)-COLUMN($DK$51)/($EB$51:$EG$51=MAX($EB$51:$EG$51)),COLUMNS($DL$51:DM52))),"")</f>
        <v/>
      </c>
      <c r="EJ52" s="348" t="str" cm="1">
        <f t="array" aca="1" ref="EJ52" ca="1">IFERROR(INDEX($DL$51:$DQ$51,_xlfn.AGGREGATE(15,6,COLUMN($DL$51:$DQ$51)-COLUMN($DK$51)/($EB$51:$EG$51=MAX($EB$51:$EG$51)),COLUMNS($DL$51:DN52))),"")</f>
        <v/>
      </c>
      <c r="EK52" s="348" t="str" cm="1">
        <f t="array" aca="1" ref="EK52" ca="1">IFERROR(INDEX($DL$51:$DQ$51,_xlfn.AGGREGATE(15,6,COLUMN($DL$51:$DQ$51)-COLUMN($DK$51)/($EB$51:$EG$51=MAX($EB$51:$EG$51)),COLUMNS($DL$51:DO52))),"")</f>
        <v/>
      </c>
      <c r="EL52" s="348" t="str" cm="1">
        <f t="array" aca="1" ref="EL52" ca="1">IFERROR(INDEX($DL$51:$DQ$51,_xlfn.AGGREGATE(15,6,COLUMN($DL$51:$DQ$51)-COLUMN($DK$51)/($EB$51:$EG$51=MAX($EB$51:$EG$51)),COLUMNS($DL$51:DP52))),"")</f>
        <v/>
      </c>
      <c r="EM52" s="348" t="str" cm="1">
        <f t="array" aca="1" ref="EM52" ca="1">IFERROR(INDEX($DL$51:$DQ$51,_xlfn.AGGREGATE(15,6,COLUMN($DL$51:$DQ$51)-COLUMN($DK$51)/($EB$51:$EG$51=MAX($EB$51:$EG$51)),COLUMNS($DL$51:DQ52))),"")</f>
        <v/>
      </c>
      <c r="EN52" s="352">
        <f t="shared" ca="1" si="2"/>
        <v>6</v>
      </c>
      <c r="EO52" s="350">
        <f t="shared" ca="1" si="21"/>
        <v>4</v>
      </c>
      <c r="EP52" s="377" t="str" cm="1">
        <f t="array" aca="1" ref="EP52" ca="1">INDEX(EH52:EM52,1,EO52)</f>
        <v/>
      </c>
    </row>
    <row r="53" spans="1:146" ht="26.25" customHeight="1" thickBo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5"/>
      <c r="J53" s="135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5"/>
      <c r="S53" s="135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5"/>
      <c r="AB53" s="135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5"/>
      <c r="AK53" s="135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5"/>
      <c r="AT53" s="135"/>
      <c r="AU53" s="172"/>
      <c r="AV53" s="159" t="str">
        <f t="shared" si="3"/>
        <v/>
      </c>
      <c r="AW53" s="169" t="str">
        <f>IF(AU52="","",VLOOKUP(DT53,General!U:V,2,FALSE))</f>
        <v/>
      </c>
      <c r="AX53" s="163" t="str" cm="1">
        <f t="array" aca="1" ref="AX53" ca="1">IF(AU52="","",INDIRECT(DT53&amp;DJ53))</f>
        <v/>
      </c>
      <c r="AY53" s="91" t="str">
        <f t="shared" si="4"/>
        <v/>
      </c>
      <c r="AZ53" s="91" t="str">
        <f t="shared" si="22"/>
        <v/>
      </c>
      <c r="BA53" s="105" t="str">
        <f t="shared" si="5"/>
        <v/>
      </c>
      <c r="BB53" s="135"/>
      <c r="BC53" s="135"/>
      <c r="BD53" s="135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5"/>
      <c r="BM53" s="135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5"/>
      <c r="BV53" s="135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5"/>
      <c r="CE53" s="135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5"/>
      <c r="CN53" s="135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CW53" s="379">
        <f t="shared" si="6"/>
        <v>0</v>
      </c>
      <c r="CX53" s="335">
        <f>COUNTIF(CZ53:DI53,CW53)</f>
        <v>0</v>
      </c>
      <c r="CY53" s="371" t="str">
        <f t="shared" si="0"/>
        <v/>
      </c>
      <c r="CZ53" s="372" t="str">
        <f t="shared" si="7"/>
        <v/>
      </c>
      <c r="DA53" s="372" t="str">
        <f t="shared" si="8"/>
        <v/>
      </c>
      <c r="DB53" s="372" t="str">
        <f t="shared" si="9"/>
        <v/>
      </c>
      <c r="DC53" s="372" t="str">
        <f t="shared" si="10"/>
        <v/>
      </c>
      <c r="DD53" s="372" t="str">
        <f t="shared" si="11"/>
        <v/>
      </c>
      <c r="DE53" s="372" t="str">
        <f t="shared" si="12"/>
        <v/>
      </c>
      <c r="DF53" s="372" t="str">
        <f t="shared" si="13"/>
        <v/>
      </c>
      <c r="DG53" s="372" t="str">
        <f t="shared" si="14"/>
        <v/>
      </c>
      <c r="DH53" s="372" t="str">
        <f t="shared" si="15"/>
        <v/>
      </c>
      <c r="DI53" s="372" t="str">
        <f t="shared" si="16"/>
        <v/>
      </c>
      <c r="DJ53" s="346">
        <v>53</v>
      </c>
      <c r="DK53" s="350">
        <f t="shared" si="52"/>
        <v>48</v>
      </c>
      <c r="DL53" s="348" t="str" cm="1">
        <f t="array" ref="DL53">IFERROR(INDEX($CZ$4:$DI$4,_xlfn.AGGREGATE(15,6,COLUMN($CZ$4:$DI$4)-COLUMN($CY$1)/($CZ$53:$DI$53=MAX($CZ$53:$DI$53)),COLUMNS($DI$4:DI5))),"")</f>
        <v/>
      </c>
      <c r="DM53" s="348" t="str" cm="1">
        <f t="array" ref="DM53">IFERROR(INDEX($CZ$4:$DI$4,_xlfn.AGGREGATE(15,6,COLUMN($CZ$4:$DI$4)-COLUMN($CY$1)/($CZ$53:$DI$53=MAX($CZ$53:$DI$53)),COLUMNS($DI$4:DJ5))),"")</f>
        <v/>
      </c>
      <c r="DN53" s="348" t="str" cm="1">
        <f t="array" ref="DN53">IFERROR(INDEX($CZ$4:$DI$4,_xlfn.AGGREGATE(15,6,COLUMN($CZ$4:$DI$4)-COLUMN($CY$1)/($CZ$53:$DI$53=MAX($CZ$53:$DI$53)),COLUMNS($DI$4:DK5))),"")</f>
        <v/>
      </c>
      <c r="DO53" s="348" t="str" cm="1">
        <f t="array" ref="DO53">IFERROR(INDEX($CZ$4:$DI$4,_xlfn.AGGREGATE(15,6,COLUMN($CZ$4:$DI$4)-COLUMN($CY$1)/($CZ$53:$DI$53=MAX($CZ$53:$DI$53)),COLUMNS($DI$4:DL5))),"")</f>
        <v/>
      </c>
      <c r="DP53" s="348" t="str" cm="1">
        <f t="array" ref="DP53">IFERROR(INDEX($CZ$4:$DI$4,_xlfn.AGGREGATE(15,6,COLUMN($CZ$4:$DI$4)-COLUMN($CY$1)/($CZ$53:$DI$53=MAX($CZ$53:$DI$53)),COLUMNS($DI$4:DM5))),"")</f>
        <v/>
      </c>
      <c r="DQ53" s="348" t="str" cm="1">
        <f t="array" ref="DQ53">IFERROR(INDEX($CZ$4:$DI$4,_xlfn.AGGREGATE(15,6,COLUMN($CZ$4:$DI$4)-COLUMN($CY$1)/($CZ$53:$DI$53=MAX($CZ$53:$DI$53)),COLUMNS($DI$4:DN5))),"")</f>
        <v/>
      </c>
      <c r="DR53" s="346" t="str">
        <f t="shared" ca="1" si="18"/>
        <v/>
      </c>
      <c r="DS53" s="349" t="str">
        <f t="shared" ca="1" si="19"/>
        <v>R</v>
      </c>
      <c r="DT53" s="349" t="str">
        <f t="shared" ca="1" si="1"/>
        <v/>
      </c>
      <c r="DU53" s="350">
        <f t="shared" ca="1" si="20"/>
        <v>5</v>
      </c>
      <c r="DV53" s="348" t="str">
        <f>IFERROR(VLOOKUP(DL53,General!R:S,2,FALSE),"")</f>
        <v/>
      </c>
      <c r="DW53" s="348" t="str">
        <f>IFERROR(VLOOKUP(DM53,General!R:S,2,FALSE),"")</f>
        <v/>
      </c>
      <c r="DX53" s="348" t="str">
        <f>IFERROR(VLOOKUP(DN53,General!R:S,2,FALSE),"")</f>
        <v/>
      </c>
      <c r="DY53" s="348" t="str">
        <f>IFERROR(VLOOKUP(DO53,General!R:S,2,FALSE),"")</f>
        <v/>
      </c>
      <c r="DZ53" s="348" t="str">
        <f>IFERROR(VLOOKUP(DP53,General!R:S,2,FALSE),"")</f>
        <v/>
      </c>
      <c r="EA53" s="348" t="str">
        <f>IFERROR(VLOOKUP(DQ53,General!R:S,2,FALSE),"")</f>
        <v/>
      </c>
      <c r="EB53" s="373">
        <f ca="1">IF(DL53="",-1,COUNTIF(INDIRECT(DV53&amp;$DJ$10):INDIRECT(DV53&amp;DJ53),"Y"))</f>
        <v>-1</v>
      </c>
      <c r="EC53" s="376">
        <f ca="1">IF(DM53="",-1,COUNTIF(INDIRECT(DW53&amp;$DJ$10):INDIRECT(DW53&amp;DJ53),"Y"))</f>
        <v>-1</v>
      </c>
      <c r="ED53" s="376">
        <f ca="1">IF(DN53="",-1,COUNTIF(INDIRECT(DX53&amp;$DJ$10):INDIRECT(DX53&amp;DJ53),"Y"))</f>
        <v>-1</v>
      </c>
      <c r="EE53" s="374">
        <f ca="1">IF(DO53="",-1,COUNTIF(INDIRECT(DY53&amp;$DJ$10):INDIRECT(DY53&amp;DJ53),"Y"))</f>
        <v>-1</v>
      </c>
      <c r="EF53" s="378">
        <f ca="1">IF(DP53="",-1,COUNTIF(INDIRECT(DZ53&amp;$DJ$10):INDIRECT(DZ53&amp;DJ53),"Y"))</f>
        <v>-1</v>
      </c>
      <c r="EG53" s="378">
        <f ca="1">IF(DQ53="",-1,COUNTIF(INDIRECT(EA53&amp;$DJ$10):INDIRECT(EA53&amp;DJ53),"Y"))</f>
        <v>-1</v>
      </c>
      <c r="EH53" s="348" t="str" cm="1">
        <f t="array" aca="1" ref="EH53" ca="1">IFERROR(INDEX($DL$52:$DQ$52,_xlfn.AGGREGATE(15,6,COLUMN($DL$52:$DQ$52)-COLUMN($DK$52)/($EB$52:$EG$52=MAX($EB$52:$EG$52)),COLUMNS(DL$52:$DL53))),"")</f>
        <v/>
      </c>
      <c r="EI53" s="348" t="str" cm="1">
        <f t="array" aca="1" ref="EI53" ca="1">IFERROR(INDEX($DL$52:$DQ$52,_xlfn.AGGREGATE(15,6,COLUMN($DL$52:$DQ$52)-COLUMN($DK$52)/($EB$52:$EG$52=MAX($EB$52:$EG$52)),COLUMNS($DL$52:DM53))),"")</f>
        <v/>
      </c>
      <c r="EJ53" s="348" t="str" cm="1">
        <f t="array" aca="1" ref="EJ53" ca="1">IFERROR(INDEX($DL$52:$DQ$52,_xlfn.AGGREGATE(15,6,COLUMN($DL$52:$DQ$52)-COLUMN($DK$52)/($EB$52:$EG$52=MAX($EB$52:$EG$52)),COLUMNS($DL$52:DN53))),"")</f>
        <v/>
      </c>
      <c r="EK53" s="348" t="str" cm="1">
        <f t="array" aca="1" ref="EK53" ca="1">IFERROR(INDEX($DL$52:$DQ$52,_xlfn.AGGREGATE(15,6,COLUMN($DL$52:$DQ$52)-COLUMN($DK$52)/($EB$52:$EG$52=MAX($EB$52:$EG$52)),COLUMNS($DL$52:DO53))),"")</f>
        <v/>
      </c>
      <c r="EL53" s="348" t="str" cm="1">
        <f t="array" aca="1" ref="EL53" ca="1">IFERROR(INDEX($DL$52:$DQ$52,_xlfn.AGGREGATE(15,6,COLUMN($DL$52:$DQ$52)-COLUMN($DK$52)/($EB$52:$EG$52=MAX($EB$52:$EG$52)),COLUMNS($DL$52:DP53))),"")</f>
        <v/>
      </c>
      <c r="EM53" s="348" t="str" cm="1">
        <f t="array" aca="1" ref="EM53" ca="1">IFERROR(INDEX($DL$52:$DQ$52,_xlfn.AGGREGATE(15,6,COLUMN($DL$52:$DQ$52)-COLUMN($DK$52)/($EB$52:$EG$52=MAX($EB$52:$EG$52)),COLUMNS($DL$52:DQ53))),"")</f>
        <v/>
      </c>
      <c r="EN53" s="352">
        <f t="shared" ca="1" si="2"/>
        <v>6</v>
      </c>
      <c r="EO53" s="350">
        <f t="shared" ca="1" si="21"/>
        <v>5</v>
      </c>
      <c r="EP53" s="377" t="str" cm="1">
        <f t="array" aca="1" ref="EP53" ca="1">INDEX(EH53:EM53,1,EO53)</f>
        <v/>
      </c>
    </row>
    <row r="54" spans="1:146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5"/>
      <c r="J54" s="135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5"/>
      <c r="S54" s="135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5"/>
      <c r="AB54" s="135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5"/>
      <c r="AK54" s="135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5"/>
      <c r="AT54" s="135"/>
      <c r="AU54" s="173"/>
      <c r="AV54" s="160" t="str">
        <f t="shared" si="3"/>
        <v/>
      </c>
      <c r="AW54" s="170" t="str">
        <f>IF(AU53="","",VLOOKUP(DT54,General!U:V,2,FALSE))</f>
        <v/>
      </c>
      <c r="AX54" s="167" t="str" cm="1">
        <f t="array" aca="1" ref="AX54" ca="1">IF(AU53="","",INDIRECT(DT54&amp;DJ54))</f>
        <v/>
      </c>
      <c r="AY54" s="107" t="str">
        <f t="shared" si="4"/>
        <v/>
      </c>
      <c r="AZ54" s="107" t="str">
        <f t="shared" si="22"/>
        <v/>
      </c>
      <c r="BA54" s="108" t="str">
        <f t="shared" si="5"/>
        <v/>
      </c>
      <c r="BB54" s="135"/>
      <c r="BC54" s="135"/>
      <c r="BD54" s="135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5"/>
      <c r="BM54" s="135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5"/>
      <c r="BV54" s="135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5"/>
      <c r="CE54" s="135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5"/>
      <c r="CN54" s="135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379">
        <f t="shared" si="6"/>
        <v>0</v>
      </c>
      <c r="CX54" s="335">
        <f>COUNTIF(CZ54:DI54,CW54)</f>
        <v>0</v>
      </c>
      <c r="CY54" s="371" t="str">
        <f t="shared" si="0"/>
        <v/>
      </c>
      <c r="CZ54" s="372" t="str">
        <f t="shared" si="7"/>
        <v/>
      </c>
      <c r="DA54" s="372" t="str">
        <f t="shared" si="8"/>
        <v/>
      </c>
      <c r="DB54" s="372" t="str">
        <f t="shared" si="9"/>
        <v/>
      </c>
      <c r="DC54" s="372" t="str">
        <f t="shared" si="10"/>
        <v/>
      </c>
      <c r="DD54" s="372" t="str">
        <f t="shared" si="11"/>
        <v/>
      </c>
      <c r="DE54" s="372" t="str">
        <f t="shared" si="12"/>
        <v/>
      </c>
      <c r="DF54" s="372" t="str">
        <f t="shared" si="13"/>
        <v/>
      </c>
      <c r="DG54" s="372" t="str">
        <f t="shared" si="14"/>
        <v/>
      </c>
      <c r="DH54" s="372" t="str">
        <f t="shared" si="15"/>
        <v/>
      </c>
      <c r="DI54" s="372" t="str">
        <f t="shared" si="16"/>
        <v/>
      </c>
      <c r="DJ54" s="346">
        <v>54</v>
      </c>
      <c r="DK54" s="350">
        <f t="shared" si="52"/>
        <v>49</v>
      </c>
      <c r="DL54" s="348" t="str" cm="1">
        <f t="array" ref="DL54">IFERROR(INDEX($CZ$4:$DI$4,_xlfn.AGGREGATE(15,6,COLUMN($CZ$4:$DI$4)-COLUMN($CY$1)/($CZ$54:$DI$54=MAX($CZ$54:$DI$54)),COLUMNS($DI$4:DI5))),"")</f>
        <v/>
      </c>
      <c r="DM54" s="348" t="str" cm="1">
        <f t="array" ref="DM54">IFERROR(INDEX($CZ$4:$DI$4,_xlfn.AGGREGATE(15,6,COLUMN($CZ$4:$DI$4)-COLUMN($CY$1)/($CZ$54:$DI$54=MAX($CZ$54:$DI$54)),COLUMNS($DI$4:DJ5))),"")</f>
        <v/>
      </c>
      <c r="DN54" s="348" t="str" cm="1">
        <f t="array" ref="DN54">IFERROR(INDEX($CZ$4:$DI$4,_xlfn.AGGREGATE(15,6,COLUMN($CZ$4:$DI$4)-COLUMN($CY$1)/($CZ$54:$DI$54=MAX($CZ$54:$DI$54)),COLUMNS($DI$4:DK5))),"")</f>
        <v/>
      </c>
      <c r="DO54" s="348" t="str" cm="1">
        <f t="array" ref="DO54">IFERROR(INDEX($CZ$4:$DI$4,_xlfn.AGGREGATE(15,6,COLUMN($CZ$4:$DI$4)-COLUMN($CY$1)/($CZ$54:$DI$54=MAX($CZ$54:$DI$54)),COLUMNS($DI$4:DL5))),"")</f>
        <v/>
      </c>
      <c r="DP54" s="348" t="str" cm="1">
        <f t="array" ref="DP54">IFERROR(INDEX($CZ$4:$DI$4,_xlfn.AGGREGATE(15,6,COLUMN($CZ$4:$DI$4)-COLUMN($CY$1)/($CZ$54:$DI$54=MAX($CZ$54:$DI$54)),COLUMNS($DI$4:DM5))),"")</f>
        <v/>
      </c>
      <c r="DQ54" s="348" t="str" cm="1">
        <f t="array" ref="DQ54">IFERROR(INDEX($CZ$4:$DI$4,_xlfn.AGGREGATE(15,6,COLUMN($CZ$4:$DI$4)-COLUMN($CY$1)/($CZ$54:$DI$54=MAX($CZ$54:$DI$54)),COLUMNS($DI$4:DN5))),"")</f>
        <v/>
      </c>
      <c r="DR54" s="346" t="str">
        <f t="shared" ca="1" si="18"/>
        <v/>
      </c>
      <c r="DS54" s="349" t="str">
        <f t="shared" ca="1" si="19"/>
        <v>R</v>
      </c>
      <c r="DT54" s="349" t="str">
        <f t="shared" ca="1" si="1"/>
        <v/>
      </c>
      <c r="DU54" s="350">
        <f t="shared" ca="1" si="20"/>
        <v>6</v>
      </c>
      <c r="DV54" s="348" t="str">
        <f>IFERROR(VLOOKUP(DL54,General!R:S,2,FALSE),"")</f>
        <v/>
      </c>
      <c r="DW54" s="348" t="str">
        <f>IFERROR(VLOOKUP(DM54,General!R:S,2,FALSE),"")</f>
        <v/>
      </c>
      <c r="DX54" s="348" t="str">
        <f>IFERROR(VLOOKUP(DN54,General!R:S,2,FALSE),"")</f>
        <v/>
      </c>
      <c r="DY54" s="348" t="str">
        <f>IFERROR(VLOOKUP(DO54,General!R:S,2,FALSE),"")</f>
        <v/>
      </c>
      <c r="DZ54" s="348" t="str">
        <f>IFERROR(VLOOKUP(DP54,General!R:S,2,FALSE),"")</f>
        <v/>
      </c>
      <c r="EA54" s="348" t="str">
        <f>IFERROR(VLOOKUP(DQ54,General!R:S,2,FALSE),"")</f>
        <v/>
      </c>
      <c r="EB54" s="373">
        <f ca="1">IF(DL54="",-1,COUNTIF(INDIRECT(DV54&amp;$DJ$10):INDIRECT(DV54&amp;DJ54),"Y"))</f>
        <v>-1</v>
      </c>
      <c r="EC54" s="376">
        <f ca="1">IF(DM54="",-1,COUNTIF(INDIRECT(DW54&amp;$DJ$10):INDIRECT(DW54&amp;DJ54),"Y"))</f>
        <v>-1</v>
      </c>
      <c r="ED54" s="376">
        <f ca="1">IF(DN54="",-1,COUNTIF(INDIRECT(DX54&amp;$DJ$10):INDIRECT(DX54&amp;DJ54),"Y"))</f>
        <v>-1</v>
      </c>
      <c r="EE54" s="374">
        <f ca="1">IF(DO54="",-1,COUNTIF(INDIRECT(DY54&amp;$DJ$10):INDIRECT(DY54&amp;DJ54),"Y"))</f>
        <v>-1</v>
      </c>
      <c r="EF54" s="378">
        <f ca="1">IF(DP54="",-1,COUNTIF(INDIRECT(DZ54&amp;$DJ$10):INDIRECT(DZ54&amp;DJ54),"Y"))</f>
        <v>-1</v>
      </c>
      <c r="EG54" s="378">
        <f ca="1">IF(DQ54="",-1,COUNTIF(INDIRECT(EA54&amp;$DJ$10):INDIRECT(EA54&amp;DJ54),"Y"))</f>
        <v>-1</v>
      </c>
      <c r="EH54" s="348" t="str" cm="1">
        <f t="array" aca="1" ref="EH54" ca="1">IFERROR(INDEX($DL$53:$DQ$53,_xlfn.AGGREGATE(15,6,COLUMN($DL$53:$DQ$53)-COLUMN($DK$53)/($EB$53:$EG$53=MAX($EB$53:$EG$53)),COLUMNS(DL$53:$DL54))),"")</f>
        <v/>
      </c>
      <c r="EI54" s="348" t="str" cm="1">
        <f t="array" aca="1" ref="EI54" ca="1">IFERROR(INDEX($DL$53:$DQ$53,_xlfn.AGGREGATE(15,6,COLUMN($DL$53:$DQ$53)-COLUMN($DK$53)/($EB$53:$EG$53=MAX($EB$53:$EG$53)),COLUMNS($DL$53:DM54))),"")</f>
        <v/>
      </c>
      <c r="EJ54" s="348" t="str" cm="1">
        <f t="array" aca="1" ref="EJ54" ca="1">IFERROR(INDEX($DL$53:$DQ$53,_xlfn.AGGREGATE(15,6,COLUMN($DL$53:$DQ$53)-COLUMN($DK$53)/($EB$53:$EG$53=MAX($EB$53:$EG$53)),COLUMNS($DL$53:DN54))),"")</f>
        <v/>
      </c>
      <c r="EK54" s="348" t="str" cm="1">
        <f t="array" aca="1" ref="EK54" ca="1">IFERROR(INDEX($DL$53:$DQ$53,_xlfn.AGGREGATE(15,6,COLUMN($DL$53:$DQ$53)-COLUMN($DK$53)/($EB$53:$EG$53=MAX($EB$53:$EG$53)),COLUMNS($DL$53:DO54))),"")</f>
        <v/>
      </c>
      <c r="EL54" s="348" t="str" cm="1">
        <f t="array" aca="1" ref="EL54" ca="1">IFERROR(INDEX($DL$53:$DQ$53,_xlfn.AGGREGATE(15,6,COLUMN($DL$53:$DQ$53)-COLUMN($DK$53)/($EB$53:$EG$53=MAX($EB$53:$EG$53)),COLUMNS($DL$53:DP54))),"")</f>
        <v/>
      </c>
      <c r="EM54" s="348" t="str" cm="1">
        <f t="array" aca="1" ref="EM54" ca="1">IFERROR(INDEX($DL$53:$DQ$53,_xlfn.AGGREGATE(15,6,COLUMN($DL$53:$DQ$53)-COLUMN($DK$53)/($EB$53:$EG$53=MAX($EB$53:$EG$53)),COLUMNS($DL$53:DQ54))),"")</f>
        <v/>
      </c>
      <c r="EN54" s="352">
        <f t="shared" ca="1" si="2"/>
        <v>6</v>
      </c>
      <c r="EO54" s="350">
        <f t="shared" ca="1" si="21"/>
        <v>6</v>
      </c>
      <c r="EP54" s="377" t="str" cm="1">
        <f t="array" aca="1" ref="EP54" ca="1">INDEX(EH54:EM54,1,EO54)</f>
        <v/>
      </c>
    </row>
    <row r="55" spans="1:146" ht="26.25" customHeight="1" thickBo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5"/>
      <c r="J55" s="135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5"/>
      <c r="S55" s="135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5"/>
      <c r="AB55" s="135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5"/>
      <c r="AK55" s="135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5"/>
      <c r="AT55" s="135"/>
      <c r="AU55" s="171"/>
      <c r="AV55" s="164" t="str">
        <f t="shared" si="3"/>
        <v/>
      </c>
      <c r="AW55" s="165" t="str">
        <f>IF(AU54="","",VLOOKUP(DT55,General!U:V,2,FALSE))</f>
        <v/>
      </c>
      <c r="AX55" s="166" t="str" cm="1">
        <f t="array" aca="1" ref="AX55" ca="1">IF(AU54="","",INDIRECT(DT55&amp;DJ55))</f>
        <v/>
      </c>
      <c r="AY55" s="102" t="str">
        <f t="shared" si="4"/>
        <v/>
      </c>
      <c r="AZ55" s="102" t="str">
        <f t="shared" si="22"/>
        <v/>
      </c>
      <c r="BA55" s="103" t="str">
        <f t="shared" si="5"/>
        <v/>
      </c>
      <c r="BB55" s="135"/>
      <c r="BC55" s="135"/>
      <c r="BD55" s="135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5"/>
      <c r="BM55" s="135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5"/>
      <c r="BV55" s="135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5"/>
      <c r="CE55" s="135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5"/>
      <c r="CN55" s="135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CW55" s="379">
        <f t="shared" si="6"/>
        <v>0</v>
      </c>
      <c r="CX55" s="335">
        <f>COUNTIF(CZ55:DI55,CW55)</f>
        <v>0</v>
      </c>
      <c r="CY55" s="371" t="str">
        <f t="shared" si="0"/>
        <v/>
      </c>
      <c r="CZ55" s="372" t="str">
        <f t="shared" si="7"/>
        <v/>
      </c>
      <c r="DA55" s="372" t="str">
        <f t="shared" si="8"/>
        <v/>
      </c>
      <c r="DB55" s="372" t="str">
        <f t="shared" si="9"/>
        <v/>
      </c>
      <c r="DC55" s="372" t="str">
        <f t="shared" si="10"/>
        <v/>
      </c>
      <c r="DD55" s="372" t="str">
        <f t="shared" si="11"/>
        <v/>
      </c>
      <c r="DE55" s="372" t="str">
        <f t="shared" si="12"/>
        <v/>
      </c>
      <c r="DF55" s="372" t="str">
        <f t="shared" si="13"/>
        <v/>
      </c>
      <c r="DG55" s="372" t="str">
        <f t="shared" si="14"/>
        <v/>
      </c>
      <c r="DH55" s="372" t="str">
        <f t="shared" si="15"/>
        <v/>
      </c>
      <c r="DI55" s="372" t="str">
        <f t="shared" si="16"/>
        <v/>
      </c>
      <c r="DJ55" s="346">
        <v>55</v>
      </c>
      <c r="DK55" s="350">
        <f t="shared" si="52"/>
        <v>50</v>
      </c>
      <c r="DL55" s="348" t="str" cm="1">
        <f t="array" ref="DL55">IFERROR(INDEX($CZ$4:$DI$4,_xlfn.AGGREGATE(15,6,COLUMN($CZ$4:$DI$4)-COLUMN($CY$1)/($CZ$55:$DI$55=MAX($CZ$55:$DI$55)),COLUMNS($DI$4:DI5))),"")</f>
        <v/>
      </c>
      <c r="DM55" s="348" t="str" cm="1">
        <f t="array" ref="DM55">IFERROR(INDEX($CZ$4:$DI$4,_xlfn.AGGREGATE(15,6,COLUMN($CZ$4:$DI$4)-COLUMN($CY$1)/($CZ$55:$DI$55=MAX($CZ$55:$DI$55)),COLUMNS($DI$4:DJ5))),"")</f>
        <v/>
      </c>
      <c r="DN55" s="348" t="str" cm="1">
        <f t="array" ref="DN55">IFERROR(INDEX($CZ$4:$DI$4,_xlfn.AGGREGATE(15,6,COLUMN($CZ$4:$DI$4)-COLUMN($CY$1)/($CZ$55:$DI$55=MAX($CZ$55:$DI$55)),COLUMNS($DI$4:DK5))),"")</f>
        <v/>
      </c>
      <c r="DO55" s="348" t="str" cm="1">
        <f t="array" ref="DO55">IFERROR(INDEX($CZ$4:$DI$4,_xlfn.AGGREGATE(15,6,COLUMN($CZ$4:$DI$4)-COLUMN($CY$1)/($CZ$55:$DI$55=MAX($CZ$55:$DI$55)),COLUMNS($DI$4:DL5))),"")</f>
        <v/>
      </c>
      <c r="DP55" s="348" t="str" cm="1">
        <f t="array" ref="DP55">IFERROR(INDEX($CZ$4:$DI$4,_xlfn.AGGREGATE(15,6,COLUMN($CZ$4:$DI$4)-COLUMN($CY$1)/($CZ$55:$DI$55=MAX($CZ$55:$DI$55)),COLUMNS($DI$4:DM5))),"")</f>
        <v/>
      </c>
      <c r="DQ55" s="348" t="str" cm="1">
        <f t="array" ref="DQ55">IFERROR(INDEX($CZ$4:$DI$4,_xlfn.AGGREGATE(15,6,COLUMN($CZ$4:$DI$4)-COLUMN($CY$1)/($CZ$55:$DI$55=MAX($CZ$55:$DI$55)),COLUMNS($DI$4:DN5))),"")</f>
        <v/>
      </c>
      <c r="DR55" s="346" t="str">
        <f t="shared" ca="1" si="18"/>
        <v/>
      </c>
      <c r="DS55" s="349" t="str">
        <f t="shared" ca="1" si="19"/>
        <v>R</v>
      </c>
      <c r="DT55" s="349" t="str">
        <f t="shared" ca="1" si="1"/>
        <v/>
      </c>
      <c r="DU55" s="350">
        <f t="shared" ca="1" si="20"/>
        <v>1</v>
      </c>
      <c r="DV55" s="348" t="str">
        <f>IFERROR(VLOOKUP(DL55,General!R:S,2,FALSE),"")</f>
        <v/>
      </c>
      <c r="DW55" s="348" t="str">
        <f>IFERROR(VLOOKUP(DM55,General!R:S,2,FALSE),"")</f>
        <v/>
      </c>
      <c r="DX55" s="348" t="str">
        <f>IFERROR(VLOOKUP(DN55,General!R:S,2,FALSE),"")</f>
        <v/>
      </c>
      <c r="DY55" s="348" t="str">
        <f>IFERROR(VLOOKUP(DO55,General!R:S,2,FALSE),"")</f>
        <v/>
      </c>
      <c r="DZ55" s="348" t="str">
        <f>IFERROR(VLOOKUP(DP55,General!R:S,2,FALSE),"")</f>
        <v/>
      </c>
      <c r="EA55" s="348" t="str">
        <f>IFERROR(VLOOKUP(DQ55,General!R:S,2,FALSE),"")</f>
        <v/>
      </c>
      <c r="EB55" s="373">
        <f ca="1">IF(DL55="",-1,COUNTIF(INDIRECT(DV55&amp;$DJ$10):INDIRECT(DV55&amp;DJ55),"Y"))</f>
        <v>-1</v>
      </c>
      <c r="EC55" s="376">
        <f ca="1">IF(DM55="",-1,COUNTIF(INDIRECT(DW55&amp;$DJ$10):INDIRECT(DW55&amp;DJ55),"Y"))</f>
        <v>-1</v>
      </c>
      <c r="ED55" s="376">
        <f ca="1">IF(DN55="",-1,COUNTIF(INDIRECT(DX55&amp;$DJ$10):INDIRECT(DX55&amp;DJ55),"Y"))</f>
        <v>-1</v>
      </c>
      <c r="EE55" s="374">
        <f ca="1">IF(DO55="",-1,COUNTIF(INDIRECT(DY55&amp;$DJ$10):INDIRECT(DY55&amp;DJ55),"Y"))</f>
        <v>-1</v>
      </c>
      <c r="EF55" s="378">
        <f ca="1">IF(DP55="",-1,COUNTIF(INDIRECT(DZ55&amp;$DJ$10):INDIRECT(DZ55&amp;DJ55),"Y"))</f>
        <v>-1</v>
      </c>
      <c r="EG55" s="378">
        <f ca="1">IF(DQ55="",-1,COUNTIF(INDIRECT(EA55&amp;$DJ$10):INDIRECT(EA55&amp;DJ55),"Y"))</f>
        <v>-1</v>
      </c>
      <c r="EH55" s="348" t="str" cm="1">
        <f t="array" aca="1" ref="EH55" ca="1">IFERROR(INDEX($DL$54:$DQ$54,_xlfn.AGGREGATE(15,6,COLUMN($DL$54:$DQ$54)-COLUMN($DK$54)/($EB$54:$EG$54=MAX($EB$54:$EG$54)),COLUMNS(DL$54:$DL55))),"")</f>
        <v/>
      </c>
      <c r="EI55" s="348" t="str" cm="1">
        <f t="array" aca="1" ref="EI55" ca="1">IFERROR(INDEX($DL$54:$DQ$54,_xlfn.AGGREGATE(15,6,COLUMN($DL$54:$DQ$54)-COLUMN($DK$54)/($EB$54:$EG$54=MAX($EB$54:$EG$54)),COLUMNS($DL$54:DM55))),"")</f>
        <v/>
      </c>
      <c r="EJ55" s="348" t="str" cm="1">
        <f t="array" aca="1" ref="EJ55" ca="1">IFERROR(INDEX($DL$54:$DQ$54,_xlfn.AGGREGATE(15,6,COLUMN($DL$54:$DQ$54)-COLUMN($DK$54)/($EB$54:$EG$54=MAX($EB$54:$EG$54)),COLUMNS($DL$54:DN55))),"")</f>
        <v/>
      </c>
      <c r="EK55" s="348" t="str" cm="1">
        <f t="array" aca="1" ref="EK55" ca="1">IFERROR(INDEX($DL$54:$DQ$54,_xlfn.AGGREGATE(15,6,COLUMN($DL$54:$DQ$54)-COLUMN($DK$54)/($EB$54:$EG$54=MAX($EB$54:$EG$54)),COLUMNS($DL$54:DO55))),"")</f>
        <v/>
      </c>
      <c r="EL55" s="348" t="str" cm="1">
        <f t="array" aca="1" ref="EL55" ca="1">IFERROR(INDEX($DL$54:$DQ$54,_xlfn.AGGREGATE(15,6,COLUMN($DL$54:$DQ$54)-COLUMN($DK$54)/($EB$54:$EG$54=MAX($EB$54:$EG$54)),COLUMNS($DL$54:DP55))),"")</f>
        <v/>
      </c>
      <c r="EM55" s="348" t="str" cm="1">
        <f t="array" aca="1" ref="EM55" ca="1">IFERROR(INDEX($DL$54:$DQ$54,_xlfn.AGGREGATE(15,6,COLUMN($DL$54:$DQ$54)-COLUMN($DK$54)/($EB$54:$EG$54=MAX($EB$54:$EG$54)),COLUMNS($DL$54:DQ55))),"")</f>
        <v/>
      </c>
      <c r="EN55" s="352">
        <f t="shared" ca="1" si="2"/>
        <v>6</v>
      </c>
      <c r="EO55" s="350">
        <f t="shared" ca="1" si="21"/>
        <v>1</v>
      </c>
      <c r="EP55" s="377" t="str" cm="1">
        <f t="array" aca="1" ref="EP55" ca="1">INDEX(EH55:EM55,1,EO55)</f>
        <v/>
      </c>
    </row>
    <row r="56" spans="1:146" ht="26.25" customHeight="1" thickBo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5"/>
      <c r="J56" s="135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5"/>
      <c r="S56" s="135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5"/>
      <c r="AB56" s="135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5"/>
      <c r="AK56" s="135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5"/>
      <c r="AT56" s="135"/>
      <c r="AU56" s="172"/>
      <c r="AV56" s="159" t="str">
        <f t="shared" si="3"/>
        <v/>
      </c>
      <c r="AW56" s="169" t="str">
        <f>IF(AU55="","",VLOOKUP(DT56,General!U:V,2,FALSE))</f>
        <v/>
      </c>
      <c r="AX56" s="163" t="str" cm="1">
        <f t="array" aca="1" ref="AX56" ca="1">IF(AU55="","",INDIRECT(DT56&amp;DJ56))</f>
        <v/>
      </c>
      <c r="AY56" s="91" t="str">
        <f t="shared" si="4"/>
        <v/>
      </c>
      <c r="AZ56" s="91" t="str">
        <f t="shared" si="22"/>
        <v/>
      </c>
      <c r="BA56" s="105" t="str">
        <f t="shared" si="5"/>
        <v/>
      </c>
      <c r="BB56" s="135"/>
      <c r="BC56" s="135"/>
      <c r="BD56" s="135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5"/>
      <c r="BM56" s="135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5"/>
      <c r="BV56" s="135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5"/>
      <c r="CE56" s="135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5"/>
      <c r="CN56" s="135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CW56" s="379">
        <f t="shared" si="6"/>
        <v>0</v>
      </c>
      <c r="CX56" s="335">
        <f>COUNTIF(CZ56:DI56,CW56)</f>
        <v>0</v>
      </c>
      <c r="CY56" s="371" t="str">
        <f t="shared" si="0"/>
        <v/>
      </c>
      <c r="CZ56" s="372" t="str">
        <f t="shared" si="7"/>
        <v/>
      </c>
      <c r="DA56" s="372" t="str">
        <f t="shared" si="8"/>
        <v/>
      </c>
      <c r="DB56" s="372" t="str">
        <f t="shared" si="9"/>
        <v/>
      </c>
      <c r="DC56" s="372" t="str">
        <f t="shared" si="10"/>
        <v/>
      </c>
      <c r="DD56" s="372" t="str">
        <f t="shared" si="11"/>
        <v/>
      </c>
      <c r="DE56" s="372" t="str">
        <f t="shared" si="12"/>
        <v/>
      </c>
      <c r="DF56" s="372" t="str">
        <f t="shared" si="13"/>
        <v/>
      </c>
      <c r="DG56" s="372" t="str">
        <f t="shared" si="14"/>
        <v/>
      </c>
      <c r="DH56" s="372" t="str">
        <f t="shared" si="15"/>
        <v/>
      </c>
      <c r="DI56" s="372" t="str">
        <f t="shared" si="16"/>
        <v/>
      </c>
      <c r="DJ56" s="346">
        <v>56</v>
      </c>
      <c r="DK56" s="350">
        <f t="shared" si="52"/>
        <v>51</v>
      </c>
      <c r="DL56" s="348" t="str" cm="1">
        <f t="array" ref="DL56">IFERROR(INDEX($CZ$4:$DI$4,_xlfn.AGGREGATE(15,6,COLUMN($CZ$4:$DI$4)-COLUMN($CY$1)/($CZ$56:$DI$56=MAX($CZ$56:$DI$56)),COLUMNS($DI$4:DI5))),"")</f>
        <v/>
      </c>
      <c r="DM56" s="348" t="str" cm="1">
        <f t="array" ref="DM56">IFERROR(INDEX($CZ$4:$DI$4,_xlfn.AGGREGATE(15,6,COLUMN($CZ$4:$DI$4)-COLUMN($CY$1)/($CZ$56:$DI$56=MAX($CZ$56:$DI$56)),COLUMNS($DI$4:DJ5))),"")</f>
        <v/>
      </c>
      <c r="DN56" s="348" t="str" cm="1">
        <f t="array" ref="DN56">IFERROR(INDEX($CZ$4:$DI$4,_xlfn.AGGREGATE(15,6,COLUMN($CZ$4:$DI$4)-COLUMN($CY$1)/($CZ$56:$DI$56=MAX($CZ$56:$DI$56)),COLUMNS($DI$4:DK5))),"")</f>
        <v/>
      </c>
      <c r="DO56" s="348" t="str" cm="1">
        <f t="array" ref="DO56">IFERROR(INDEX($CZ$4:$DI$4,_xlfn.AGGREGATE(15,6,COLUMN($CZ$4:$DI$4)-COLUMN($CY$1)/($CZ$56:$DI$56=MAX($CZ$56:$DI$56)),COLUMNS($DI$4:DL5))),"")</f>
        <v/>
      </c>
      <c r="DP56" s="348" t="str" cm="1">
        <f t="array" ref="DP56">IFERROR(INDEX($CZ$4:$DI$4,_xlfn.AGGREGATE(15,6,COLUMN($CZ$4:$DI$4)-COLUMN($CY$1)/($CZ$56:$DI$56=MAX($CZ$56:$DI$56)),COLUMNS($DI$4:DM5))),"")</f>
        <v/>
      </c>
      <c r="DQ56" s="348" t="str" cm="1">
        <f t="array" ref="DQ56">IFERROR(INDEX($CZ$4:$DI$4,_xlfn.AGGREGATE(15,6,COLUMN($CZ$4:$DI$4)-COLUMN($CY$1)/($CZ$56:$DI$56=MAX($CZ$56:$DI$56)),COLUMNS($DI$4:DN5))),"")</f>
        <v/>
      </c>
      <c r="DR56" s="346" t="str">
        <f t="shared" ca="1" si="18"/>
        <v/>
      </c>
      <c r="DS56" s="349" t="str">
        <f t="shared" ca="1" si="19"/>
        <v>R</v>
      </c>
      <c r="DT56" s="349" t="str">
        <f t="shared" ca="1" si="1"/>
        <v/>
      </c>
      <c r="DU56" s="350">
        <f t="shared" ca="1" si="20"/>
        <v>2</v>
      </c>
      <c r="DV56" s="348" t="str">
        <f>IFERROR(VLOOKUP(DL56,General!R:S,2,FALSE),"")</f>
        <v/>
      </c>
      <c r="DW56" s="348" t="str">
        <f>IFERROR(VLOOKUP(DM56,General!R:S,2,FALSE),"")</f>
        <v/>
      </c>
      <c r="DX56" s="348" t="str">
        <f>IFERROR(VLOOKUP(DN56,General!R:S,2,FALSE),"")</f>
        <v/>
      </c>
      <c r="DY56" s="348" t="str">
        <f>IFERROR(VLOOKUP(DO56,General!R:S,2,FALSE),"")</f>
        <v/>
      </c>
      <c r="DZ56" s="348" t="str">
        <f>IFERROR(VLOOKUP(DP56,General!R:S,2,FALSE),"")</f>
        <v/>
      </c>
      <c r="EA56" s="348" t="str">
        <f>IFERROR(VLOOKUP(DQ56,General!R:S,2,FALSE),"")</f>
        <v/>
      </c>
      <c r="EB56" s="373">
        <f ca="1">IF(DL56="",-1,COUNTIF(INDIRECT(DV56&amp;$DJ$10):INDIRECT(DV56&amp;DJ56),"Y"))</f>
        <v>-1</v>
      </c>
      <c r="EC56" s="376">
        <f ca="1">IF(DM56="",-1,COUNTIF(INDIRECT(DW56&amp;$DJ$10):INDIRECT(DW56&amp;DJ56),"Y"))</f>
        <v>-1</v>
      </c>
      <c r="ED56" s="376">
        <f ca="1">IF(DN56="",-1,COUNTIF(INDIRECT(DX56&amp;$DJ$10):INDIRECT(DX56&amp;DJ56),"Y"))</f>
        <v>-1</v>
      </c>
      <c r="EE56" s="374">
        <f ca="1">IF(DO56="",-1,COUNTIF(INDIRECT(DY56&amp;$DJ$10):INDIRECT(DY56&amp;DJ56),"Y"))</f>
        <v>-1</v>
      </c>
      <c r="EF56" s="378">
        <f ca="1">IF(DP56="",-1,COUNTIF(INDIRECT(DZ56&amp;$DJ$10):INDIRECT(DZ56&amp;DJ56),"Y"))</f>
        <v>-1</v>
      </c>
      <c r="EG56" s="378">
        <f ca="1">IF(DQ56="",-1,COUNTIF(INDIRECT(EA56&amp;$DJ$10):INDIRECT(EA56&amp;DJ56),"Y"))</f>
        <v>-1</v>
      </c>
      <c r="EH56" s="348" t="str" cm="1">
        <f t="array" aca="1" ref="EH56" ca="1">IFERROR(INDEX($DL$55:$DQ$55,_xlfn.AGGREGATE(15,6,COLUMN($DL$55:$DQ$55)-COLUMN($DK$55)/($EB$55:$EG$55=MAX($EB$55:$EG$55)),COLUMNS(DL$55:$DL56))),"")</f>
        <v/>
      </c>
      <c r="EI56" s="348" t="str" cm="1">
        <f t="array" aca="1" ref="EI56" ca="1">IFERROR(INDEX($DL$55:$DQ$55,_xlfn.AGGREGATE(15,6,COLUMN($DL$55:$DQ$55)-COLUMN($DK$55)/($EB$55:$EG$55=MAX($EB$55:$EG$55)),COLUMNS($DL$55:DM56))),"")</f>
        <v/>
      </c>
      <c r="EJ56" s="348" t="str" cm="1">
        <f t="array" aca="1" ref="EJ56" ca="1">IFERROR(INDEX($DL$55:$DQ$55,_xlfn.AGGREGATE(15,6,COLUMN($DL$55:$DQ$55)-COLUMN($DK$55)/($EB$55:$EG$55=MAX($EB$55:$EG$55)),COLUMNS($DL$55:DN56))),"")</f>
        <v/>
      </c>
      <c r="EK56" s="348" t="str" cm="1">
        <f t="array" aca="1" ref="EK56" ca="1">IFERROR(INDEX($DL$55:$DQ$55,_xlfn.AGGREGATE(15,6,COLUMN($DL$55:$DQ$55)-COLUMN($DK$55)/($EB$55:$EG$55=MAX($EB$55:$EG$55)),COLUMNS($DL$55:DO56))),"")</f>
        <v/>
      </c>
      <c r="EL56" s="348" t="str" cm="1">
        <f t="array" aca="1" ref="EL56" ca="1">IFERROR(INDEX($DL$55:$DQ$55,_xlfn.AGGREGATE(15,6,COLUMN($DL$55:$DQ$55)-COLUMN($DK$55)/($EB$55:$EG$55=MAX($EB$55:$EG$55)),COLUMNS($DL$55:DP56))),"")</f>
        <v/>
      </c>
      <c r="EM56" s="348" t="str" cm="1">
        <f t="array" aca="1" ref="EM56" ca="1">IFERROR(INDEX($DL$55:$DQ$55,_xlfn.AGGREGATE(15,6,COLUMN($DL$55:$DQ$55)-COLUMN($DK$55)/($EB$55:$EG$55=MAX($EB$55:$EG$55)),COLUMNS($DL$55:DQ56))),"")</f>
        <v/>
      </c>
      <c r="EN56" s="352">
        <f t="shared" ca="1" si="2"/>
        <v>6</v>
      </c>
      <c r="EO56" s="350">
        <f t="shared" ca="1" si="21"/>
        <v>2</v>
      </c>
      <c r="EP56" s="377" t="str" cm="1">
        <f t="array" aca="1" ref="EP56" ca="1">INDEX(EH56:EM56,1,EO56)</f>
        <v/>
      </c>
    </row>
    <row r="57" spans="1:146" ht="26.25" customHeight="1" thickBo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5"/>
      <c r="J57" s="135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5"/>
      <c r="S57" s="135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5"/>
      <c r="AB57" s="135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5"/>
      <c r="AK57" s="135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5"/>
      <c r="AT57" s="135"/>
      <c r="AU57" s="172"/>
      <c r="AV57" s="159" t="str">
        <f t="shared" si="3"/>
        <v/>
      </c>
      <c r="AW57" s="169" t="str">
        <f>IF(AU56="","",VLOOKUP(DT57,General!U:V,2,FALSE))</f>
        <v/>
      </c>
      <c r="AX57" s="163" t="str" cm="1">
        <f t="array" aca="1" ref="AX57" ca="1">IF(AU56="","",INDIRECT(DT57&amp;DJ57))</f>
        <v/>
      </c>
      <c r="AY57" s="91" t="str">
        <f t="shared" si="4"/>
        <v/>
      </c>
      <c r="AZ57" s="91" t="str">
        <f t="shared" si="22"/>
        <v/>
      </c>
      <c r="BA57" s="105" t="str">
        <f t="shared" si="5"/>
        <v/>
      </c>
      <c r="BB57" s="135"/>
      <c r="BC57" s="135"/>
      <c r="BD57" s="135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5"/>
      <c r="BM57" s="135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5"/>
      <c r="BV57" s="135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5"/>
      <c r="CE57" s="135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5"/>
      <c r="CN57" s="135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CW57" s="379">
        <f t="shared" si="6"/>
        <v>0</v>
      </c>
      <c r="CX57" s="335">
        <f>COUNTIF(CZ57:DI57,CW57)</f>
        <v>0</v>
      </c>
      <c r="CY57" s="371" t="str">
        <f t="shared" si="0"/>
        <v/>
      </c>
      <c r="CZ57" s="372" t="str">
        <f t="shared" si="7"/>
        <v/>
      </c>
      <c r="DA57" s="372" t="str">
        <f t="shared" si="8"/>
        <v/>
      </c>
      <c r="DB57" s="372" t="str">
        <f t="shared" si="9"/>
        <v/>
      </c>
      <c r="DC57" s="372" t="str">
        <f t="shared" si="10"/>
        <v/>
      </c>
      <c r="DD57" s="372" t="str">
        <f t="shared" si="11"/>
        <v/>
      </c>
      <c r="DE57" s="372" t="str">
        <f t="shared" si="12"/>
        <v/>
      </c>
      <c r="DF57" s="372" t="str">
        <f t="shared" si="13"/>
        <v/>
      </c>
      <c r="DG57" s="372" t="str">
        <f t="shared" si="14"/>
        <v/>
      </c>
      <c r="DH57" s="372" t="str">
        <f t="shared" si="15"/>
        <v/>
      </c>
      <c r="DI57" s="372" t="str">
        <f t="shared" si="16"/>
        <v/>
      </c>
      <c r="DJ57" s="346">
        <v>57</v>
      </c>
      <c r="DK57" s="350">
        <f t="shared" si="52"/>
        <v>52</v>
      </c>
      <c r="DL57" s="348" t="str" cm="1">
        <f t="array" ref="DL57">IFERROR(INDEX($CZ$4:$DI$4,_xlfn.AGGREGATE(15,6,COLUMN($CZ$4:$DI$4)-COLUMN($CY$1)/($CZ$57:$DI$57=MAX($CZ$57:$DI$57)),COLUMNS($DI$4:DI5))),"")</f>
        <v/>
      </c>
      <c r="DM57" s="348" t="str" cm="1">
        <f t="array" ref="DM57">IFERROR(INDEX($CZ$4:$DI$4,_xlfn.AGGREGATE(15,6,COLUMN($CZ$4:$DI$4)-COLUMN($CY$1)/($CZ$57:$DI$57=MAX($CZ$57:$DI$57)),COLUMNS($DI$4:DJ5))),"")</f>
        <v/>
      </c>
      <c r="DN57" s="348" t="str" cm="1">
        <f t="array" ref="DN57">IFERROR(INDEX($CZ$4:$DI$4,_xlfn.AGGREGATE(15,6,COLUMN($CZ$4:$DI$4)-COLUMN($CY$1)/($CZ$57:$DI$57=MAX($CZ$57:$DI$57)),COLUMNS($DI$4:DK5))),"")</f>
        <v/>
      </c>
      <c r="DO57" s="348" t="str" cm="1">
        <f t="array" ref="DO57">IFERROR(INDEX($CZ$4:$DI$4,_xlfn.AGGREGATE(15,6,COLUMN($CZ$4:$DI$4)-COLUMN($CY$1)/($CZ$57:$DI$57=MAX($CZ$57:$DI$57)),COLUMNS($DI$4:DL5))),"")</f>
        <v/>
      </c>
      <c r="DP57" s="348" t="str" cm="1">
        <f t="array" ref="DP57">IFERROR(INDEX($CZ$4:$DI$4,_xlfn.AGGREGATE(15,6,COLUMN($CZ$4:$DI$4)-COLUMN($CY$1)/($CZ$57:$DI$57=MAX($CZ$57:$DI$57)),COLUMNS($DI$4:DM5))),"")</f>
        <v/>
      </c>
      <c r="DQ57" s="348" t="str" cm="1">
        <f t="array" ref="DQ57">IFERROR(INDEX($CZ$4:$DI$4,_xlfn.AGGREGATE(15,6,COLUMN($CZ$4:$DI$4)-COLUMN($CY$1)/($CZ$57:$DI$57=MAX($CZ$57:$DI$57)),COLUMNS($DI$4:DN5))),"")</f>
        <v/>
      </c>
      <c r="DR57" s="346" t="str">
        <f t="shared" ca="1" si="18"/>
        <v/>
      </c>
      <c r="DS57" s="349" t="str">
        <f t="shared" ca="1" si="19"/>
        <v>R</v>
      </c>
      <c r="DT57" s="349" t="str">
        <f t="shared" ca="1" si="1"/>
        <v/>
      </c>
      <c r="DU57" s="350">
        <f t="shared" ca="1" si="20"/>
        <v>3</v>
      </c>
      <c r="DV57" s="348" t="str">
        <f>IFERROR(VLOOKUP(DL57,General!R:S,2,FALSE),"")</f>
        <v/>
      </c>
      <c r="DW57" s="348" t="str">
        <f>IFERROR(VLOOKUP(DM57,General!R:S,2,FALSE),"")</f>
        <v/>
      </c>
      <c r="DX57" s="348" t="str">
        <f>IFERROR(VLOOKUP(DN57,General!R:S,2,FALSE),"")</f>
        <v/>
      </c>
      <c r="DY57" s="348" t="str">
        <f>IFERROR(VLOOKUP(DO57,General!R:S,2,FALSE),"")</f>
        <v/>
      </c>
      <c r="DZ57" s="348" t="str">
        <f>IFERROR(VLOOKUP(DP57,General!R:S,2,FALSE),"")</f>
        <v/>
      </c>
      <c r="EA57" s="348" t="str">
        <f>IFERROR(VLOOKUP(DQ57,General!R:S,2,FALSE),"")</f>
        <v/>
      </c>
      <c r="EB57" s="373">
        <f ca="1">IF(DL57="",-1,COUNTIF(INDIRECT(DV57&amp;$DJ$10):INDIRECT(DV57&amp;DJ57),"Y"))</f>
        <v>-1</v>
      </c>
      <c r="EC57" s="376">
        <f ca="1">IF(DM57="",-1,COUNTIF(INDIRECT(DW57&amp;$DJ$10):INDIRECT(DW57&amp;DJ57),"Y"))</f>
        <v>-1</v>
      </c>
      <c r="ED57" s="376">
        <f ca="1">IF(DN57="",-1,COUNTIF(INDIRECT(DX57&amp;$DJ$10):INDIRECT(DX57&amp;DJ57),"Y"))</f>
        <v>-1</v>
      </c>
      <c r="EE57" s="374">
        <f ca="1">IF(DO57="",-1,COUNTIF(INDIRECT(DY57&amp;$DJ$10):INDIRECT(DY57&amp;DJ57),"Y"))</f>
        <v>-1</v>
      </c>
      <c r="EF57" s="378">
        <f ca="1">IF(DP57="",-1,COUNTIF(INDIRECT(DZ57&amp;$DJ$10):INDIRECT(DZ57&amp;DJ57),"Y"))</f>
        <v>-1</v>
      </c>
      <c r="EG57" s="378">
        <f ca="1">IF(DQ57="",-1,COUNTIF(INDIRECT(EA57&amp;$DJ$10):INDIRECT(EA57&amp;DJ57),"Y"))</f>
        <v>-1</v>
      </c>
      <c r="EH57" s="348" t="str" cm="1">
        <f t="array" aca="1" ref="EH57" ca="1">IFERROR(INDEX($DL$56:$DQ$56,_xlfn.AGGREGATE(15,6,COLUMN($DL$56:$DQ$56)-COLUMN($DK$56)/($EB$56:$EG$56=MAX($EB$56:$EG$56)),COLUMNS(DL$56:$DL57))),"")</f>
        <v/>
      </c>
      <c r="EI57" s="348" t="str" cm="1">
        <f t="array" aca="1" ref="EI57" ca="1">IFERROR(INDEX($DL$56:$DQ$56,_xlfn.AGGREGATE(15,6,COLUMN($DL$56:$DQ$56)-COLUMN($DK$56)/($EB$56:$EG$56=MAX($EB$56:$EG$56)),COLUMNS($DL$56:DM57))),"")</f>
        <v/>
      </c>
      <c r="EJ57" s="348" t="str" cm="1">
        <f t="array" aca="1" ref="EJ57" ca="1">IFERROR(INDEX($DL$56:$DQ$56,_xlfn.AGGREGATE(15,6,COLUMN($DL$56:$DQ$56)-COLUMN($DK$56)/($EB$56:$EG$56=MAX($EB$56:$EG$56)),COLUMNS($DL$56:DN57))),"")</f>
        <v/>
      </c>
      <c r="EK57" s="348" t="str" cm="1">
        <f t="array" aca="1" ref="EK57" ca="1">IFERROR(INDEX($DL$56:$DQ$56,_xlfn.AGGREGATE(15,6,COLUMN($DL$56:$DQ$56)-COLUMN($DK$56)/($EB$56:$EG$56=MAX($EB$56:$EG$56)),COLUMNS($DL$56:DO57))),"")</f>
        <v/>
      </c>
      <c r="EL57" s="348" t="str" cm="1">
        <f t="array" aca="1" ref="EL57" ca="1">IFERROR(INDEX($DL$56:$DQ$56,_xlfn.AGGREGATE(15,6,COLUMN($DL$56:$DQ$56)-COLUMN($DK$56)/($EB$56:$EG$56=MAX($EB$56:$EG$56)),COLUMNS($DL$56:DP57))),"")</f>
        <v/>
      </c>
      <c r="EM57" s="348" t="str" cm="1">
        <f t="array" aca="1" ref="EM57" ca="1">IFERROR(INDEX($DL$56:$DQ$56,_xlfn.AGGREGATE(15,6,COLUMN($DL$56:$DQ$56)-COLUMN($DK$56)/($EB$56:$EG$56=MAX($EB$56:$EG$56)),COLUMNS($DL$56:DQ57))),"")</f>
        <v/>
      </c>
      <c r="EN57" s="352">
        <f t="shared" ca="1" si="2"/>
        <v>6</v>
      </c>
      <c r="EO57" s="350">
        <f t="shared" ca="1" si="21"/>
        <v>3</v>
      </c>
      <c r="EP57" s="377" t="str" cm="1">
        <f t="array" aca="1" ref="EP57" ca="1">INDEX(EH57:EM57,1,EO57)</f>
        <v/>
      </c>
    </row>
    <row r="58" spans="1:146" ht="26.25" customHeight="1" thickBo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5"/>
      <c r="J58" s="135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5"/>
      <c r="S58" s="135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5"/>
      <c r="AB58" s="135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5"/>
      <c r="AK58" s="135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5"/>
      <c r="AT58" s="135"/>
      <c r="AU58" s="172"/>
      <c r="AV58" s="159" t="str">
        <f t="shared" si="3"/>
        <v/>
      </c>
      <c r="AW58" s="169" t="str">
        <f>IF(AU57="","",VLOOKUP(DT58,General!U:V,2,FALSE))</f>
        <v/>
      </c>
      <c r="AX58" s="163" t="str" cm="1">
        <f t="array" aca="1" ref="AX58" ca="1">IF(AU57="","",INDIRECT(DT58&amp;DJ58))</f>
        <v/>
      </c>
      <c r="AY58" s="91" t="str">
        <f t="shared" si="4"/>
        <v/>
      </c>
      <c r="AZ58" s="91" t="str">
        <f t="shared" si="22"/>
        <v/>
      </c>
      <c r="BA58" s="105" t="str">
        <f t="shared" si="5"/>
        <v/>
      </c>
      <c r="BB58" s="135"/>
      <c r="BC58" s="135"/>
      <c r="BD58" s="135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5"/>
      <c r="BM58" s="135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5"/>
      <c r="BV58" s="135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5"/>
      <c r="CE58" s="135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5"/>
      <c r="CN58" s="135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CW58" s="379">
        <f t="shared" si="6"/>
        <v>0</v>
      </c>
      <c r="CX58" s="335">
        <f>COUNTIF(CZ58:DI58,CW58)</f>
        <v>0</v>
      </c>
      <c r="CY58" s="371" t="str">
        <f t="shared" si="0"/>
        <v/>
      </c>
      <c r="CZ58" s="372" t="str">
        <f t="shared" si="7"/>
        <v/>
      </c>
      <c r="DA58" s="372" t="str">
        <f t="shared" si="8"/>
        <v/>
      </c>
      <c r="DB58" s="372" t="str">
        <f t="shared" si="9"/>
        <v/>
      </c>
      <c r="DC58" s="372" t="str">
        <f t="shared" si="10"/>
        <v/>
      </c>
      <c r="DD58" s="372" t="str">
        <f t="shared" si="11"/>
        <v/>
      </c>
      <c r="DE58" s="372" t="str">
        <f t="shared" si="12"/>
        <v/>
      </c>
      <c r="DF58" s="372" t="str">
        <f t="shared" si="13"/>
        <v/>
      </c>
      <c r="DG58" s="372" t="str">
        <f t="shared" si="14"/>
        <v/>
      </c>
      <c r="DH58" s="372" t="str">
        <f t="shared" si="15"/>
        <v/>
      </c>
      <c r="DI58" s="372" t="str">
        <f t="shared" si="16"/>
        <v/>
      </c>
      <c r="DJ58" s="346">
        <v>58</v>
      </c>
      <c r="DK58" s="350">
        <f t="shared" si="52"/>
        <v>53</v>
      </c>
      <c r="DL58" s="348" t="str" cm="1">
        <f t="array" ref="DL58">IFERROR(INDEX($CZ$4:$DI$4,_xlfn.AGGREGATE(15,6,COLUMN($CZ$4:$DI$4)-COLUMN($CY$1)/($CZ$58:$DI$58=MAX($CZ$58:$DI$58)),COLUMNS($DI$4:DI5))),"")</f>
        <v/>
      </c>
      <c r="DM58" s="348" t="str" cm="1">
        <f t="array" ref="DM58">IFERROR(INDEX($CZ$4:$DI$4,_xlfn.AGGREGATE(15,6,COLUMN($CZ$4:$DI$4)-COLUMN($CY$1)/($CZ$58:$DI$58=MAX($CZ$58:$DI$58)),COLUMNS($DI$4:DJ5))),"")</f>
        <v/>
      </c>
      <c r="DN58" s="348" t="str" cm="1">
        <f t="array" ref="DN58">IFERROR(INDEX($CZ$4:$DI$4,_xlfn.AGGREGATE(15,6,COLUMN($CZ$4:$DI$4)-COLUMN($CY$1)/($CZ$58:$DI$58=MAX($CZ$58:$DI$58)),COLUMNS($DI$4:DK5))),"")</f>
        <v/>
      </c>
      <c r="DO58" s="348" t="str" cm="1">
        <f t="array" ref="DO58">IFERROR(INDEX($CZ$4:$DI$4,_xlfn.AGGREGATE(15,6,COLUMN($CZ$4:$DI$4)-COLUMN($CY$1)/($CZ$58:$DI$58=MAX($CZ$58:$DI$58)),COLUMNS($DI$4:DL5))),"")</f>
        <v/>
      </c>
      <c r="DP58" s="348" t="str" cm="1">
        <f t="array" ref="DP58">IFERROR(INDEX($CZ$4:$DI$4,_xlfn.AGGREGATE(15,6,COLUMN($CZ$4:$DI$4)-COLUMN($CY$1)/($CZ$58:$DI$58=MAX($CZ$58:$DI$58)),COLUMNS($DI$4:DM5))),"")</f>
        <v/>
      </c>
      <c r="DQ58" s="348" t="str" cm="1">
        <f t="array" ref="DQ58">IFERROR(INDEX($CZ$4:$DI$4,_xlfn.AGGREGATE(15,6,COLUMN($CZ$4:$DI$4)-COLUMN($CY$1)/($CZ$58:$DI$58=MAX($CZ$58:$DI$58)),COLUMNS($DI$4:DN5))),"")</f>
        <v/>
      </c>
      <c r="DR58" s="346" t="str">
        <f t="shared" ca="1" si="18"/>
        <v/>
      </c>
      <c r="DS58" s="349" t="str">
        <f t="shared" ca="1" si="19"/>
        <v>R</v>
      </c>
      <c r="DT58" s="349" t="str">
        <f t="shared" ca="1" si="1"/>
        <v/>
      </c>
      <c r="DU58" s="350">
        <f t="shared" ca="1" si="20"/>
        <v>4</v>
      </c>
      <c r="DV58" s="348" t="str">
        <f>IFERROR(VLOOKUP(DL58,General!R:S,2,FALSE),"")</f>
        <v/>
      </c>
      <c r="DW58" s="348" t="str">
        <f>IFERROR(VLOOKUP(DM58,General!R:S,2,FALSE),"")</f>
        <v/>
      </c>
      <c r="DX58" s="348" t="str">
        <f>IFERROR(VLOOKUP(DN58,General!R:S,2,FALSE),"")</f>
        <v/>
      </c>
      <c r="DY58" s="348" t="str">
        <f>IFERROR(VLOOKUP(DO58,General!R:S,2,FALSE),"")</f>
        <v/>
      </c>
      <c r="DZ58" s="348" t="str">
        <f>IFERROR(VLOOKUP(DP58,General!R:S,2,FALSE),"")</f>
        <v/>
      </c>
      <c r="EA58" s="348" t="str">
        <f>IFERROR(VLOOKUP(DQ58,General!R:S,2,FALSE),"")</f>
        <v/>
      </c>
      <c r="EB58" s="373">
        <f ca="1">IF(DL58="",-1,COUNTIF(INDIRECT(DV58&amp;$DJ$10):INDIRECT(DV58&amp;DJ58),"Y"))</f>
        <v>-1</v>
      </c>
      <c r="EC58" s="376">
        <f ca="1">IF(DM58="",-1,COUNTIF(INDIRECT(DW58&amp;$DJ$10):INDIRECT(DW58&amp;DJ58),"Y"))</f>
        <v>-1</v>
      </c>
      <c r="ED58" s="376">
        <f ca="1">IF(DN58="",-1,COUNTIF(INDIRECT(DX58&amp;$DJ$10):INDIRECT(DX58&amp;DJ58),"Y"))</f>
        <v>-1</v>
      </c>
      <c r="EE58" s="374">
        <f ca="1">IF(DO58="",-1,COUNTIF(INDIRECT(DY58&amp;$DJ$10):INDIRECT(DY58&amp;DJ58),"Y"))</f>
        <v>-1</v>
      </c>
      <c r="EF58" s="378">
        <f ca="1">IF(DP58="",-1,COUNTIF(INDIRECT(DZ58&amp;$DJ$10):INDIRECT(DZ58&amp;DJ58),"Y"))</f>
        <v>-1</v>
      </c>
      <c r="EG58" s="378">
        <f ca="1">IF(DQ58="",-1,COUNTIF(INDIRECT(EA58&amp;$DJ$10):INDIRECT(EA58&amp;DJ58),"Y"))</f>
        <v>-1</v>
      </c>
      <c r="EH58" s="348" t="str" cm="1">
        <f t="array" aca="1" ref="EH58" ca="1">IFERROR(INDEX($DL$57:$DQ$57,_xlfn.AGGREGATE(15,6,COLUMN($DL$57:$DQ$57)-COLUMN($DK$57)/($EB$57:$EG$57=MAX($EB$57:$EG$57)),COLUMNS(DL$57:$DL58))),"")</f>
        <v/>
      </c>
      <c r="EI58" s="348" t="str" cm="1">
        <f t="array" aca="1" ref="EI58" ca="1">IFERROR(INDEX($DL$57:$DQ$57,_xlfn.AGGREGATE(15,6,COLUMN($DL$57:$DQ$57)-COLUMN($DK$57)/($EB$57:$EG$57=MAX($EB$57:$EG$57)),COLUMNS($DL$57:DM58))),"")</f>
        <v/>
      </c>
      <c r="EJ58" s="348" t="str" cm="1">
        <f t="array" aca="1" ref="EJ58" ca="1">IFERROR(INDEX($DL$57:$DQ$57,_xlfn.AGGREGATE(15,6,COLUMN($DL$57:$DQ$57)-COLUMN($DK$57)/($EB$57:$EG$57=MAX($EB$57:$EG$57)),COLUMNS($DL$57:DN58))),"")</f>
        <v/>
      </c>
      <c r="EK58" s="348" t="str" cm="1">
        <f t="array" aca="1" ref="EK58" ca="1">IFERROR(INDEX($DL$57:$DQ$57,_xlfn.AGGREGATE(15,6,COLUMN($DL$57:$DQ$57)-COLUMN($DK$57)/($EB$57:$EG$57=MAX($EB$57:$EG$57)),COLUMNS($DL$57:DO58))),"")</f>
        <v/>
      </c>
      <c r="EL58" s="348" t="str" cm="1">
        <f t="array" aca="1" ref="EL58" ca="1">IFERROR(INDEX($DL$57:$DQ$57,_xlfn.AGGREGATE(15,6,COLUMN($DL$57:$DQ$57)-COLUMN($DK$57)/($EB$57:$EG$57=MAX($EB$57:$EG$57)),COLUMNS($DL$57:DP58))),"")</f>
        <v/>
      </c>
      <c r="EM58" s="348" t="str" cm="1">
        <f t="array" aca="1" ref="EM58" ca="1">IFERROR(INDEX($DL$57:$DQ$57,_xlfn.AGGREGATE(15,6,COLUMN($DL$57:$DQ$57)-COLUMN($DK$57)/($EB$57:$EG$57=MAX($EB$57:$EG$57)),COLUMNS($DL$57:DQ58))),"")</f>
        <v/>
      </c>
      <c r="EN58" s="352">
        <f t="shared" ca="1" si="2"/>
        <v>6</v>
      </c>
      <c r="EO58" s="350">
        <f t="shared" ca="1" si="21"/>
        <v>4</v>
      </c>
      <c r="EP58" s="377" t="str" cm="1">
        <f t="array" aca="1" ref="EP58" ca="1">INDEX(EH58:EM58,1,EO58)</f>
        <v/>
      </c>
    </row>
    <row r="59" spans="1:146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5"/>
      <c r="J59" s="135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5"/>
      <c r="S59" s="135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5"/>
      <c r="AB59" s="135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5"/>
      <c r="AK59" s="135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5"/>
      <c r="AT59" s="135"/>
      <c r="AU59" s="173"/>
      <c r="AV59" s="160" t="str">
        <f t="shared" si="3"/>
        <v/>
      </c>
      <c r="AW59" s="170" t="str">
        <f>IF(AU58="","",VLOOKUP(DT59,General!U:V,2,FALSE))</f>
        <v/>
      </c>
      <c r="AX59" s="167" t="str" cm="1">
        <f t="array" aca="1" ref="AX59" ca="1">IF(AU58="","",INDIRECT(DT59&amp;DJ59))</f>
        <v/>
      </c>
      <c r="AY59" s="107" t="str">
        <f t="shared" si="4"/>
        <v/>
      </c>
      <c r="AZ59" s="107" t="str">
        <f t="shared" si="22"/>
        <v/>
      </c>
      <c r="BA59" s="108" t="str">
        <f t="shared" si="5"/>
        <v/>
      </c>
      <c r="BB59" s="135"/>
      <c r="BC59" s="135"/>
      <c r="BD59" s="135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5"/>
      <c r="BM59" s="135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5"/>
      <c r="BV59" s="135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5"/>
      <c r="CE59" s="135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5"/>
      <c r="CN59" s="135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379">
        <f t="shared" si="6"/>
        <v>0</v>
      </c>
      <c r="CX59" s="335">
        <f>COUNTIF(CZ59:DI59,CW59)</f>
        <v>0</v>
      </c>
      <c r="CY59" s="371" t="str">
        <f t="shared" si="0"/>
        <v/>
      </c>
      <c r="CZ59" s="372" t="str">
        <f t="shared" si="7"/>
        <v/>
      </c>
      <c r="DA59" s="372" t="str">
        <f t="shared" si="8"/>
        <v/>
      </c>
      <c r="DB59" s="372" t="str">
        <f t="shared" si="9"/>
        <v/>
      </c>
      <c r="DC59" s="372" t="str">
        <f t="shared" si="10"/>
        <v/>
      </c>
      <c r="DD59" s="372" t="str">
        <f t="shared" si="11"/>
        <v/>
      </c>
      <c r="DE59" s="372" t="str">
        <f t="shared" si="12"/>
        <v/>
      </c>
      <c r="DF59" s="372" t="str">
        <f t="shared" si="13"/>
        <v/>
      </c>
      <c r="DG59" s="372" t="str">
        <f t="shared" si="14"/>
        <v/>
      </c>
      <c r="DH59" s="372" t="str">
        <f t="shared" si="15"/>
        <v/>
      </c>
      <c r="DI59" s="372" t="str">
        <f t="shared" si="16"/>
        <v/>
      </c>
      <c r="DJ59" s="346">
        <v>59</v>
      </c>
      <c r="DK59" s="350">
        <f t="shared" si="52"/>
        <v>54</v>
      </c>
      <c r="DL59" s="348" t="str" cm="1">
        <f t="array" ref="DL59">IFERROR(INDEX($CZ$4:$DI$4,_xlfn.AGGREGATE(15,6,COLUMN($CZ$4:$DI$4)-COLUMN($CY$1)/($CZ$59:$DI$59=MAX($CZ$59:$DI$59)),COLUMNS($DI$4:DI5))),"")</f>
        <v/>
      </c>
      <c r="DM59" s="348" t="str" cm="1">
        <f t="array" ref="DM59">IFERROR(INDEX($CZ$4:$DI$4,_xlfn.AGGREGATE(15,6,COLUMN($CZ$4:$DI$4)-COLUMN($CY$1)/($CZ$59:$DI$59=MAX($CZ$59:$DI$59)),COLUMNS($DI$4:DJ5))),"")</f>
        <v/>
      </c>
      <c r="DN59" s="348" t="str" cm="1">
        <f t="array" ref="DN59">IFERROR(INDEX($CZ$4:$DI$4,_xlfn.AGGREGATE(15,6,COLUMN($CZ$4:$DI$4)-COLUMN($CY$1)/($CZ$59:$DI$59=MAX($CZ$59:$DI$59)),COLUMNS($DI$4:DK5))),"")</f>
        <v/>
      </c>
      <c r="DO59" s="348" t="str" cm="1">
        <f t="array" ref="DO59">IFERROR(INDEX($CZ$4:$DI$4,_xlfn.AGGREGATE(15,6,COLUMN($CZ$4:$DI$4)-COLUMN($CY$1)/($CZ$59:$DI$59=MAX($CZ$59:$DI$59)),COLUMNS($DI$4:DL5))),"")</f>
        <v/>
      </c>
      <c r="DP59" s="348" t="str" cm="1">
        <f t="array" ref="DP59">IFERROR(INDEX($CZ$4:$DI$4,_xlfn.AGGREGATE(15,6,COLUMN($CZ$4:$DI$4)-COLUMN($CY$1)/($CZ$59:$DI$59=MAX($CZ$59:$DI$59)),COLUMNS($DI$4:DM5))),"")</f>
        <v/>
      </c>
      <c r="DQ59" s="348" t="str" cm="1">
        <f t="array" ref="DQ59">IFERROR(INDEX($CZ$4:$DI$4,_xlfn.AGGREGATE(15,6,COLUMN($CZ$4:$DI$4)-COLUMN($CY$1)/($CZ$59:$DI$59=MAX($CZ$59:$DI$59)),COLUMNS($DI$4:DN5))),"")</f>
        <v/>
      </c>
      <c r="DR59" s="346" t="str">
        <f t="shared" ca="1" si="18"/>
        <v/>
      </c>
      <c r="DS59" s="349" t="str">
        <f t="shared" ca="1" si="19"/>
        <v>R</v>
      </c>
      <c r="DT59" s="349" t="str">
        <f t="shared" ca="1" si="1"/>
        <v/>
      </c>
      <c r="DU59" s="350">
        <f t="shared" ca="1" si="20"/>
        <v>5</v>
      </c>
      <c r="DV59" s="348" t="str">
        <f>IFERROR(VLOOKUP(DL59,General!R:S,2,FALSE),"")</f>
        <v/>
      </c>
      <c r="DW59" s="348" t="str">
        <f>IFERROR(VLOOKUP(DM59,General!R:S,2,FALSE),"")</f>
        <v/>
      </c>
      <c r="DX59" s="348" t="str">
        <f>IFERROR(VLOOKUP(DN59,General!R:S,2,FALSE),"")</f>
        <v/>
      </c>
      <c r="DY59" s="348" t="str">
        <f>IFERROR(VLOOKUP(DO59,General!R:S,2,FALSE),"")</f>
        <v/>
      </c>
      <c r="DZ59" s="348" t="str">
        <f>IFERROR(VLOOKUP(DP59,General!R:S,2,FALSE),"")</f>
        <v/>
      </c>
      <c r="EA59" s="348" t="str">
        <f>IFERROR(VLOOKUP(DQ59,General!R:S,2,FALSE),"")</f>
        <v/>
      </c>
      <c r="EB59" s="373">
        <f ca="1">IF(DL59="",-1,COUNTIF(INDIRECT(DV59&amp;$DJ$10):INDIRECT(DV59&amp;DJ59),"Y"))</f>
        <v>-1</v>
      </c>
      <c r="EC59" s="376">
        <f ca="1">IF(DM59="",-1,COUNTIF(INDIRECT(DW59&amp;$DJ$10):INDIRECT(DW59&amp;DJ59),"Y"))</f>
        <v>-1</v>
      </c>
      <c r="ED59" s="376">
        <f ca="1">IF(DN59="",-1,COUNTIF(INDIRECT(DX59&amp;$DJ$10):INDIRECT(DX59&amp;DJ59),"Y"))</f>
        <v>-1</v>
      </c>
      <c r="EE59" s="374">
        <f ca="1">IF(DO59="",-1,COUNTIF(INDIRECT(DY59&amp;$DJ$10):INDIRECT(DY59&amp;DJ59),"Y"))</f>
        <v>-1</v>
      </c>
      <c r="EF59" s="378">
        <f ca="1">IF(DP59="",-1,COUNTIF(INDIRECT(DZ59&amp;$DJ$10):INDIRECT(DZ59&amp;DJ59),"Y"))</f>
        <v>-1</v>
      </c>
      <c r="EG59" s="378">
        <f ca="1">IF(DQ59="",-1,COUNTIF(INDIRECT(EA59&amp;$DJ$10):INDIRECT(EA59&amp;DJ59),"Y"))</f>
        <v>-1</v>
      </c>
      <c r="EH59" s="348" t="str" cm="1">
        <f t="array" aca="1" ref="EH59" ca="1">IFERROR(INDEX($DL$58:$DQ$58,_xlfn.AGGREGATE(15,6,COLUMN($DL$58:$DQ$58)-COLUMN($DK$58)/($EB$58:$EG$58=MAX($EB$58:$EG$58)),COLUMNS(DL$58:$DL59))),"")</f>
        <v/>
      </c>
      <c r="EI59" s="348" t="str" cm="1">
        <f t="array" aca="1" ref="EI59" ca="1">IFERROR(INDEX($DL$58:$DQ$58,_xlfn.AGGREGATE(15,6,COLUMN($DL$58:$DQ$58)-COLUMN($DK$58)/($EB$58:$EG$58=MAX($EB$58:$EG$58)),COLUMNS($DL$58:DM59))),"")</f>
        <v/>
      </c>
      <c r="EJ59" s="348" t="str" cm="1">
        <f t="array" aca="1" ref="EJ59" ca="1">IFERROR(INDEX($DL$58:$DQ$58,_xlfn.AGGREGATE(15,6,COLUMN($DL$58:$DQ$58)-COLUMN($DK$58)/($EB$58:$EG$58=MAX($EB$58:$EG$58)),COLUMNS($DL$58:DN59))),"")</f>
        <v/>
      </c>
      <c r="EK59" s="348" t="str" cm="1">
        <f t="array" aca="1" ref="EK59" ca="1">IFERROR(INDEX($DL$58:$DQ$58,_xlfn.AGGREGATE(15,6,COLUMN($DL$58:$DQ$58)-COLUMN($DK$58)/($EB$58:$EG$58=MAX($EB$58:$EG$58)),COLUMNS($DL$58:DO59))),"")</f>
        <v/>
      </c>
      <c r="EL59" s="348" t="str" cm="1">
        <f t="array" aca="1" ref="EL59" ca="1">IFERROR(INDEX($DL$58:$DQ$58,_xlfn.AGGREGATE(15,6,COLUMN($DL$58:$DQ$58)-COLUMN($DK$58)/($EB$58:$EG$58=MAX($EB$58:$EG$58)),COLUMNS($DL$58:DP59))),"")</f>
        <v/>
      </c>
      <c r="EM59" s="348" t="str" cm="1">
        <f t="array" aca="1" ref="EM59" ca="1">IFERROR(INDEX($DL$58:$DQ$58,_xlfn.AGGREGATE(15,6,COLUMN($DL$58:$DQ$58)-COLUMN($DK$58)/($EB$58:$EG$58=MAX($EB$58:$EG$58)),COLUMNS($DL$58:DQ59))),"")</f>
        <v/>
      </c>
      <c r="EN59" s="352">
        <f t="shared" ca="1" si="2"/>
        <v>6</v>
      </c>
      <c r="EO59" s="350">
        <f t="shared" ca="1" si="21"/>
        <v>5</v>
      </c>
      <c r="EP59" s="377" t="str" cm="1">
        <f t="array" aca="1" ref="EP59" ca="1">INDEX(EH59:EM59,1,EO59)</f>
        <v/>
      </c>
    </row>
    <row r="60" spans="1:146" ht="26.25" customHeight="1" thickBo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5"/>
      <c r="J60" s="135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5"/>
      <c r="S60" s="135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5"/>
      <c r="AB60" s="135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5"/>
      <c r="AK60" s="135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5"/>
      <c r="AT60" s="135"/>
      <c r="AU60" s="171"/>
      <c r="AV60" s="164" t="str">
        <f t="shared" si="3"/>
        <v/>
      </c>
      <c r="AW60" s="165" t="str">
        <f>IF(AU59="","",VLOOKUP(DT60,General!U:V,2,FALSE))</f>
        <v/>
      </c>
      <c r="AX60" s="166" t="str" cm="1">
        <f t="array" aca="1" ref="AX60" ca="1">IF(AU59="","",INDIRECT(DT60&amp;DJ60))</f>
        <v/>
      </c>
      <c r="AY60" s="102" t="str">
        <f t="shared" si="4"/>
        <v/>
      </c>
      <c r="AZ60" s="102" t="str">
        <f t="shared" si="22"/>
        <v/>
      </c>
      <c r="BA60" s="103" t="str">
        <f t="shared" si="5"/>
        <v/>
      </c>
      <c r="BB60" s="135"/>
      <c r="BC60" s="135"/>
      <c r="BD60" s="135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5"/>
      <c r="BM60" s="135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5"/>
      <c r="BV60" s="135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5"/>
      <c r="CE60" s="135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5"/>
      <c r="CN60" s="135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CW60" s="379">
        <f t="shared" si="6"/>
        <v>0</v>
      </c>
      <c r="CX60" s="335">
        <f>COUNTIF(CZ60:DI60,CW60)</f>
        <v>0</v>
      </c>
      <c r="CY60" s="371" t="str">
        <f t="shared" si="0"/>
        <v/>
      </c>
      <c r="CZ60" s="372" t="str">
        <f t="shared" si="7"/>
        <v/>
      </c>
      <c r="DA60" s="372" t="str">
        <f t="shared" si="8"/>
        <v/>
      </c>
      <c r="DB60" s="372" t="str">
        <f t="shared" si="9"/>
        <v/>
      </c>
      <c r="DC60" s="372" t="str">
        <f t="shared" si="10"/>
        <v/>
      </c>
      <c r="DD60" s="372" t="str">
        <f t="shared" si="11"/>
        <v/>
      </c>
      <c r="DE60" s="372" t="str">
        <f t="shared" si="12"/>
        <v/>
      </c>
      <c r="DF60" s="372" t="str">
        <f t="shared" si="13"/>
        <v/>
      </c>
      <c r="DG60" s="372" t="str">
        <f t="shared" si="14"/>
        <v/>
      </c>
      <c r="DH60" s="372" t="str">
        <f t="shared" si="15"/>
        <v/>
      </c>
      <c r="DI60" s="372" t="str">
        <f t="shared" si="16"/>
        <v/>
      </c>
      <c r="DJ60" s="346">
        <v>60</v>
      </c>
      <c r="DK60" s="350">
        <f t="shared" si="52"/>
        <v>55</v>
      </c>
      <c r="DL60" s="348" t="str" cm="1">
        <f t="array" ref="DL60">IFERROR(INDEX($CZ$4:$DI$4,_xlfn.AGGREGATE(15,6,COLUMN($CZ$4:$DI$4)-COLUMN($CY$1)/($CZ$60:$DI$60=MAX($CZ$60:$DI$60)),COLUMNS($DI$4:DI5))),"")</f>
        <v/>
      </c>
      <c r="DM60" s="348" t="str" cm="1">
        <f t="array" ref="DM60">IFERROR(INDEX($CZ$4:$DI$4,_xlfn.AGGREGATE(15,6,COLUMN($CZ$4:$DI$4)-COLUMN($CY$1)/($CZ$60:$DI$60=MAX($CZ$60:$DI$60)),COLUMNS($DI$4:DJ5))),"")</f>
        <v/>
      </c>
      <c r="DN60" s="348" t="str" cm="1">
        <f t="array" ref="DN60">IFERROR(INDEX($CZ$4:$DI$4,_xlfn.AGGREGATE(15,6,COLUMN($CZ$4:$DI$4)-COLUMN($CY$1)/($CZ$60:$DI$60=MAX($CZ$60:$DI$60)),COLUMNS($DI$4:DK5))),"")</f>
        <v/>
      </c>
      <c r="DO60" s="348" t="str" cm="1">
        <f t="array" ref="DO60">IFERROR(INDEX($CZ$4:$DI$4,_xlfn.AGGREGATE(15,6,COLUMN($CZ$4:$DI$4)-COLUMN($CY$1)/($CZ$60:$DI$60=MAX($CZ$60:$DI$60)),COLUMNS($DI$4:DL5))),"")</f>
        <v/>
      </c>
      <c r="DP60" s="348" t="str" cm="1">
        <f t="array" ref="DP60">IFERROR(INDEX($CZ$4:$DI$4,_xlfn.AGGREGATE(15,6,COLUMN($CZ$4:$DI$4)-COLUMN($CY$1)/($CZ$60:$DI$60=MAX($CZ$60:$DI$60)),COLUMNS($DI$4:DM5))),"")</f>
        <v/>
      </c>
      <c r="DQ60" s="348" t="str" cm="1">
        <f t="array" ref="DQ60">IFERROR(INDEX($CZ$4:$DI$4,_xlfn.AGGREGATE(15,6,COLUMN($CZ$4:$DI$4)-COLUMN($CY$1)/($CZ$60:$DI$60=MAX($CZ$60:$DI$60)),COLUMNS($DI$4:DN5))),"")</f>
        <v/>
      </c>
      <c r="DR60" s="346" t="str">
        <f t="shared" ca="1" si="18"/>
        <v/>
      </c>
      <c r="DS60" s="349" t="str">
        <f t="shared" ca="1" si="19"/>
        <v>R</v>
      </c>
      <c r="DT60" s="349" t="str">
        <f t="shared" ca="1" si="1"/>
        <v/>
      </c>
      <c r="DU60" s="350">
        <f t="shared" ca="1" si="20"/>
        <v>6</v>
      </c>
      <c r="DV60" s="348" t="str">
        <f>IFERROR(VLOOKUP(DL60,General!R:S,2,FALSE),"")</f>
        <v/>
      </c>
      <c r="DW60" s="348" t="str">
        <f>IFERROR(VLOOKUP(DM60,General!R:S,2,FALSE),"")</f>
        <v/>
      </c>
      <c r="DX60" s="348" t="str">
        <f>IFERROR(VLOOKUP(DN60,General!R:S,2,FALSE),"")</f>
        <v/>
      </c>
      <c r="DY60" s="348" t="str">
        <f>IFERROR(VLOOKUP(DO60,General!R:S,2,FALSE),"")</f>
        <v/>
      </c>
      <c r="DZ60" s="348" t="str">
        <f>IFERROR(VLOOKUP(DP60,General!R:S,2,FALSE),"")</f>
        <v/>
      </c>
      <c r="EA60" s="348" t="str">
        <f>IFERROR(VLOOKUP(DQ60,General!R:S,2,FALSE),"")</f>
        <v/>
      </c>
      <c r="EB60" s="373">
        <f ca="1">IF(DL60="",-1,COUNTIF(INDIRECT(DV60&amp;$DJ$10):INDIRECT(DV60&amp;DJ60),"Y"))</f>
        <v>-1</v>
      </c>
      <c r="EC60" s="376">
        <f ca="1">IF(DM60="",-1,COUNTIF(INDIRECT(DW60&amp;$DJ$10):INDIRECT(DW60&amp;DJ60),"Y"))</f>
        <v>-1</v>
      </c>
      <c r="ED60" s="376">
        <f ca="1">IF(DN60="",-1,COUNTIF(INDIRECT(DX60&amp;$DJ$10):INDIRECT(DX60&amp;DJ60),"Y"))</f>
        <v>-1</v>
      </c>
      <c r="EE60" s="374">
        <f ca="1">IF(DO60="",-1,COUNTIF(INDIRECT(DY60&amp;$DJ$10):INDIRECT(DY60&amp;DJ60),"Y"))</f>
        <v>-1</v>
      </c>
      <c r="EF60" s="378">
        <f ca="1">IF(DP60="",-1,COUNTIF(INDIRECT(DZ60&amp;$DJ$10):INDIRECT(DZ60&amp;DJ60),"Y"))</f>
        <v>-1</v>
      </c>
      <c r="EG60" s="378">
        <f ca="1">IF(DQ60="",-1,COUNTIF(INDIRECT(EA60&amp;$DJ$10):INDIRECT(EA60&amp;DJ60),"Y"))</f>
        <v>-1</v>
      </c>
      <c r="EH60" s="348" t="str" cm="1">
        <f t="array" aca="1" ref="EH60" ca="1">IFERROR(INDEX($DL$59:$DQ$59,_xlfn.AGGREGATE(15,6,COLUMN($DL$59:$DQ$59)-COLUMN($DK$59)/($EB$59:$EG$59=MAX($EB$59:$EG$59)),COLUMNS(DL$59:$DL60))),"")</f>
        <v/>
      </c>
      <c r="EI60" s="348" t="str" cm="1">
        <f t="array" aca="1" ref="EI60" ca="1">IFERROR(INDEX($DL$59:$DQ$59,_xlfn.AGGREGATE(15,6,COLUMN($DL$59:$DQ$59)-COLUMN($DK$59)/($EB$59:$EG$59=MAX($EB$59:$EG$59)),COLUMNS($DL$59:DM60))),"")</f>
        <v/>
      </c>
      <c r="EJ60" s="348" t="str" cm="1">
        <f t="array" aca="1" ref="EJ60" ca="1">IFERROR(INDEX($DL$59:$DQ$59,_xlfn.AGGREGATE(15,6,COLUMN($DL$59:$DQ$59)-COLUMN($DK$59)/($EB$59:$EG$59=MAX($EB$59:$EG$59)),COLUMNS($DL$59:DN60))),"")</f>
        <v/>
      </c>
      <c r="EK60" s="348" t="str" cm="1">
        <f t="array" aca="1" ref="EK60" ca="1">IFERROR(INDEX($DL$59:$DQ$59,_xlfn.AGGREGATE(15,6,COLUMN($DL$59:$DQ$59)-COLUMN($DK$59)/($EB$59:$EG$59=MAX($EB$59:$EG$59)),COLUMNS($DL$59:DO60))),"")</f>
        <v/>
      </c>
      <c r="EL60" s="348" t="str" cm="1">
        <f t="array" aca="1" ref="EL60" ca="1">IFERROR(INDEX($DL$59:$DQ$59,_xlfn.AGGREGATE(15,6,COLUMN($DL$59:$DQ$59)-COLUMN($DK$59)/($EB$59:$EG$59=MAX($EB$59:$EG$59)),COLUMNS($DL$59:DP60))),"")</f>
        <v/>
      </c>
      <c r="EM60" s="348" t="str" cm="1">
        <f t="array" aca="1" ref="EM60" ca="1">IFERROR(INDEX($DL$59:$DQ$59,_xlfn.AGGREGATE(15,6,COLUMN($DL$59:$DQ$59)-COLUMN($DK$59)/($EB$59:$EG$59=MAX($EB$59:$EG$59)),COLUMNS($DL$59:DQ60))),"")</f>
        <v/>
      </c>
      <c r="EN60" s="352">
        <f t="shared" ca="1" si="2"/>
        <v>6</v>
      </c>
      <c r="EO60" s="350">
        <f t="shared" ca="1" si="21"/>
        <v>6</v>
      </c>
      <c r="EP60" s="377" t="str" cm="1">
        <f t="array" aca="1" ref="EP60" ca="1">INDEX(EH60:EM60,1,EO60)</f>
        <v/>
      </c>
    </row>
    <row r="61" spans="1:146" ht="26.25" customHeight="1" thickBo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5"/>
      <c r="J61" s="135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5"/>
      <c r="S61" s="135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5"/>
      <c r="AB61" s="135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5"/>
      <c r="AK61" s="135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5"/>
      <c r="AT61" s="135"/>
      <c r="AU61" s="172"/>
      <c r="AV61" s="159" t="str">
        <f t="shared" si="3"/>
        <v/>
      </c>
      <c r="AW61" s="169" t="str">
        <f>IF(AU60="","",VLOOKUP(DT61,General!U:V,2,FALSE))</f>
        <v/>
      </c>
      <c r="AX61" s="163" t="str" cm="1">
        <f t="array" aca="1" ref="AX61" ca="1">IF(AU60="","",INDIRECT(DT61&amp;DJ61))</f>
        <v/>
      </c>
      <c r="AY61" s="91" t="str">
        <f t="shared" si="4"/>
        <v/>
      </c>
      <c r="AZ61" s="91" t="str">
        <f t="shared" si="22"/>
        <v/>
      </c>
      <c r="BA61" s="105" t="str">
        <f t="shared" si="5"/>
        <v/>
      </c>
      <c r="BB61" s="135"/>
      <c r="BC61" s="135"/>
      <c r="BD61" s="135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5"/>
      <c r="BM61" s="135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5"/>
      <c r="BV61" s="135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5"/>
      <c r="CE61" s="135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5"/>
      <c r="CN61" s="135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CW61" s="379">
        <f t="shared" si="6"/>
        <v>0</v>
      </c>
      <c r="CX61" s="335">
        <f>COUNTIF(CZ61:DI61,CW61)</f>
        <v>0</v>
      </c>
      <c r="CY61" s="371" t="str">
        <f t="shared" si="0"/>
        <v/>
      </c>
      <c r="CZ61" s="372" t="str">
        <f t="shared" si="7"/>
        <v/>
      </c>
      <c r="DA61" s="372" t="str">
        <f t="shared" si="8"/>
        <v/>
      </c>
      <c r="DB61" s="372" t="str">
        <f t="shared" si="9"/>
        <v/>
      </c>
      <c r="DC61" s="372" t="str">
        <f t="shared" si="10"/>
        <v/>
      </c>
      <c r="DD61" s="372" t="str">
        <f t="shared" si="11"/>
        <v/>
      </c>
      <c r="DE61" s="372" t="str">
        <f t="shared" si="12"/>
        <v/>
      </c>
      <c r="DF61" s="372" t="str">
        <f t="shared" si="13"/>
        <v/>
      </c>
      <c r="DG61" s="372" t="str">
        <f t="shared" si="14"/>
        <v/>
      </c>
      <c r="DH61" s="372" t="str">
        <f t="shared" si="15"/>
        <v/>
      </c>
      <c r="DI61" s="372" t="str">
        <f t="shared" si="16"/>
        <v/>
      </c>
      <c r="DJ61" s="346">
        <v>61</v>
      </c>
      <c r="DK61" s="350">
        <f t="shared" si="52"/>
        <v>56</v>
      </c>
      <c r="DL61" s="348" t="str" cm="1">
        <f t="array" ref="DL61">IFERROR(INDEX($CZ$4:$DI$4,_xlfn.AGGREGATE(15,6,COLUMN($CZ$4:$DI$4)-COLUMN($CY$1)/($CZ$61:$DI$61=MAX($CZ$61:$DI$61)),COLUMNS($DI$4:DI5))),"")</f>
        <v/>
      </c>
      <c r="DM61" s="348" t="str" cm="1">
        <f t="array" ref="DM61">IFERROR(INDEX($CZ$4:$DI$4,_xlfn.AGGREGATE(15,6,COLUMN($CZ$4:$DI$4)-COLUMN($CY$1)/($CZ$61:$DI$61=MAX($CZ$61:$DI$61)),COLUMNS($DI$4:DJ5))),"")</f>
        <v/>
      </c>
      <c r="DN61" s="348" t="str" cm="1">
        <f t="array" ref="DN61">IFERROR(INDEX($CZ$4:$DI$4,_xlfn.AGGREGATE(15,6,COLUMN($CZ$4:$DI$4)-COLUMN($CY$1)/($CZ$61:$DI$61=MAX($CZ$61:$DI$61)),COLUMNS($DI$4:DK5))),"")</f>
        <v/>
      </c>
      <c r="DO61" s="348" t="str" cm="1">
        <f t="array" ref="DO61">IFERROR(INDEX($CZ$4:$DI$4,_xlfn.AGGREGATE(15,6,COLUMN($CZ$4:$DI$4)-COLUMN($CY$1)/($CZ$61:$DI$61=MAX($CZ$61:$DI$61)),COLUMNS($DI$4:DL5))),"")</f>
        <v/>
      </c>
      <c r="DP61" s="348" t="str" cm="1">
        <f t="array" ref="DP61">IFERROR(INDEX($CZ$4:$DI$4,_xlfn.AGGREGATE(15,6,COLUMN($CZ$4:$DI$4)-COLUMN($CY$1)/($CZ$61:$DI$61=MAX($CZ$61:$DI$61)),COLUMNS($DI$4:DM5))),"")</f>
        <v/>
      </c>
      <c r="DQ61" s="348" t="str" cm="1">
        <f t="array" ref="DQ61">IFERROR(INDEX($CZ$4:$DI$4,_xlfn.AGGREGATE(15,6,COLUMN($CZ$4:$DI$4)-COLUMN($CY$1)/($CZ$61:$DI$61=MAX($CZ$61:$DI$61)),COLUMNS($DI$4:DN5))),"")</f>
        <v/>
      </c>
      <c r="DR61" s="346" t="str">
        <f t="shared" ca="1" si="18"/>
        <v/>
      </c>
      <c r="DS61" s="349" t="str">
        <f t="shared" ca="1" si="19"/>
        <v>R</v>
      </c>
      <c r="DT61" s="349" t="str">
        <f t="shared" ca="1" si="1"/>
        <v/>
      </c>
      <c r="DU61" s="350">
        <f t="shared" ca="1" si="20"/>
        <v>1</v>
      </c>
      <c r="DV61" s="348" t="str">
        <f>IFERROR(VLOOKUP(DL61,General!R:S,2,FALSE),"")</f>
        <v/>
      </c>
      <c r="DW61" s="348" t="str">
        <f>IFERROR(VLOOKUP(DM61,General!R:S,2,FALSE),"")</f>
        <v/>
      </c>
      <c r="DX61" s="348" t="str">
        <f>IFERROR(VLOOKUP(DN61,General!R:S,2,FALSE),"")</f>
        <v/>
      </c>
      <c r="DY61" s="348" t="str">
        <f>IFERROR(VLOOKUP(DO61,General!R:S,2,FALSE),"")</f>
        <v/>
      </c>
      <c r="DZ61" s="348" t="str">
        <f>IFERROR(VLOOKUP(DP61,General!R:S,2,FALSE),"")</f>
        <v/>
      </c>
      <c r="EA61" s="348" t="str">
        <f>IFERROR(VLOOKUP(DQ61,General!R:S,2,FALSE),"")</f>
        <v/>
      </c>
      <c r="EB61" s="373">
        <f ca="1">IF(DL61="",-1,COUNTIF(INDIRECT(DV61&amp;$DJ$10):INDIRECT(DV61&amp;DJ61),"Y"))</f>
        <v>-1</v>
      </c>
      <c r="EC61" s="376">
        <f ca="1">IF(DM61="",-1,COUNTIF(INDIRECT(DW61&amp;$DJ$10):INDIRECT(DW61&amp;DJ61),"Y"))</f>
        <v>-1</v>
      </c>
      <c r="ED61" s="376">
        <f ca="1">IF(DN61="",-1,COUNTIF(INDIRECT(DX61&amp;$DJ$10):INDIRECT(DX61&amp;DJ61),"Y"))</f>
        <v>-1</v>
      </c>
      <c r="EE61" s="374">
        <f ca="1">IF(DO61="",-1,COUNTIF(INDIRECT(DY61&amp;$DJ$10):INDIRECT(DY61&amp;DJ61),"Y"))</f>
        <v>-1</v>
      </c>
      <c r="EF61" s="378">
        <f ca="1">IF(DP61="",-1,COUNTIF(INDIRECT(DZ61&amp;$DJ$10):INDIRECT(DZ61&amp;DJ61),"Y"))</f>
        <v>-1</v>
      </c>
      <c r="EG61" s="378">
        <f ca="1">IF(DQ61="",-1,COUNTIF(INDIRECT(EA61&amp;$DJ$10):INDIRECT(EA61&amp;DJ61),"Y"))</f>
        <v>-1</v>
      </c>
      <c r="EH61" s="348" t="str" cm="1">
        <f t="array" aca="1" ref="EH61" ca="1">IFERROR(INDEX($DL$60:$DQ$60,_xlfn.AGGREGATE(15,6,COLUMN($DL$60:$DQ$60)-COLUMN($DK$60)/($EB$60:$EG$60=MAX($EB$60:$EG$60)),COLUMNS(DL$60:$DL61))),"")</f>
        <v/>
      </c>
      <c r="EI61" s="348" t="str" cm="1">
        <f t="array" aca="1" ref="EI61" ca="1">IFERROR(INDEX($DL$60:$DQ$60,_xlfn.AGGREGATE(15,6,COLUMN($DL$60:$DQ$60)-COLUMN($DK$60)/($EB$60:$EG$60=MAX($EB$60:$EG$60)),COLUMNS($DL$60:DM61))),"")</f>
        <v/>
      </c>
      <c r="EJ61" s="348" t="str" cm="1">
        <f t="array" aca="1" ref="EJ61" ca="1">IFERROR(INDEX($DL$60:$DQ$60,_xlfn.AGGREGATE(15,6,COLUMN($DL$60:$DQ$60)-COLUMN($DK$60)/($EB$60:$EG$60=MAX($EB$60:$EG$60)),COLUMNS($DL$60:DN61))),"")</f>
        <v/>
      </c>
      <c r="EK61" s="348" t="str" cm="1">
        <f t="array" aca="1" ref="EK61" ca="1">IFERROR(INDEX($DL$60:$DQ$60,_xlfn.AGGREGATE(15,6,COLUMN($DL$60:$DQ$60)-COLUMN($DK$60)/($EB$60:$EG$60=MAX($EB$60:$EG$60)),COLUMNS($DL$60:DO61))),"")</f>
        <v/>
      </c>
      <c r="EL61" s="348" t="str" cm="1">
        <f t="array" aca="1" ref="EL61" ca="1">IFERROR(INDEX($DL$60:$DQ$60,_xlfn.AGGREGATE(15,6,COLUMN($DL$60:$DQ$60)-COLUMN($DK$60)/($EB$60:$EG$60=MAX($EB$60:$EG$60)),COLUMNS($DL$60:DP61))),"")</f>
        <v/>
      </c>
      <c r="EM61" s="348" t="str" cm="1">
        <f t="array" aca="1" ref="EM61" ca="1">IFERROR(INDEX($DL$60:$DQ$60,_xlfn.AGGREGATE(15,6,COLUMN($DL$60:$DQ$60)-COLUMN($DK$60)/($EB$60:$EG$60=MAX($EB$60:$EG$60)),COLUMNS($DL$60:DQ61))),"")</f>
        <v/>
      </c>
      <c r="EN61" s="352">
        <f t="shared" ca="1" si="2"/>
        <v>6</v>
      </c>
      <c r="EO61" s="350">
        <f t="shared" ca="1" si="21"/>
        <v>1</v>
      </c>
      <c r="EP61" s="377" t="str" cm="1">
        <f t="array" aca="1" ref="EP61" ca="1">INDEX(EH61:EM61,1,EO61)</f>
        <v/>
      </c>
    </row>
    <row r="62" spans="1:146" ht="26.25" customHeight="1" thickBo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5"/>
      <c r="J62" s="135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5"/>
      <c r="S62" s="135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5"/>
      <c r="AB62" s="135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5"/>
      <c r="AK62" s="135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5"/>
      <c r="AT62" s="135"/>
      <c r="AU62" s="172"/>
      <c r="AV62" s="159" t="str">
        <f t="shared" si="3"/>
        <v/>
      </c>
      <c r="AW62" s="169" t="str">
        <f>IF(AU61="","",VLOOKUP(DT62,General!U:V,2,FALSE))</f>
        <v/>
      </c>
      <c r="AX62" s="163" t="str" cm="1">
        <f t="array" aca="1" ref="AX62" ca="1">IF(AU61="","",INDIRECT(DT62&amp;DJ62))</f>
        <v/>
      </c>
      <c r="AY62" s="91" t="str">
        <f t="shared" si="4"/>
        <v/>
      </c>
      <c r="AZ62" s="91" t="str">
        <f t="shared" si="22"/>
        <v/>
      </c>
      <c r="BA62" s="105" t="str">
        <f t="shared" si="5"/>
        <v/>
      </c>
      <c r="BB62" s="135"/>
      <c r="BC62" s="135"/>
      <c r="BD62" s="135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5"/>
      <c r="BM62" s="135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5"/>
      <c r="BV62" s="135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5"/>
      <c r="CE62" s="135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5"/>
      <c r="CN62" s="135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CW62" s="379">
        <f t="shared" si="6"/>
        <v>0</v>
      </c>
      <c r="CX62" s="335">
        <f>COUNTIF(CZ62:DI62,CW62)</f>
        <v>0</v>
      </c>
      <c r="CY62" s="371" t="str">
        <f t="shared" si="0"/>
        <v/>
      </c>
      <c r="CZ62" s="372" t="str">
        <f t="shared" si="7"/>
        <v/>
      </c>
      <c r="DA62" s="372" t="str">
        <f t="shared" si="8"/>
        <v/>
      </c>
      <c r="DB62" s="372" t="str">
        <f t="shared" si="9"/>
        <v/>
      </c>
      <c r="DC62" s="372" t="str">
        <f t="shared" si="10"/>
        <v/>
      </c>
      <c r="DD62" s="372" t="str">
        <f t="shared" si="11"/>
        <v/>
      </c>
      <c r="DE62" s="372" t="str">
        <f t="shared" si="12"/>
        <v/>
      </c>
      <c r="DF62" s="372" t="str">
        <f t="shared" si="13"/>
        <v/>
      </c>
      <c r="DG62" s="372" t="str">
        <f t="shared" si="14"/>
        <v/>
      </c>
      <c r="DH62" s="372" t="str">
        <f t="shared" si="15"/>
        <v/>
      </c>
      <c r="DI62" s="372" t="str">
        <f t="shared" si="16"/>
        <v/>
      </c>
      <c r="DJ62" s="346">
        <v>62</v>
      </c>
      <c r="DK62" s="350">
        <f t="shared" si="52"/>
        <v>57</v>
      </c>
      <c r="DL62" s="348" t="str" cm="1">
        <f t="array" ref="DL62">IFERROR(INDEX($CZ$4:$DI$4,_xlfn.AGGREGATE(15,6,COLUMN($CZ$4:$DI$4)-COLUMN($CY$1)/($CZ$62:$DI$62=MAX($CZ$62:$DI$62)),COLUMNS($DI$4:DI5))),"")</f>
        <v/>
      </c>
      <c r="DM62" s="348" t="str" cm="1">
        <f t="array" ref="DM62">IFERROR(INDEX($CZ$4:$DI$4,_xlfn.AGGREGATE(15,6,COLUMN($CZ$4:$DI$4)-COLUMN($CY$1)/($CZ$62:$DI$62=MAX($CZ$62:$DI$62)),COLUMNS($DI$4:DJ5))),"")</f>
        <v/>
      </c>
      <c r="DN62" s="348" t="str" cm="1">
        <f t="array" ref="DN62">IFERROR(INDEX($CZ$4:$DI$4,_xlfn.AGGREGATE(15,6,COLUMN($CZ$4:$DI$4)-COLUMN($CY$1)/($CZ$62:$DI$62=MAX($CZ$62:$DI$62)),COLUMNS($DI$4:DK5))),"")</f>
        <v/>
      </c>
      <c r="DO62" s="348" t="str" cm="1">
        <f t="array" ref="DO62">IFERROR(INDEX($CZ$4:$DI$4,_xlfn.AGGREGATE(15,6,COLUMN($CZ$4:$DI$4)-COLUMN($CY$1)/($CZ$62:$DI$62=MAX($CZ$62:$DI$62)),COLUMNS($DI$4:DL5))),"")</f>
        <v/>
      </c>
      <c r="DP62" s="348" t="str" cm="1">
        <f t="array" ref="DP62">IFERROR(INDEX($CZ$4:$DI$4,_xlfn.AGGREGATE(15,6,COLUMN($CZ$4:$DI$4)-COLUMN($CY$1)/($CZ$62:$DI$62=MAX($CZ$62:$DI$62)),COLUMNS($DI$4:DM5))),"")</f>
        <v/>
      </c>
      <c r="DQ62" s="348" t="str" cm="1">
        <f t="array" ref="DQ62">IFERROR(INDEX($CZ$4:$DI$4,_xlfn.AGGREGATE(15,6,COLUMN($CZ$4:$DI$4)-COLUMN($CY$1)/($CZ$62:$DI$62=MAX($CZ$62:$DI$62)),COLUMNS($DI$4:DN5))),"")</f>
        <v/>
      </c>
      <c r="DR62" s="346" t="str">
        <f t="shared" ca="1" si="18"/>
        <v/>
      </c>
      <c r="DS62" s="349" t="str">
        <f t="shared" ca="1" si="19"/>
        <v>R</v>
      </c>
      <c r="DT62" s="349" t="str">
        <f t="shared" ca="1" si="1"/>
        <v/>
      </c>
      <c r="DU62" s="350">
        <f t="shared" ca="1" si="20"/>
        <v>2</v>
      </c>
      <c r="DV62" s="348" t="str">
        <f>IFERROR(VLOOKUP(DL62,General!R:S,2,FALSE),"")</f>
        <v/>
      </c>
      <c r="DW62" s="348" t="str">
        <f>IFERROR(VLOOKUP(DM62,General!R:S,2,FALSE),"")</f>
        <v/>
      </c>
      <c r="DX62" s="348" t="str">
        <f>IFERROR(VLOOKUP(DN62,General!R:S,2,FALSE),"")</f>
        <v/>
      </c>
      <c r="DY62" s="348" t="str">
        <f>IFERROR(VLOOKUP(DO62,General!R:S,2,FALSE),"")</f>
        <v/>
      </c>
      <c r="DZ62" s="348" t="str">
        <f>IFERROR(VLOOKUP(DP62,General!R:S,2,FALSE),"")</f>
        <v/>
      </c>
      <c r="EA62" s="348" t="str">
        <f>IFERROR(VLOOKUP(DQ62,General!R:S,2,FALSE),"")</f>
        <v/>
      </c>
      <c r="EB62" s="373">
        <f ca="1">IF(DL62="",-1,COUNTIF(INDIRECT(DV62&amp;$DJ$10):INDIRECT(DV62&amp;DJ62),"Y"))</f>
        <v>-1</v>
      </c>
      <c r="EC62" s="376">
        <f ca="1">IF(DM62="",-1,COUNTIF(INDIRECT(DW62&amp;$DJ$10):INDIRECT(DW62&amp;DJ62),"Y"))</f>
        <v>-1</v>
      </c>
      <c r="ED62" s="376">
        <f ca="1">IF(DN62="",-1,COUNTIF(INDIRECT(DX62&amp;$DJ$10):INDIRECT(DX62&amp;DJ62),"Y"))</f>
        <v>-1</v>
      </c>
      <c r="EE62" s="374">
        <f ca="1">IF(DO62="",-1,COUNTIF(INDIRECT(DY62&amp;$DJ$10):INDIRECT(DY62&amp;DJ62),"Y"))</f>
        <v>-1</v>
      </c>
      <c r="EF62" s="378">
        <f ca="1">IF(DP62="",-1,COUNTIF(INDIRECT(DZ62&amp;$DJ$10):INDIRECT(DZ62&amp;DJ62),"Y"))</f>
        <v>-1</v>
      </c>
      <c r="EG62" s="378">
        <f ca="1">IF(DQ62="",-1,COUNTIF(INDIRECT(EA62&amp;$DJ$10):INDIRECT(EA62&amp;DJ62),"Y"))</f>
        <v>-1</v>
      </c>
      <c r="EH62" s="348" t="str" cm="1">
        <f t="array" aca="1" ref="EH62" ca="1">IFERROR(INDEX($DL$61:$DQ$61,_xlfn.AGGREGATE(15,6,COLUMN($DL$61:$DQ$61)-COLUMN($DK$61)/($EB$61:$EG$61=MAX($EB$61:$EG$61)),COLUMNS(DL$61:$DL62))),"")</f>
        <v/>
      </c>
      <c r="EI62" s="348" t="str" cm="1">
        <f t="array" aca="1" ref="EI62" ca="1">IFERROR(INDEX($DL$61:$DQ$61,_xlfn.AGGREGATE(15,6,COLUMN($DL$61:$DQ$61)-COLUMN($DK$61)/($EB$61:$EG$61=MAX($EB$61:$EG$61)),COLUMNS($DL$61:DM62))),"")</f>
        <v/>
      </c>
      <c r="EJ62" s="348" t="str" cm="1">
        <f t="array" aca="1" ref="EJ62" ca="1">IFERROR(INDEX($DL$61:$DQ$61,_xlfn.AGGREGATE(15,6,COLUMN($DL$61:$DQ$61)-COLUMN($DK$61)/($EB$61:$EG$61=MAX($EB$61:$EG$61)),COLUMNS($DL$61:DN62))),"")</f>
        <v/>
      </c>
      <c r="EK62" s="348" t="str" cm="1">
        <f t="array" aca="1" ref="EK62" ca="1">IFERROR(INDEX($DL$61:$DQ$61,_xlfn.AGGREGATE(15,6,COLUMN($DL$61:$DQ$61)-COLUMN($DK$61)/($EB$61:$EG$61=MAX($EB$61:$EG$61)),COLUMNS($DL$61:DO62))),"")</f>
        <v/>
      </c>
      <c r="EL62" s="348" t="str" cm="1">
        <f t="array" aca="1" ref="EL62" ca="1">IFERROR(INDEX($DL$61:$DQ$61,_xlfn.AGGREGATE(15,6,COLUMN($DL$61:$DQ$61)-COLUMN($DK$61)/($EB$61:$EG$61=MAX($EB$61:$EG$61)),COLUMNS($DL$61:DP62))),"")</f>
        <v/>
      </c>
      <c r="EM62" s="348" t="str" cm="1">
        <f t="array" aca="1" ref="EM62" ca="1">IFERROR(INDEX($DL$61:$DQ$61,_xlfn.AGGREGATE(15,6,COLUMN($DL$61:$DQ$61)-COLUMN($DK$61)/($EB$61:$EG$61=MAX($EB$61:$EG$61)),COLUMNS($DL$61:DQ62))),"")</f>
        <v/>
      </c>
      <c r="EN62" s="352">
        <f t="shared" ca="1" si="2"/>
        <v>6</v>
      </c>
      <c r="EO62" s="350">
        <f t="shared" ca="1" si="21"/>
        <v>2</v>
      </c>
      <c r="EP62" s="377" t="str" cm="1">
        <f t="array" aca="1" ref="EP62" ca="1">INDEX(EH62:EM62,1,EO62)</f>
        <v/>
      </c>
    </row>
    <row r="63" spans="1:146" ht="26.25" customHeight="1" thickBo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5"/>
      <c r="J63" s="135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5"/>
      <c r="S63" s="135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5"/>
      <c r="AB63" s="135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5"/>
      <c r="AK63" s="135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5"/>
      <c r="AT63" s="135"/>
      <c r="AU63" s="172"/>
      <c r="AV63" s="159" t="str">
        <f t="shared" si="3"/>
        <v/>
      </c>
      <c r="AW63" s="169" t="str">
        <f>IF(AU62="","",VLOOKUP(DT63,General!U:V,2,FALSE))</f>
        <v/>
      </c>
      <c r="AX63" s="163" t="str" cm="1">
        <f t="array" aca="1" ref="AX63" ca="1">IF(AU62="","",INDIRECT(DT63&amp;DJ63))</f>
        <v/>
      </c>
      <c r="AY63" s="91" t="str">
        <f t="shared" si="4"/>
        <v/>
      </c>
      <c r="AZ63" s="91" t="str">
        <f t="shared" si="22"/>
        <v/>
      </c>
      <c r="BA63" s="105" t="str">
        <f t="shared" si="5"/>
        <v/>
      </c>
      <c r="BB63" s="135"/>
      <c r="BC63" s="135"/>
      <c r="BD63" s="135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5"/>
      <c r="BM63" s="135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5"/>
      <c r="BV63" s="135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5"/>
      <c r="CE63" s="135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5"/>
      <c r="CN63" s="135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CW63" s="379">
        <f t="shared" si="6"/>
        <v>0</v>
      </c>
      <c r="CX63" s="335">
        <f>COUNTIF(CZ63:DI63,CW63)</f>
        <v>0</v>
      </c>
      <c r="CY63" s="371" t="str">
        <f t="shared" si="0"/>
        <v/>
      </c>
      <c r="CZ63" s="372" t="str">
        <f t="shared" si="7"/>
        <v/>
      </c>
      <c r="DA63" s="372" t="str">
        <f t="shared" si="8"/>
        <v/>
      </c>
      <c r="DB63" s="372" t="str">
        <f t="shared" si="9"/>
        <v/>
      </c>
      <c r="DC63" s="372" t="str">
        <f t="shared" si="10"/>
        <v/>
      </c>
      <c r="DD63" s="372" t="str">
        <f t="shared" si="11"/>
        <v/>
      </c>
      <c r="DE63" s="372" t="str">
        <f t="shared" si="12"/>
        <v/>
      </c>
      <c r="DF63" s="372" t="str">
        <f t="shared" si="13"/>
        <v/>
      </c>
      <c r="DG63" s="372" t="str">
        <f t="shared" si="14"/>
        <v/>
      </c>
      <c r="DH63" s="372" t="str">
        <f t="shared" si="15"/>
        <v/>
      </c>
      <c r="DI63" s="372" t="str">
        <f t="shared" si="16"/>
        <v/>
      </c>
      <c r="DJ63" s="346">
        <v>63</v>
      </c>
      <c r="DK63" s="350">
        <f t="shared" si="52"/>
        <v>58</v>
      </c>
      <c r="DL63" s="348" t="str" cm="1">
        <f t="array" ref="DL63">IFERROR(INDEX($CZ$4:$DI$4,_xlfn.AGGREGATE(15,6,COLUMN($CZ$4:$DI$4)-COLUMN($CY$1)/($CZ$63:$DI$63=MAX($CZ$63:$DI$63)),COLUMNS($DI$4:DI5))),"")</f>
        <v/>
      </c>
      <c r="DM63" s="348" t="str" cm="1">
        <f t="array" ref="DM63">IFERROR(INDEX($CZ$4:$DI$4,_xlfn.AGGREGATE(15,6,COLUMN($CZ$4:$DI$4)-COLUMN($CY$1)/($CZ$63:$DI$63=MAX($CZ$63:$DI$63)),COLUMNS($DI$4:DJ5))),"")</f>
        <v/>
      </c>
      <c r="DN63" s="348" t="str" cm="1">
        <f t="array" ref="DN63">IFERROR(INDEX($CZ$4:$DI$4,_xlfn.AGGREGATE(15,6,COLUMN($CZ$4:$DI$4)-COLUMN($CY$1)/($CZ$63:$DI$63=MAX($CZ$63:$DI$63)),COLUMNS($DI$4:DK5))),"")</f>
        <v/>
      </c>
      <c r="DO63" s="348" t="str" cm="1">
        <f t="array" ref="DO63">IFERROR(INDEX($CZ$4:$DI$4,_xlfn.AGGREGATE(15,6,COLUMN($CZ$4:$DI$4)-COLUMN($CY$1)/($CZ$63:$DI$63=MAX($CZ$63:$DI$63)),COLUMNS($DI$4:DL5))),"")</f>
        <v/>
      </c>
      <c r="DP63" s="348" t="str" cm="1">
        <f t="array" ref="DP63">IFERROR(INDEX($CZ$4:$DI$4,_xlfn.AGGREGATE(15,6,COLUMN($CZ$4:$DI$4)-COLUMN($CY$1)/($CZ$63:$DI$63=MAX($CZ$63:$DI$63)),COLUMNS($DI$4:DM5))),"")</f>
        <v/>
      </c>
      <c r="DQ63" s="348" t="str" cm="1">
        <f t="array" ref="DQ63">IFERROR(INDEX($CZ$4:$DI$4,_xlfn.AGGREGATE(15,6,COLUMN($CZ$4:$DI$4)-COLUMN($CY$1)/($CZ$63:$DI$63=MAX($CZ$63:$DI$63)),COLUMNS($DI$4:DN5))),"")</f>
        <v/>
      </c>
      <c r="DR63" s="346" t="str">
        <f t="shared" ca="1" si="18"/>
        <v/>
      </c>
      <c r="DS63" s="349" t="str">
        <f t="shared" ca="1" si="19"/>
        <v>R</v>
      </c>
      <c r="DT63" s="349" t="str">
        <f t="shared" ca="1" si="1"/>
        <v/>
      </c>
      <c r="DU63" s="350">
        <f t="shared" ca="1" si="20"/>
        <v>3</v>
      </c>
      <c r="DV63" s="348" t="str">
        <f>IFERROR(VLOOKUP(DL63,General!R:S,2,FALSE),"")</f>
        <v/>
      </c>
      <c r="DW63" s="348" t="str">
        <f>IFERROR(VLOOKUP(DM63,General!R:S,2,FALSE),"")</f>
        <v/>
      </c>
      <c r="DX63" s="348" t="str">
        <f>IFERROR(VLOOKUP(DN63,General!R:S,2,FALSE),"")</f>
        <v/>
      </c>
      <c r="DY63" s="348" t="str">
        <f>IFERROR(VLOOKUP(DO63,General!R:S,2,FALSE),"")</f>
        <v/>
      </c>
      <c r="DZ63" s="348" t="str">
        <f>IFERROR(VLOOKUP(DP63,General!R:S,2,FALSE),"")</f>
        <v/>
      </c>
      <c r="EA63" s="348" t="str">
        <f>IFERROR(VLOOKUP(DQ63,General!R:S,2,FALSE),"")</f>
        <v/>
      </c>
      <c r="EB63" s="373">
        <f ca="1">IF(DL63="",-1,COUNTIF(INDIRECT(DV63&amp;$DJ$10):INDIRECT(DV63&amp;DJ63),"Y"))</f>
        <v>-1</v>
      </c>
      <c r="EC63" s="376">
        <f ca="1">IF(DM63="",-1,COUNTIF(INDIRECT(DW63&amp;$DJ$10):INDIRECT(DW63&amp;DJ63),"Y"))</f>
        <v>-1</v>
      </c>
      <c r="ED63" s="376">
        <f ca="1">IF(DN63="",-1,COUNTIF(INDIRECT(DX63&amp;$DJ$10):INDIRECT(DX63&amp;DJ63),"Y"))</f>
        <v>-1</v>
      </c>
      <c r="EE63" s="374">
        <f ca="1">IF(DO63="",-1,COUNTIF(INDIRECT(DY63&amp;$DJ$10):INDIRECT(DY63&amp;DJ63),"Y"))</f>
        <v>-1</v>
      </c>
      <c r="EF63" s="378">
        <f ca="1">IF(DP63="",-1,COUNTIF(INDIRECT(DZ63&amp;$DJ$10):INDIRECT(DZ63&amp;DJ63),"Y"))</f>
        <v>-1</v>
      </c>
      <c r="EG63" s="378">
        <f ca="1">IF(DQ63="",-1,COUNTIF(INDIRECT(EA63&amp;$DJ$10):INDIRECT(EA63&amp;DJ63),"Y"))</f>
        <v>-1</v>
      </c>
      <c r="EH63" s="348" t="str" cm="1">
        <f t="array" aca="1" ref="EH63" ca="1">IFERROR(INDEX($DL$62:$DQ$62,_xlfn.AGGREGATE(15,6,COLUMN($DL$62:$DQ$62)-COLUMN($DK$62)/($EB$62:$EG$62=MAX($EB$62:$EG$62)),COLUMNS(DL$62:$DL63))),"")</f>
        <v/>
      </c>
      <c r="EI63" s="348" t="str" cm="1">
        <f t="array" aca="1" ref="EI63" ca="1">IFERROR(INDEX($DL$62:$DQ$62,_xlfn.AGGREGATE(15,6,COLUMN($DL$62:$DQ$62)-COLUMN($DK$62)/($EB$62:$EG$62=MAX($EB$62:$EG$62)),COLUMNS($DL$62:DM63))),"")</f>
        <v/>
      </c>
      <c r="EJ63" s="348" t="str" cm="1">
        <f t="array" aca="1" ref="EJ63" ca="1">IFERROR(INDEX($DL$62:$DQ$62,_xlfn.AGGREGATE(15,6,COLUMN($DL$62:$DQ$62)-COLUMN($DK$62)/($EB$62:$EG$62=MAX($EB$62:$EG$62)),COLUMNS($DL$62:DN63))),"")</f>
        <v/>
      </c>
      <c r="EK63" s="348" t="str" cm="1">
        <f t="array" aca="1" ref="EK63" ca="1">IFERROR(INDEX($DL$62:$DQ$62,_xlfn.AGGREGATE(15,6,COLUMN($DL$62:$DQ$62)-COLUMN($DK$62)/($EB$62:$EG$62=MAX($EB$62:$EG$62)),COLUMNS($DL$62:DO63))),"")</f>
        <v/>
      </c>
      <c r="EL63" s="348" t="str" cm="1">
        <f t="array" aca="1" ref="EL63" ca="1">IFERROR(INDEX($DL$62:$DQ$62,_xlfn.AGGREGATE(15,6,COLUMN($DL$62:$DQ$62)-COLUMN($DK$62)/($EB$62:$EG$62=MAX($EB$62:$EG$62)),COLUMNS($DL$62:DP63))),"")</f>
        <v/>
      </c>
      <c r="EM63" s="348" t="str" cm="1">
        <f t="array" aca="1" ref="EM63" ca="1">IFERROR(INDEX($DL$62:$DQ$62,_xlfn.AGGREGATE(15,6,COLUMN($DL$62:$DQ$62)-COLUMN($DK$62)/($EB$62:$EG$62=MAX($EB$62:$EG$62)),COLUMNS($DL$62:DQ63))),"")</f>
        <v/>
      </c>
      <c r="EN63" s="352">
        <f t="shared" ca="1" si="2"/>
        <v>6</v>
      </c>
      <c r="EO63" s="350">
        <f t="shared" ca="1" si="21"/>
        <v>3</v>
      </c>
      <c r="EP63" s="377" t="str" cm="1">
        <f t="array" aca="1" ref="EP63" ca="1">INDEX(EH63:EM63,1,EO63)</f>
        <v/>
      </c>
    </row>
    <row r="64" spans="1:146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5"/>
      <c r="J64" s="135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5"/>
      <c r="S64" s="135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5"/>
      <c r="AB64" s="135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5"/>
      <c r="AK64" s="135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5"/>
      <c r="AT64" s="135"/>
      <c r="AU64" s="173"/>
      <c r="AV64" s="160" t="str">
        <f t="shared" si="3"/>
        <v/>
      </c>
      <c r="AW64" s="170" t="str">
        <f>IF(AU63="","",VLOOKUP(DT64,General!U:V,2,FALSE))</f>
        <v/>
      </c>
      <c r="AX64" s="167" t="str" cm="1">
        <f t="array" aca="1" ref="AX64" ca="1">IF(AU63="","",INDIRECT(DT64&amp;DJ64))</f>
        <v/>
      </c>
      <c r="AY64" s="107" t="str">
        <f t="shared" si="4"/>
        <v/>
      </c>
      <c r="AZ64" s="107" t="str">
        <f t="shared" si="22"/>
        <v/>
      </c>
      <c r="BA64" s="108" t="str">
        <f t="shared" si="5"/>
        <v/>
      </c>
      <c r="BB64" s="135"/>
      <c r="BC64" s="135"/>
      <c r="BD64" s="135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5"/>
      <c r="BM64" s="135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5"/>
      <c r="BV64" s="135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5"/>
      <c r="CE64" s="135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5"/>
      <c r="CN64" s="135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379">
        <f t="shared" si="6"/>
        <v>0</v>
      </c>
      <c r="CX64" s="335">
        <f>COUNTIF(CZ64:DI64,CW64)</f>
        <v>0</v>
      </c>
      <c r="CY64" s="371" t="str">
        <f t="shared" si="0"/>
        <v/>
      </c>
      <c r="CZ64" s="372" t="str">
        <f t="shared" si="7"/>
        <v/>
      </c>
      <c r="DA64" s="372" t="str">
        <f t="shared" si="8"/>
        <v/>
      </c>
      <c r="DB64" s="372" t="str">
        <f t="shared" si="9"/>
        <v/>
      </c>
      <c r="DC64" s="372" t="str">
        <f t="shared" si="10"/>
        <v/>
      </c>
      <c r="DD64" s="372" t="str">
        <f t="shared" si="11"/>
        <v/>
      </c>
      <c r="DE64" s="372" t="str">
        <f t="shared" si="12"/>
        <v/>
      </c>
      <c r="DF64" s="372" t="str">
        <f t="shared" si="13"/>
        <v/>
      </c>
      <c r="DG64" s="372" t="str">
        <f t="shared" si="14"/>
        <v/>
      </c>
      <c r="DH64" s="372" t="str">
        <f t="shared" si="15"/>
        <v/>
      </c>
      <c r="DI64" s="372" t="str">
        <f t="shared" si="16"/>
        <v/>
      </c>
      <c r="DJ64" s="346">
        <v>64</v>
      </c>
      <c r="DK64" s="350">
        <f t="shared" si="52"/>
        <v>59</v>
      </c>
      <c r="DL64" s="348" t="str" cm="1">
        <f t="array" ref="DL64">IFERROR(INDEX($CZ$4:$DI$4,_xlfn.AGGREGATE(15,6,COLUMN($CZ$4:$DI$4)-COLUMN($CY$1)/($CZ$64:$DI$64=MAX($CZ$64:$DI$64)),COLUMNS($DI$4:DI5))),"")</f>
        <v/>
      </c>
      <c r="DM64" s="348" t="str" cm="1">
        <f t="array" ref="DM64">IFERROR(INDEX($CZ$4:$DI$4,_xlfn.AGGREGATE(15,6,COLUMN($CZ$4:$DI$4)-COLUMN($CY$1)/($CZ$64:$DI$64=MAX($CZ$64:$DI$64)),COLUMNS($DI$4:DJ5))),"")</f>
        <v/>
      </c>
      <c r="DN64" s="348" t="str" cm="1">
        <f t="array" ref="DN64">IFERROR(INDEX($CZ$4:$DI$4,_xlfn.AGGREGATE(15,6,COLUMN($CZ$4:$DI$4)-COLUMN($CY$1)/($CZ$64:$DI$64=MAX($CZ$64:$DI$64)),COLUMNS($DI$4:DK5))),"")</f>
        <v/>
      </c>
      <c r="DO64" s="348" t="str" cm="1">
        <f t="array" ref="DO64">IFERROR(INDEX($CZ$4:$DI$4,_xlfn.AGGREGATE(15,6,COLUMN($CZ$4:$DI$4)-COLUMN($CY$1)/($CZ$64:$DI$64=MAX($CZ$64:$DI$64)),COLUMNS($DI$4:DL5))),"")</f>
        <v/>
      </c>
      <c r="DP64" s="348" t="str" cm="1">
        <f t="array" ref="DP64">IFERROR(INDEX($CZ$4:$DI$4,_xlfn.AGGREGATE(15,6,COLUMN($CZ$4:$DI$4)-COLUMN($CY$1)/($CZ$64:$DI$64=MAX($CZ$64:$DI$64)),COLUMNS($DI$4:DM5))),"")</f>
        <v/>
      </c>
      <c r="DQ64" s="348" t="str" cm="1">
        <f t="array" ref="DQ64">IFERROR(INDEX($CZ$4:$DI$4,_xlfn.AGGREGATE(15,6,COLUMN($CZ$4:$DI$4)-COLUMN($CY$1)/($CZ$64:$DI$64=MAX($CZ$64:$DI$64)),COLUMNS($DI$4:DN5))),"")</f>
        <v/>
      </c>
      <c r="DR64" s="346" t="str">
        <f t="shared" ca="1" si="18"/>
        <v/>
      </c>
      <c r="DS64" s="349" t="str">
        <f t="shared" ca="1" si="19"/>
        <v>R</v>
      </c>
      <c r="DT64" s="349" t="str">
        <f t="shared" ca="1" si="1"/>
        <v/>
      </c>
      <c r="DU64" s="350">
        <f t="shared" ca="1" si="20"/>
        <v>4</v>
      </c>
      <c r="DV64" s="348" t="str">
        <f>IFERROR(VLOOKUP(DL64,General!R:S,2,FALSE),"")</f>
        <v/>
      </c>
      <c r="DW64" s="348" t="str">
        <f>IFERROR(VLOOKUP(DM64,General!R:S,2,FALSE),"")</f>
        <v/>
      </c>
      <c r="DX64" s="348" t="str">
        <f>IFERROR(VLOOKUP(DN64,General!R:S,2,FALSE),"")</f>
        <v/>
      </c>
      <c r="DY64" s="348" t="str">
        <f>IFERROR(VLOOKUP(DO64,General!R:S,2,FALSE),"")</f>
        <v/>
      </c>
      <c r="DZ64" s="348" t="str">
        <f>IFERROR(VLOOKUP(DP64,General!R:S,2,FALSE),"")</f>
        <v/>
      </c>
      <c r="EA64" s="348" t="str">
        <f>IFERROR(VLOOKUP(DQ64,General!R:S,2,FALSE),"")</f>
        <v/>
      </c>
      <c r="EB64" s="373">
        <f ca="1">IF(DL64="",-1,COUNTIF(INDIRECT(DV64&amp;$DJ$10):INDIRECT(DV64&amp;DJ64),"Y"))</f>
        <v>-1</v>
      </c>
      <c r="EC64" s="376">
        <f ca="1">IF(DM64="",-1,COUNTIF(INDIRECT(DW64&amp;$DJ$10):INDIRECT(DW64&amp;DJ64),"Y"))</f>
        <v>-1</v>
      </c>
      <c r="ED64" s="376">
        <f ca="1">IF(DN64="",-1,COUNTIF(INDIRECT(DX64&amp;$DJ$10):INDIRECT(DX64&amp;DJ64),"Y"))</f>
        <v>-1</v>
      </c>
      <c r="EE64" s="374">
        <f ca="1">IF(DO64="",-1,COUNTIF(INDIRECT(DY64&amp;$DJ$10):INDIRECT(DY64&amp;DJ64),"Y"))</f>
        <v>-1</v>
      </c>
      <c r="EF64" s="378">
        <f ca="1">IF(DP64="",-1,COUNTIF(INDIRECT(DZ64&amp;$DJ$10):INDIRECT(DZ64&amp;DJ64),"Y"))</f>
        <v>-1</v>
      </c>
      <c r="EG64" s="378">
        <f ca="1">IF(DQ64="",-1,COUNTIF(INDIRECT(EA64&amp;$DJ$10):INDIRECT(EA64&amp;DJ64),"Y"))</f>
        <v>-1</v>
      </c>
      <c r="EH64" s="348" t="str" cm="1">
        <f t="array" aca="1" ref="EH64" ca="1">IFERROR(INDEX($DL$63:$DQ$63,_xlfn.AGGREGATE(15,6,COLUMN($DL$63:$DQ$63)-COLUMN($DK$63)/($EB$63:$EG$63=MAX($EB$63:$EG$63)),COLUMNS(DL$63:$DL64))),"")</f>
        <v/>
      </c>
      <c r="EI64" s="348" t="str" cm="1">
        <f t="array" aca="1" ref="EI64" ca="1">IFERROR(INDEX($DL$63:$DQ$63,_xlfn.AGGREGATE(15,6,COLUMN($DL$63:$DQ$63)-COLUMN($DK$63)/($EB$63:$EG$63=MAX($EB$63:$EG$63)),COLUMNS($DL$63:DM64))),"")</f>
        <v/>
      </c>
      <c r="EJ64" s="348" t="str" cm="1">
        <f t="array" aca="1" ref="EJ64" ca="1">IFERROR(INDEX($DL$63:$DQ$63,_xlfn.AGGREGATE(15,6,COLUMN($DL$63:$DQ$63)-COLUMN($DK$63)/($EB$63:$EG$63=MAX($EB$63:$EG$63)),COLUMNS($DL$63:DN64))),"")</f>
        <v/>
      </c>
      <c r="EK64" s="348" t="str" cm="1">
        <f t="array" aca="1" ref="EK64" ca="1">IFERROR(INDEX($DL$63:$DQ$63,_xlfn.AGGREGATE(15,6,COLUMN($DL$63:$DQ$63)-COLUMN($DK$63)/($EB$63:$EG$63=MAX($EB$63:$EG$63)),COLUMNS($DL$63:DO64))),"")</f>
        <v/>
      </c>
      <c r="EL64" s="348" t="str" cm="1">
        <f t="array" aca="1" ref="EL64" ca="1">IFERROR(INDEX($DL$63:$DQ$63,_xlfn.AGGREGATE(15,6,COLUMN($DL$63:$DQ$63)-COLUMN($DK$63)/($EB$63:$EG$63=MAX($EB$63:$EG$63)),COLUMNS($DL$63:DP64))),"")</f>
        <v/>
      </c>
      <c r="EM64" s="348" t="str" cm="1">
        <f t="array" aca="1" ref="EM64" ca="1">IFERROR(INDEX($DL$63:$DQ$63,_xlfn.AGGREGATE(15,6,COLUMN($DL$63:$DQ$63)-COLUMN($DK$63)/($EB$63:$EG$63=MAX($EB$63:$EG$63)),COLUMNS($DL$63:DQ64))),"")</f>
        <v/>
      </c>
      <c r="EN64" s="352">
        <f t="shared" ca="1" si="2"/>
        <v>6</v>
      </c>
      <c r="EO64" s="350">
        <f t="shared" ca="1" si="21"/>
        <v>4</v>
      </c>
      <c r="EP64" s="377" t="str" cm="1">
        <f t="array" aca="1" ref="EP64" ca="1">INDEX(EH64:EM64,1,EO64)</f>
        <v/>
      </c>
    </row>
    <row r="65" spans="1:146" ht="26.25" customHeight="1" thickBo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5"/>
      <c r="J65" s="135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5"/>
      <c r="S65" s="135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5"/>
      <c r="AB65" s="135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5"/>
      <c r="AK65" s="135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5"/>
      <c r="AT65" s="135"/>
      <c r="AU65" s="171"/>
      <c r="AV65" s="164" t="str">
        <f t="shared" si="3"/>
        <v/>
      </c>
      <c r="AW65" s="165" t="str">
        <f>IF(AU64="","",VLOOKUP(DT65,General!U:V,2,FALSE))</f>
        <v/>
      </c>
      <c r="AX65" s="166" t="str" cm="1">
        <f t="array" aca="1" ref="AX65" ca="1">IF(AU64="","",INDIRECT(DT65&amp;DJ65))</f>
        <v/>
      </c>
      <c r="AY65" s="102" t="str">
        <f t="shared" si="4"/>
        <v/>
      </c>
      <c r="AZ65" s="102" t="str">
        <f t="shared" si="22"/>
        <v/>
      </c>
      <c r="BA65" s="103" t="str">
        <f t="shared" si="5"/>
        <v/>
      </c>
      <c r="BB65" s="135"/>
      <c r="BC65" s="135"/>
      <c r="BD65" s="135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5"/>
      <c r="BM65" s="135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5"/>
      <c r="BV65" s="135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5"/>
      <c r="CE65" s="135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5"/>
      <c r="CN65" s="135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CW65" s="379">
        <f t="shared" si="6"/>
        <v>0</v>
      </c>
      <c r="CX65" s="335">
        <f>COUNTIF(CZ65:DI65,CW65)</f>
        <v>0</v>
      </c>
      <c r="CY65" s="371" t="str">
        <f t="shared" si="0"/>
        <v/>
      </c>
      <c r="CZ65" s="372" t="str">
        <f t="shared" si="7"/>
        <v/>
      </c>
      <c r="DA65" s="372" t="str">
        <f t="shared" si="8"/>
        <v/>
      </c>
      <c r="DB65" s="372" t="str">
        <f t="shared" si="9"/>
        <v/>
      </c>
      <c r="DC65" s="372" t="str">
        <f t="shared" si="10"/>
        <v/>
      </c>
      <c r="DD65" s="372" t="str">
        <f t="shared" si="11"/>
        <v/>
      </c>
      <c r="DE65" s="372" t="str">
        <f t="shared" si="12"/>
        <v/>
      </c>
      <c r="DF65" s="372" t="str">
        <f t="shared" si="13"/>
        <v/>
      </c>
      <c r="DG65" s="372" t="str">
        <f t="shared" si="14"/>
        <v/>
      </c>
      <c r="DH65" s="372" t="str">
        <f t="shared" si="15"/>
        <v/>
      </c>
      <c r="DI65" s="372" t="str">
        <f t="shared" si="16"/>
        <v/>
      </c>
      <c r="DJ65" s="346">
        <v>65</v>
      </c>
      <c r="DK65" s="350">
        <f t="shared" si="52"/>
        <v>60</v>
      </c>
      <c r="DL65" s="348" t="str" cm="1">
        <f t="array" ref="DL65">IFERROR(INDEX($CZ$4:$DI$4,_xlfn.AGGREGATE(15,6,COLUMN($CZ$4:$DI$4)-COLUMN($CY$1)/($CZ$65:$DI$65=MAX($CZ$65:$DI$65)),COLUMNS($DI$4:DI5))),"")</f>
        <v/>
      </c>
      <c r="DM65" s="348" t="str" cm="1">
        <f t="array" ref="DM65">IFERROR(INDEX($CZ$4:$DI$4,_xlfn.AGGREGATE(15,6,COLUMN($CZ$4:$DI$4)-COLUMN($CY$1)/($CZ$65:$DI$65=MAX($CZ$65:$DI$65)),COLUMNS($DI$4:DJ5))),"")</f>
        <v/>
      </c>
      <c r="DN65" s="348" t="str" cm="1">
        <f t="array" ref="DN65">IFERROR(INDEX($CZ$4:$DI$4,_xlfn.AGGREGATE(15,6,COLUMN($CZ$4:$DI$4)-COLUMN($CY$1)/($CZ$65:$DI$65=MAX($CZ$65:$DI$65)),COLUMNS($DI$4:DK5))),"")</f>
        <v/>
      </c>
      <c r="DO65" s="348" t="str" cm="1">
        <f t="array" ref="DO65">IFERROR(INDEX($CZ$4:$DI$4,_xlfn.AGGREGATE(15,6,COLUMN($CZ$4:$DI$4)-COLUMN($CY$1)/($CZ$65:$DI$65=MAX($CZ$65:$DI$65)),COLUMNS($DI$4:DL5))),"")</f>
        <v/>
      </c>
      <c r="DP65" s="348" t="str" cm="1">
        <f t="array" ref="DP65">IFERROR(INDEX($CZ$4:$DI$4,_xlfn.AGGREGATE(15,6,COLUMN($CZ$4:$DI$4)-COLUMN($CY$1)/($CZ$65:$DI$65=MAX($CZ$65:$DI$65)),COLUMNS($DI$4:DM5))),"")</f>
        <v/>
      </c>
      <c r="DQ65" s="348" t="str" cm="1">
        <f t="array" ref="DQ65">IFERROR(INDEX($CZ$4:$DI$4,_xlfn.AGGREGATE(15,6,COLUMN($CZ$4:$DI$4)-COLUMN($CY$1)/($CZ$65:$DI$65=MAX($CZ$65:$DI$65)),COLUMNS($DI$4:DN5))),"")</f>
        <v/>
      </c>
      <c r="DR65" s="346" t="str">
        <f t="shared" ca="1" si="18"/>
        <v/>
      </c>
      <c r="DS65" s="349" t="str">
        <f t="shared" ca="1" si="19"/>
        <v>R</v>
      </c>
      <c r="DT65" s="349" t="str">
        <f t="shared" ca="1" si="1"/>
        <v/>
      </c>
      <c r="DU65" s="350">
        <f t="shared" ca="1" si="20"/>
        <v>5</v>
      </c>
      <c r="DV65" s="348" t="str">
        <f>IFERROR(VLOOKUP(DL65,General!R:S,2,FALSE),"")</f>
        <v/>
      </c>
      <c r="DW65" s="348" t="str">
        <f>IFERROR(VLOOKUP(DM65,General!R:S,2,FALSE),"")</f>
        <v/>
      </c>
      <c r="DX65" s="348" t="str">
        <f>IFERROR(VLOOKUP(DN65,General!R:S,2,FALSE),"")</f>
        <v/>
      </c>
      <c r="DY65" s="348" t="str">
        <f>IFERROR(VLOOKUP(DO65,General!R:S,2,FALSE),"")</f>
        <v/>
      </c>
      <c r="DZ65" s="348" t="str">
        <f>IFERROR(VLOOKUP(DP65,General!R:S,2,FALSE),"")</f>
        <v/>
      </c>
      <c r="EA65" s="348" t="str">
        <f>IFERROR(VLOOKUP(DQ65,General!R:S,2,FALSE),"")</f>
        <v/>
      </c>
      <c r="EB65" s="373">
        <f ca="1">IF(DL65="",-1,COUNTIF(INDIRECT(DV65&amp;$DJ$10):INDIRECT(DV65&amp;DJ65),"Y"))</f>
        <v>-1</v>
      </c>
      <c r="EC65" s="376">
        <f ca="1">IF(DM65="",-1,COUNTIF(INDIRECT(DW65&amp;$DJ$10):INDIRECT(DW65&amp;DJ65),"Y"))</f>
        <v>-1</v>
      </c>
      <c r="ED65" s="376">
        <f ca="1">IF(DN65="",-1,COUNTIF(INDIRECT(DX65&amp;$DJ$10):INDIRECT(DX65&amp;DJ65),"Y"))</f>
        <v>-1</v>
      </c>
      <c r="EE65" s="374">
        <f ca="1">IF(DO65="",-1,COUNTIF(INDIRECT(DY65&amp;$DJ$10):INDIRECT(DY65&amp;DJ65),"Y"))</f>
        <v>-1</v>
      </c>
      <c r="EF65" s="378">
        <f ca="1">IF(DP65="",-1,COUNTIF(INDIRECT(DZ65&amp;$DJ$10):INDIRECT(DZ65&amp;DJ65),"Y"))</f>
        <v>-1</v>
      </c>
      <c r="EG65" s="378">
        <f ca="1">IF(DQ65="",-1,COUNTIF(INDIRECT(EA65&amp;$DJ$10):INDIRECT(EA65&amp;DJ65),"Y"))</f>
        <v>-1</v>
      </c>
      <c r="EH65" s="348" t="str" cm="1">
        <f t="array" aca="1" ref="EH65" ca="1">IFERROR(INDEX($DL$64:$DQ$64,_xlfn.AGGREGATE(15,6,COLUMN($DL$64:$DQ$64)-COLUMN($DK$64)/($EB$64:$EG$64=MAX($EB$64:$EG$64)),COLUMNS(DL$64:$DL65))),"")</f>
        <v/>
      </c>
      <c r="EI65" s="348" t="str" cm="1">
        <f t="array" aca="1" ref="EI65" ca="1">IFERROR(INDEX($DL$64:$DQ$64,_xlfn.AGGREGATE(15,6,COLUMN($DL$64:$DQ$64)-COLUMN($DK$64)/($EB$64:$EG$64=MAX($EB$64:$EG$64)),COLUMNS($DL$64:DM65))),"")</f>
        <v/>
      </c>
      <c r="EJ65" s="348" t="str" cm="1">
        <f t="array" aca="1" ref="EJ65" ca="1">IFERROR(INDEX($DL$64:$DQ$64,_xlfn.AGGREGATE(15,6,COLUMN($DL$64:$DQ$64)-COLUMN($DK$64)/($EB$64:$EG$64=MAX($EB$64:$EG$64)),COLUMNS($DL$64:DN65))),"")</f>
        <v/>
      </c>
      <c r="EK65" s="348" t="str" cm="1">
        <f t="array" aca="1" ref="EK65" ca="1">IFERROR(INDEX($DL$64:$DQ$64,_xlfn.AGGREGATE(15,6,COLUMN($DL$64:$DQ$64)-COLUMN($DK$64)/($EB$64:$EG$64=MAX($EB$64:$EG$64)),COLUMNS($DL$64:DO65))),"")</f>
        <v/>
      </c>
      <c r="EL65" s="348" t="str" cm="1">
        <f t="array" aca="1" ref="EL65" ca="1">IFERROR(INDEX($DL$64:$DQ$64,_xlfn.AGGREGATE(15,6,COLUMN($DL$64:$DQ$64)-COLUMN($DK$64)/($EB$64:$EG$64=MAX($EB$64:$EG$64)),COLUMNS($DL$64:DP65))),"")</f>
        <v/>
      </c>
      <c r="EM65" s="348" t="str" cm="1">
        <f t="array" aca="1" ref="EM65" ca="1">IFERROR(INDEX($DL$64:$DQ$64,_xlfn.AGGREGATE(15,6,COLUMN($DL$64:$DQ$64)-COLUMN($DK$64)/($EB$64:$EG$64=MAX($EB$64:$EG$64)),COLUMNS($DL$64:DQ65))),"")</f>
        <v/>
      </c>
      <c r="EN65" s="352">
        <f t="shared" ca="1" si="2"/>
        <v>6</v>
      </c>
      <c r="EO65" s="350">
        <f t="shared" ca="1" si="21"/>
        <v>5</v>
      </c>
      <c r="EP65" s="377" t="str" cm="1">
        <f t="array" aca="1" ref="EP65" ca="1">INDEX(EH65:EM65,1,EO65)</f>
        <v/>
      </c>
    </row>
    <row r="66" spans="1:146" ht="26.25" customHeight="1" thickBo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5"/>
      <c r="J66" s="135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5"/>
      <c r="S66" s="135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5"/>
      <c r="AB66" s="135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5"/>
      <c r="AK66" s="135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5"/>
      <c r="AT66" s="135"/>
      <c r="AU66" s="172"/>
      <c r="AV66" s="159" t="str">
        <f t="shared" si="3"/>
        <v/>
      </c>
      <c r="AW66" s="169" t="str">
        <f>IF(AU65="","",VLOOKUP(DT66,General!U:V,2,FALSE))</f>
        <v/>
      </c>
      <c r="AX66" s="163" t="str" cm="1">
        <f t="array" aca="1" ref="AX66" ca="1">IF(AU65="","",INDIRECT(DT66&amp;DJ66))</f>
        <v/>
      </c>
      <c r="AY66" s="91" t="str">
        <f t="shared" si="4"/>
        <v/>
      </c>
      <c r="AZ66" s="91" t="str">
        <f t="shared" si="22"/>
        <v/>
      </c>
      <c r="BA66" s="105" t="str">
        <f t="shared" si="5"/>
        <v/>
      </c>
      <c r="BB66" s="135"/>
      <c r="BC66" s="135"/>
      <c r="BD66" s="135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5"/>
      <c r="BM66" s="135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5"/>
      <c r="BV66" s="135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5"/>
      <c r="CE66" s="135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5"/>
      <c r="CN66" s="135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CW66" s="379">
        <f t="shared" si="6"/>
        <v>0</v>
      </c>
      <c r="CX66" s="335">
        <f>COUNTIF(CZ66:DI66,CW66)</f>
        <v>0</v>
      </c>
      <c r="CY66" s="371" t="str">
        <f t="shared" si="0"/>
        <v/>
      </c>
      <c r="CZ66" s="372" t="str">
        <f t="shared" si="7"/>
        <v/>
      </c>
      <c r="DA66" s="372" t="str">
        <f t="shared" si="8"/>
        <v/>
      </c>
      <c r="DB66" s="372" t="str">
        <f t="shared" si="9"/>
        <v/>
      </c>
      <c r="DC66" s="372" t="str">
        <f t="shared" si="10"/>
        <v/>
      </c>
      <c r="DD66" s="372" t="str">
        <f t="shared" si="11"/>
        <v/>
      </c>
      <c r="DE66" s="372" t="str">
        <f t="shared" si="12"/>
        <v/>
      </c>
      <c r="DF66" s="372" t="str">
        <f t="shared" si="13"/>
        <v/>
      </c>
      <c r="DG66" s="372" t="str">
        <f t="shared" si="14"/>
        <v/>
      </c>
      <c r="DH66" s="372" t="str">
        <f t="shared" si="15"/>
        <v/>
      </c>
      <c r="DI66" s="372" t="str">
        <f t="shared" si="16"/>
        <v/>
      </c>
      <c r="DJ66" s="346">
        <v>66</v>
      </c>
      <c r="DK66" s="350">
        <f t="shared" si="52"/>
        <v>61</v>
      </c>
      <c r="DL66" s="348" t="str" cm="1">
        <f t="array" ref="DL66">IFERROR(INDEX($CZ$4:$DI$4,_xlfn.AGGREGATE(15,6,COLUMN($CZ$4:$DI$4)-COLUMN($CY$1)/($CZ$66:$DI$66=MAX($CZ$66:$DI$66)),COLUMNS($DI$4:DI5))),"")</f>
        <v/>
      </c>
      <c r="DM66" s="348" t="str" cm="1">
        <f t="array" ref="DM66">IFERROR(INDEX($CZ$4:$DI$4,_xlfn.AGGREGATE(15,6,COLUMN($CZ$4:$DI$4)-COLUMN($CY$1)/($CZ$66:$DI$66=MAX($CZ$66:$DI$66)),COLUMNS($DI$4:DJ5))),"")</f>
        <v/>
      </c>
      <c r="DN66" s="348" t="str" cm="1">
        <f t="array" ref="DN66">IFERROR(INDEX($CZ$4:$DI$4,_xlfn.AGGREGATE(15,6,COLUMN($CZ$4:$DI$4)-COLUMN($CY$1)/($CZ$66:$DI$66=MAX($CZ$66:$DI$66)),COLUMNS($DI$4:DK5))),"")</f>
        <v/>
      </c>
      <c r="DO66" s="348" t="str" cm="1">
        <f t="array" ref="DO66">IFERROR(INDEX($CZ$4:$DI$4,_xlfn.AGGREGATE(15,6,COLUMN($CZ$4:$DI$4)-COLUMN($CY$1)/($CZ$66:$DI$66=MAX($CZ$66:$DI$66)),COLUMNS($DI$4:DL5))),"")</f>
        <v/>
      </c>
      <c r="DP66" s="348" t="str" cm="1">
        <f t="array" ref="DP66">IFERROR(INDEX($CZ$4:$DI$4,_xlfn.AGGREGATE(15,6,COLUMN($CZ$4:$DI$4)-COLUMN($CY$1)/($CZ$66:$DI$66=MAX($CZ$66:$DI$66)),COLUMNS($DI$4:DM5))),"")</f>
        <v/>
      </c>
      <c r="DQ66" s="348" t="str" cm="1">
        <f t="array" ref="DQ66">IFERROR(INDEX($CZ$4:$DI$4,_xlfn.AGGREGATE(15,6,COLUMN($CZ$4:$DI$4)-COLUMN($CY$1)/($CZ$66:$DI$66=MAX($CZ$66:$DI$66)),COLUMNS($DI$4:DN5))),"")</f>
        <v/>
      </c>
      <c r="DR66" s="346" t="str">
        <f t="shared" ca="1" si="18"/>
        <v/>
      </c>
      <c r="DS66" s="349" t="str">
        <f t="shared" ca="1" si="19"/>
        <v>R</v>
      </c>
      <c r="DT66" s="349" t="str">
        <f t="shared" ca="1" si="1"/>
        <v/>
      </c>
      <c r="DU66" s="350">
        <f t="shared" ca="1" si="20"/>
        <v>6</v>
      </c>
      <c r="DV66" s="348" t="str">
        <f>IFERROR(VLOOKUP(DL66,General!R:S,2,FALSE),"")</f>
        <v/>
      </c>
      <c r="DW66" s="348" t="str">
        <f>IFERROR(VLOOKUP(DM66,General!R:S,2,FALSE),"")</f>
        <v/>
      </c>
      <c r="DX66" s="348" t="str">
        <f>IFERROR(VLOOKUP(DN66,General!R:S,2,FALSE),"")</f>
        <v/>
      </c>
      <c r="DY66" s="348" t="str">
        <f>IFERROR(VLOOKUP(DO66,General!R:S,2,FALSE),"")</f>
        <v/>
      </c>
      <c r="DZ66" s="348" t="str">
        <f>IFERROR(VLOOKUP(DP66,General!R:S,2,FALSE),"")</f>
        <v/>
      </c>
      <c r="EA66" s="348" t="str">
        <f>IFERROR(VLOOKUP(DQ66,General!R:S,2,FALSE),"")</f>
        <v/>
      </c>
      <c r="EB66" s="373">
        <f ca="1">IF(DL66="",-1,COUNTIF(INDIRECT(DV66&amp;$DJ$10):INDIRECT(DV66&amp;DJ66),"Y"))</f>
        <v>-1</v>
      </c>
      <c r="EC66" s="376">
        <f ca="1">IF(DM66="",-1,COUNTIF(INDIRECT(DW66&amp;$DJ$10):INDIRECT(DW66&amp;DJ66),"Y"))</f>
        <v>-1</v>
      </c>
      <c r="ED66" s="376">
        <f ca="1">IF(DN66="",-1,COUNTIF(INDIRECT(DX66&amp;$DJ$10):INDIRECT(DX66&amp;DJ66),"Y"))</f>
        <v>-1</v>
      </c>
      <c r="EE66" s="374">
        <f ca="1">IF(DO66="",-1,COUNTIF(INDIRECT(DY66&amp;$DJ$10):INDIRECT(DY66&amp;DJ66),"Y"))</f>
        <v>-1</v>
      </c>
      <c r="EF66" s="378">
        <f ca="1">IF(DP66="",-1,COUNTIF(INDIRECT(DZ66&amp;$DJ$10):INDIRECT(DZ66&amp;DJ66),"Y"))</f>
        <v>-1</v>
      </c>
      <c r="EG66" s="378">
        <f ca="1">IF(DQ66="",-1,COUNTIF(INDIRECT(EA66&amp;$DJ$10):INDIRECT(EA66&amp;DJ66),"Y"))</f>
        <v>-1</v>
      </c>
      <c r="EH66" s="348" t="str" cm="1">
        <f t="array" aca="1" ref="EH66" ca="1">IFERROR(INDEX($DL$65:$DQ$65,_xlfn.AGGREGATE(15,6,COLUMN($DL$65:$DQ$65)-COLUMN($DK$65)/($EB$65:$EG$65=MAX($EB$65:$EG$65)),COLUMNS(DL$65:$DL66))),"")</f>
        <v/>
      </c>
      <c r="EI66" s="348" t="str" cm="1">
        <f t="array" aca="1" ref="EI66" ca="1">IFERROR(INDEX($DL$65:$DQ$65,_xlfn.AGGREGATE(15,6,COLUMN($DL$65:$DQ$65)-COLUMN($DK$65)/($EB$65:$EG$65=MAX($EB$65:$EG$65)),COLUMNS($DL$65:DM66))),"")</f>
        <v/>
      </c>
      <c r="EJ66" s="348" t="str" cm="1">
        <f t="array" aca="1" ref="EJ66" ca="1">IFERROR(INDEX($DL$65:$DQ$65,_xlfn.AGGREGATE(15,6,COLUMN($DL$65:$DQ$65)-COLUMN($DK$65)/($EB$65:$EG$65=MAX($EB$65:$EG$65)),COLUMNS($DL$65:DN66))),"")</f>
        <v/>
      </c>
      <c r="EK66" s="348" t="str" cm="1">
        <f t="array" aca="1" ref="EK66" ca="1">IFERROR(INDEX($DL$65:$DQ$65,_xlfn.AGGREGATE(15,6,COLUMN($DL$65:$DQ$65)-COLUMN($DK$65)/($EB$65:$EG$65=MAX($EB$65:$EG$65)),COLUMNS($DL$65:DO66))),"")</f>
        <v/>
      </c>
      <c r="EL66" s="348" t="str" cm="1">
        <f t="array" aca="1" ref="EL66" ca="1">IFERROR(INDEX($DL$65:$DQ$65,_xlfn.AGGREGATE(15,6,COLUMN($DL$65:$DQ$65)-COLUMN($DK$65)/($EB$65:$EG$65=MAX($EB$65:$EG$65)),COLUMNS($DL$65:DP66))),"")</f>
        <v/>
      </c>
      <c r="EM66" s="348" t="str" cm="1">
        <f t="array" aca="1" ref="EM66" ca="1">IFERROR(INDEX($DL$65:$DQ$65,_xlfn.AGGREGATE(15,6,COLUMN($DL$65:$DQ$65)-COLUMN($DK$65)/($EB$65:$EG$65=MAX($EB$65:$EG$65)),COLUMNS($DL$65:DQ66))),"")</f>
        <v/>
      </c>
      <c r="EN66" s="352">
        <f t="shared" ca="1" si="2"/>
        <v>6</v>
      </c>
      <c r="EO66" s="350">
        <f t="shared" ca="1" si="21"/>
        <v>6</v>
      </c>
      <c r="EP66" s="377" t="str" cm="1">
        <f t="array" aca="1" ref="EP66" ca="1">INDEX(EH66:EM66,1,EO66)</f>
        <v/>
      </c>
    </row>
    <row r="67" spans="1:146" ht="26.25" customHeight="1" thickBo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5"/>
      <c r="J67" s="135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5"/>
      <c r="S67" s="135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5"/>
      <c r="AB67" s="135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5"/>
      <c r="AK67" s="135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5"/>
      <c r="AT67" s="135"/>
      <c r="AU67" s="172"/>
      <c r="AV67" s="159" t="str">
        <f t="shared" si="3"/>
        <v/>
      </c>
      <c r="AW67" s="169" t="str">
        <f>IF(AU66="","",VLOOKUP(DT67,General!U:V,2,FALSE))</f>
        <v/>
      </c>
      <c r="AX67" s="163" t="str" cm="1">
        <f t="array" aca="1" ref="AX67" ca="1">IF(AU66="","",INDIRECT(DT67&amp;DJ67))</f>
        <v/>
      </c>
      <c r="AY67" s="91" t="str">
        <f t="shared" si="4"/>
        <v/>
      </c>
      <c r="AZ67" s="91" t="str">
        <f t="shared" si="22"/>
        <v/>
      </c>
      <c r="BA67" s="105" t="str">
        <f t="shared" si="5"/>
        <v/>
      </c>
      <c r="BB67" s="135"/>
      <c r="BC67" s="135"/>
      <c r="BD67" s="135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5"/>
      <c r="BM67" s="135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5"/>
      <c r="BV67" s="135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5"/>
      <c r="CE67" s="135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5"/>
      <c r="CN67" s="135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CW67" s="379">
        <f t="shared" si="6"/>
        <v>0</v>
      </c>
      <c r="CX67" s="335">
        <f>COUNTIF(CZ67:DI67,CW67)</f>
        <v>0</v>
      </c>
      <c r="CY67" s="371" t="str">
        <f t="shared" si="0"/>
        <v/>
      </c>
      <c r="CZ67" s="372" t="str">
        <f t="shared" si="7"/>
        <v/>
      </c>
      <c r="DA67" s="372" t="str">
        <f t="shared" si="8"/>
        <v/>
      </c>
      <c r="DB67" s="372" t="str">
        <f t="shared" si="9"/>
        <v/>
      </c>
      <c r="DC67" s="372" t="str">
        <f t="shared" si="10"/>
        <v/>
      </c>
      <c r="DD67" s="372" t="str">
        <f t="shared" si="11"/>
        <v/>
      </c>
      <c r="DE67" s="372" t="str">
        <f t="shared" si="12"/>
        <v/>
      </c>
      <c r="DF67" s="372" t="str">
        <f t="shared" si="13"/>
        <v/>
      </c>
      <c r="DG67" s="372" t="str">
        <f t="shared" si="14"/>
        <v/>
      </c>
      <c r="DH67" s="372" t="str">
        <f t="shared" si="15"/>
        <v/>
      </c>
      <c r="DI67" s="372" t="str">
        <f t="shared" si="16"/>
        <v/>
      </c>
      <c r="DJ67" s="346">
        <v>67</v>
      </c>
      <c r="DK67" s="350">
        <f t="shared" si="52"/>
        <v>62</v>
      </c>
      <c r="DL67" s="348" t="str" cm="1">
        <f t="array" ref="DL67">IFERROR(INDEX($CZ$4:$DI$4,_xlfn.AGGREGATE(15,6,COLUMN($CZ$4:$DI$4)-COLUMN($CY$1)/($CZ$67:$DI$67=MAX($CZ$67:$DI$67)),COLUMNS($DI$4:DI5))),"")</f>
        <v/>
      </c>
      <c r="DM67" s="348" t="str" cm="1">
        <f t="array" ref="DM67">IFERROR(INDEX($CZ$4:$DI$4,_xlfn.AGGREGATE(15,6,COLUMN($CZ$4:$DI$4)-COLUMN($CY$1)/($CZ$67:$DI$67=MAX($CZ$67:$DI$67)),COLUMNS($DI$4:DJ5))),"")</f>
        <v/>
      </c>
      <c r="DN67" s="348" t="str" cm="1">
        <f t="array" ref="DN67">IFERROR(INDEX($CZ$4:$DI$4,_xlfn.AGGREGATE(15,6,COLUMN($CZ$4:$DI$4)-COLUMN($CY$1)/($CZ$67:$DI$67=MAX($CZ$67:$DI$67)),COLUMNS($DI$4:DK5))),"")</f>
        <v/>
      </c>
      <c r="DO67" s="348" t="str" cm="1">
        <f t="array" ref="DO67">IFERROR(INDEX($CZ$4:$DI$4,_xlfn.AGGREGATE(15,6,COLUMN($CZ$4:$DI$4)-COLUMN($CY$1)/($CZ$67:$DI$67=MAX($CZ$67:$DI$67)),COLUMNS($DI$4:DL5))),"")</f>
        <v/>
      </c>
      <c r="DP67" s="348" t="str" cm="1">
        <f t="array" ref="DP67">IFERROR(INDEX($CZ$4:$DI$4,_xlfn.AGGREGATE(15,6,COLUMN($CZ$4:$DI$4)-COLUMN($CY$1)/($CZ$67:$DI$67=MAX($CZ$67:$DI$67)),COLUMNS($DI$4:DM5))),"")</f>
        <v/>
      </c>
      <c r="DQ67" s="348" t="str" cm="1">
        <f t="array" ref="DQ67">IFERROR(INDEX($CZ$4:$DI$4,_xlfn.AGGREGATE(15,6,COLUMN($CZ$4:$DI$4)-COLUMN($CY$1)/($CZ$67:$DI$67=MAX($CZ$67:$DI$67)),COLUMNS($DI$4:DN5))),"")</f>
        <v/>
      </c>
      <c r="DR67" s="346" t="str">
        <f t="shared" ca="1" si="18"/>
        <v/>
      </c>
      <c r="DS67" s="349" t="str">
        <f t="shared" ca="1" si="19"/>
        <v>R</v>
      </c>
      <c r="DT67" s="349" t="str">
        <f t="shared" ca="1" si="1"/>
        <v/>
      </c>
      <c r="DU67" s="350">
        <f t="shared" ca="1" si="20"/>
        <v>1</v>
      </c>
      <c r="DV67" s="348" t="str">
        <f>IFERROR(VLOOKUP(DL67,General!R:S,2,FALSE),"")</f>
        <v/>
      </c>
      <c r="DW67" s="348" t="str">
        <f>IFERROR(VLOOKUP(DM67,General!R:S,2,FALSE),"")</f>
        <v/>
      </c>
      <c r="DX67" s="348" t="str">
        <f>IFERROR(VLOOKUP(DN67,General!R:S,2,FALSE),"")</f>
        <v/>
      </c>
      <c r="DY67" s="348" t="str">
        <f>IFERROR(VLOOKUP(DO67,General!R:S,2,FALSE),"")</f>
        <v/>
      </c>
      <c r="DZ67" s="348" t="str">
        <f>IFERROR(VLOOKUP(DP67,General!R:S,2,FALSE),"")</f>
        <v/>
      </c>
      <c r="EA67" s="348" t="str">
        <f>IFERROR(VLOOKUP(DQ67,General!R:S,2,FALSE),"")</f>
        <v/>
      </c>
      <c r="EB67" s="373">
        <f ca="1">IF(DL67="",-1,COUNTIF(INDIRECT(DV67&amp;$DJ$10):INDIRECT(DV67&amp;DJ67),"Y"))</f>
        <v>-1</v>
      </c>
      <c r="EC67" s="376">
        <f ca="1">IF(DM67="",-1,COUNTIF(INDIRECT(DW67&amp;$DJ$10):INDIRECT(DW67&amp;DJ67),"Y"))</f>
        <v>-1</v>
      </c>
      <c r="ED67" s="376">
        <f ca="1">IF(DN67="",-1,COUNTIF(INDIRECT(DX67&amp;$DJ$10):INDIRECT(DX67&amp;DJ67),"Y"))</f>
        <v>-1</v>
      </c>
      <c r="EE67" s="374">
        <f ca="1">IF(DO67="",-1,COUNTIF(INDIRECT(DY67&amp;$DJ$10):INDIRECT(DY67&amp;DJ67),"Y"))</f>
        <v>-1</v>
      </c>
      <c r="EF67" s="378">
        <f ca="1">IF(DP67="",-1,COUNTIF(INDIRECT(DZ67&amp;$DJ$10):INDIRECT(DZ67&amp;DJ67),"Y"))</f>
        <v>-1</v>
      </c>
      <c r="EG67" s="378">
        <f ca="1">IF(DQ67="",-1,COUNTIF(INDIRECT(EA67&amp;$DJ$10):INDIRECT(EA67&amp;DJ67),"Y"))</f>
        <v>-1</v>
      </c>
      <c r="EH67" s="348" t="str" cm="1">
        <f t="array" aca="1" ref="EH67" ca="1">IFERROR(INDEX($DL$66:$DQ$66,_xlfn.AGGREGATE(15,6,COLUMN($DL$66:$DQ$66)-COLUMN($DK$66)/($EB$66:$EG$66=MAX($EB$66:$EG$66)),COLUMNS(DL$66:$DL67))),"")</f>
        <v/>
      </c>
      <c r="EI67" s="348" t="str" cm="1">
        <f t="array" aca="1" ref="EI67" ca="1">IFERROR(INDEX($DL$66:$DQ$66,_xlfn.AGGREGATE(15,6,COLUMN($DL$66:$DQ$66)-COLUMN($DK$66)/($EB$66:$EG$66=MAX($EB$66:$EG$66)),COLUMNS($DL$66:DM67))),"")</f>
        <v/>
      </c>
      <c r="EJ67" s="348" t="str" cm="1">
        <f t="array" aca="1" ref="EJ67" ca="1">IFERROR(INDEX($DL$66:$DQ$66,_xlfn.AGGREGATE(15,6,COLUMN($DL$66:$DQ$66)-COLUMN($DK$66)/($EB$66:$EG$66=MAX($EB$66:$EG$66)),COLUMNS($DL$66:DN67))),"")</f>
        <v/>
      </c>
      <c r="EK67" s="348" t="str" cm="1">
        <f t="array" aca="1" ref="EK67" ca="1">IFERROR(INDEX($DL$66:$DQ$66,_xlfn.AGGREGATE(15,6,COLUMN($DL$66:$DQ$66)-COLUMN($DK$66)/($EB$66:$EG$66=MAX($EB$66:$EG$66)),COLUMNS($DL$66:DO67))),"")</f>
        <v/>
      </c>
      <c r="EL67" s="348" t="str" cm="1">
        <f t="array" aca="1" ref="EL67" ca="1">IFERROR(INDEX($DL$66:$DQ$66,_xlfn.AGGREGATE(15,6,COLUMN($DL$66:$DQ$66)-COLUMN($DK$66)/($EB$66:$EG$66=MAX($EB$66:$EG$66)),COLUMNS($DL$66:DP67))),"")</f>
        <v/>
      </c>
      <c r="EM67" s="348" t="str" cm="1">
        <f t="array" aca="1" ref="EM67" ca="1">IFERROR(INDEX($DL$66:$DQ$66,_xlfn.AGGREGATE(15,6,COLUMN($DL$66:$DQ$66)-COLUMN($DK$66)/($EB$66:$EG$66=MAX($EB$66:$EG$66)),COLUMNS($DL$66:DQ67))),"")</f>
        <v/>
      </c>
      <c r="EN67" s="352">
        <f t="shared" ca="1" si="2"/>
        <v>6</v>
      </c>
      <c r="EO67" s="350">
        <f t="shared" ca="1" si="21"/>
        <v>1</v>
      </c>
      <c r="EP67" s="377" t="str" cm="1">
        <f t="array" aca="1" ref="EP67" ca="1">INDEX(EH67:EM67,1,EO67)</f>
        <v/>
      </c>
    </row>
    <row r="68" spans="1:146" ht="26.25" customHeight="1" thickBo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5"/>
      <c r="J68" s="135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5"/>
      <c r="S68" s="135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5"/>
      <c r="AB68" s="135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5"/>
      <c r="AK68" s="135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5"/>
      <c r="AT68" s="135"/>
      <c r="AU68" s="172"/>
      <c r="AV68" s="159" t="str">
        <f t="shared" si="3"/>
        <v/>
      </c>
      <c r="AW68" s="169" t="str">
        <f>IF(AU67="","",VLOOKUP(DT68,General!U:V,2,FALSE))</f>
        <v/>
      </c>
      <c r="AX68" s="163" t="str" cm="1">
        <f t="array" aca="1" ref="AX68" ca="1">IF(AU67="","",INDIRECT(DT68&amp;DJ68))</f>
        <v/>
      </c>
      <c r="AY68" s="91" t="str">
        <f t="shared" si="4"/>
        <v/>
      </c>
      <c r="AZ68" s="91" t="str">
        <f t="shared" si="22"/>
        <v/>
      </c>
      <c r="BA68" s="105" t="str">
        <f t="shared" si="5"/>
        <v/>
      </c>
      <c r="BB68" s="135"/>
      <c r="BC68" s="135"/>
      <c r="BD68" s="135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5"/>
      <c r="BM68" s="135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5"/>
      <c r="BV68" s="135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5"/>
      <c r="CE68" s="135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5"/>
      <c r="CN68" s="135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CW68" s="379">
        <f t="shared" si="6"/>
        <v>0</v>
      </c>
      <c r="CX68" s="335">
        <f>COUNTIF(CZ68:DI68,CW68)</f>
        <v>0</v>
      </c>
      <c r="CY68" s="371" t="str">
        <f t="shared" si="0"/>
        <v/>
      </c>
      <c r="CZ68" s="372" t="str">
        <f t="shared" si="7"/>
        <v/>
      </c>
      <c r="DA68" s="372" t="str">
        <f t="shared" si="8"/>
        <v/>
      </c>
      <c r="DB68" s="372" t="str">
        <f t="shared" si="9"/>
        <v/>
      </c>
      <c r="DC68" s="372" t="str">
        <f t="shared" si="10"/>
        <v/>
      </c>
      <c r="DD68" s="372" t="str">
        <f t="shared" si="11"/>
        <v/>
      </c>
      <c r="DE68" s="372" t="str">
        <f t="shared" si="12"/>
        <v/>
      </c>
      <c r="DF68" s="372" t="str">
        <f t="shared" si="13"/>
        <v/>
      </c>
      <c r="DG68" s="372" t="str">
        <f t="shared" si="14"/>
        <v/>
      </c>
      <c r="DH68" s="372" t="str">
        <f t="shared" si="15"/>
        <v/>
      </c>
      <c r="DI68" s="372" t="str">
        <f t="shared" si="16"/>
        <v/>
      </c>
      <c r="DJ68" s="346">
        <v>68</v>
      </c>
      <c r="DK68" s="350">
        <f t="shared" si="52"/>
        <v>63</v>
      </c>
      <c r="DL68" s="348" t="str" cm="1">
        <f t="array" ref="DL68">IFERROR(INDEX($CZ$4:$DI$4,_xlfn.AGGREGATE(15,6,COLUMN($CZ$4:$DI$4)-COLUMN($CY$1)/($CZ$68:$DI$68=MAX($CZ$68:$DI$68)),COLUMNS($DI$4:DI5))),"")</f>
        <v/>
      </c>
      <c r="DM68" s="348" t="str" cm="1">
        <f t="array" ref="DM68">IFERROR(INDEX($CZ$4:$DI$4,_xlfn.AGGREGATE(15,6,COLUMN($CZ$4:$DI$4)-COLUMN($CY$1)/($CZ$68:$DI$68=MAX($CZ$68:$DI$68)),COLUMNS($DI$4:DJ5))),"")</f>
        <v/>
      </c>
      <c r="DN68" s="348" t="str" cm="1">
        <f t="array" ref="DN68">IFERROR(INDEX($CZ$4:$DI$4,_xlfn.AGGREGATE(15,6,COLUMN($CZ$4:$DI$4)-COLUMN($CY$1)/($CZ$68:$DI$68=MAX($CZ$68:$DI$68)),COLUMNS($DI$4:DK5))),"")</f>
        <v/>
      </c>
      <c r="DO68" s="348" t="str" cm="1">
        <f t="array" ref="DO68">IFERROR(INDEX($CZ$4:$DI$4,_xlfn.AGGREGATE(15,6,COLUMN($CZ$4:$DI$4)-COLUMN($CY$1)/($CZ$68:$DI$68=MAX($CZ$68:$DI$68)),COLUMNS($DI$4:DL5))),"")</f>
        <v/>
      </c>
      <c r="DP68" s="348" t="str" cm="1">
        <f t="array" ref="DP68">IFERROR(INDEX($CZ$4:$DI$4,_xlfn.AGGREGATE(15,6,COLUMN($CZ$4:$DI$4)-COLUMN($CY$1)/($CZ$68:$DI$68=MAX($CZ$68:$DI$68)),COLUMNS($DI$4:DM5))),"")</f>
        <v/>
      </c>
      <c r="DQ68" s="348" t="str" cm="1">
        <f t="array" ref="DQ68">IFERROR(INDEX($CZ$4:$DI$4,_xlfn.AGGREGATE(15,6,COLUMN($CZ$4:$DI$4)-COLUMN($CY$1)/($CZ$68:$DI$68=MAX($CZ$68:$DI$68)),COLUMNS($DI$4:DN5))),"")</f>
        <v/>
      </c>
      <c r="DR68" s="346" t="str">
        <f t="shared" ca="1" si="18"/>
        <v/>
      </c>
      <c r="DS68" s="349" t="str">
        <f t="shared" ca="1" si="19"/>
        <v>R</v>
      </c>
      <c r="DT68" s="349" t="str">
        <f t="shared" ca="1" si="1"/>
        <v/>
      </c>
      <c r="DU68" s="350">
        <f t="shared" ca="1" si="20"/>
        <v>2</v>
      </c>
      <c r="DV68" s="348" t="str">
        <f>IFERROR(VLOOKUP(DL68,General!R:S,2,FALSE),"")</f>
        <v/>
      </c>
      <c r="DW68" s="348" t="str">
        <f>IFERROR(VLOOKUP(DM68,General!R:S,2,FALSE),"")</f>
        <v/>
      </c>
      <c r="DX68" s="348" t="str">
        <f>IFERROR(VLOOKUP(DN68,General!R:S,2,FALSE),"")</f>
        <v/>
      </c>
      <c r="DY68" s="348" t="str">
        <f>IFERROR(VLOOKUP(DO68,General!R:S,2,FALSE),"")</f>
        <v/>
      </c>
      <c r="DZ68" s="348" t="str">
        <f>IFERROR(VLOOKUP(DP68,General!R:S,2,FALSE),"")</f>
        <v/>
      </c>
      <c r="EA68" s="348" t="str">
        <f>IFERROR(VLOOKUP(DQ68,General!R:S,2,FALSE),"")</f>
        <v/>
      </c>
      <c r="EB68" s="373">
        <f ca="1">IF(DL68="",-1,COUNTIF(INDIRECT(DV68&amp;$DJ$10):INDIRECT(DV68&amp;DJ68),"Y"))</f>
        <v>-1</v>
      </c>
      <c r="EC68" s="376">
        <f ca="1">IF(DM68="",-1,COUNTIF(INDIRECT(DW68&amp;$DJ$10):INDIRECT(DW68&amp;DJ68),"Y"))</f>
        <v>-1</v>
      </c>
      <c r="ED68" s="376">
        <f ca="1">IF(DN68="",-1,COUNTIF(INDIRECT(DX68&amp;$DJ$10):INDIRECT(DX68&amp;DJ68),"Y"))</f>
        <v>-1</v>
      </c>
      <c r="EE68" s="374">
        <f ca="1">IF(DO68="",-1,COUNTIF(INDIRECT(DY68&amp;$DJ$10):INDIRECT(DY68&amp;DJ68),"Y"))</f>
        <v>-1</v>
      </c>
      <c r="EF68" s="378">
        <f ca="1">IF(DP68="",-1,COUNTIF(INDIRECT(DZ68&amp;$DJ$10):INDIRECT(DZ68&amp;DJ68),"Y"))</f>
        <v>-1</v>
      </c>
      <c r="EG68" s="378">
        <f ca="1">IF(DQ68="",-1,COUNTIF(INDIRECT(EA68&amp;$DJ$10):INDIRECT(EA68&amp;DJ68),"Y"))</f>
        <v>-1</v>
      </c>
      <c r="EH68" s="348" t="str" cm="1">
        <f t="array" aca="1" ref="EH68" ca="1">IFERROR(INDEX($DL$67:$DQ$67,_xlfn.AGGREGATE(15,6,COLUMN($DL$67:$DQ$67)-COLUMN($DK$67)/($EB$67:$EG$67=MAX($EB$67:$EG$67)),COLUMNS(DL$67:$DL68))),"")</f>
        <v/>
      </c>
      <c r="EI68" s="348" t="str" cm="1">
        <f t="array" aca="1" ref="EI68" ca="1">IFERROR(INDEX($DL$67:$DQ$67,_xlfn.AGGREGATE(15,6,COLUMN($DL$67:$DQ$67)-COLUMN($DK$67)/($EB$67:$EG$67=MAX($EB$67:$EG$67)),COLUMNS($DL$67:DM68))),"")</f>
        <v/>
      </c>
      <c r="EJ68" s="348" t="str" cm="1">
        <f t="array" aca="1" ref="EJ68" ca="1">IFERROR(INDEX($DL$67:$DQ$67,_xlfn.AGGREGATE(15,6,COLUMN($DL$67:$DQ$67)-COLUMN($DK$67)/($EB$67:$EG$67=MAX($EB$67:$EG$67)),COLUMNS($DL$67:DN68))),"")</f>
        <v/>
      </c>
      <c r="EK68" s="348" t="str" cm="1">
        <f t="array" aca="1" ref="EK68" ca="1">IFERROR(INDEX($DL$67:$DQ$67,_xlfn.AGGREGATE(15,6,COLUMN($DL$67:$DQ$67)-COLUMN($DK$67)/($EB$67:$EG$67=MAX($EB$67:$EG$67)),COLUMNS($DL$67:DO68))),"")</f>
        <v/>
      </c>
      <c r="EL68" s="348" t="str" cm="1">
        <f t="array" aca="1" ref="EL68" ca="1">IFERROR(INDEX($DL$67:$DQ$67,_xlfn.AGGREGATE(15,6,COLUMN($DL$67:$DQ$67)-COLUMN($DK$67)/($EB$67:$EG$67=MAX($EB$67:$EG$67)),COLUMNS($DL$67:DP68))),"")</f>
        <v/>
      </c>
      <c r="EM68" s="348" t="str" cm="1">
        <f t="array" aca="1" ref="EM68" ca="1">IFERROR(INDEX($DL$67:$DQ$67,_xlfn.AGGREGATE(15,6,COLUMN($DL$67:$DQ$67)-COLUMN($DK$67)/($EB$67:$EG$67=MAX($EB$67:$EG$67)),COLUMNS($DL$67:DQ68))),"")</f>
        <v/>
      </c>
      <c r="EN68" s="352">
        <f t="shared" ca="1" si="2"/>
        <v>6</v>
      </c>
      <c r="EO68" s="350">
        <f t="shared" ca="1" si="21"/>
        <v>2</v>
      </c>
      <c r="EP68" s="377" t="str" cm="1">
        <f t="array" aca="1" ref="EP68" ca="1">INDEX(EH68:EM68,1,EO68)</f>
        <v/>
      </c>
    </row>
    <row r="69" spans="1:146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5"/>
      <c r="J69" s="135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5"/>
      <c r="S69" s="135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5"/>
      <c r="AB69" s="135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5"/>
      <c r="AK69" s="135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5"/>
      <c r="AT69" s="135"/>
      <c r="AU69" s="173"/>
      <c r="AV69" s="160" t="str">
        <f t="shared" si="3"/>
        <v/>
      </c>
      <c r="AW69" s="170" t="str">
        <f>IF(AU68="","",VLOOKUP(DT69,General!U:V,2,FALSE))</f>
        <v/>
      </c>
      <c r="AX69" s="167" t="str" cm="1">
        <f t="array" aca="1" ref="AX69" ca="1">IF(AU68="","",INDIRECT(DT69&amp;DJ69))</f>
        <v/>
      </c>
      <c r="AY69" s="107" t="str">
        <f t="shared" si="4"/>
        <v/>
      </c>
      <c r="AZ69" s="107" t="str">
        <f t="shared" si="22"/>
        <v/>
      </c>
      <c r="BA69" s="108" t="str">
        <f t="shared" si="5"/>
        <v/>
      </c>
      <c r="BB69" s="135"/>
      <c r="BC69" s="135"/>
      <c r="BD69" s="135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5"/>
      <c r="BM69" s="135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5"/>
      <c r="BV69" s="135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5"/>
      <c r="CE69" s="135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5"/>
      <c r="CN69" s="135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379">
        <f t="shared" si="6"/>
        <v>0</v>
      </c>
      <c r="CX69" s="335">
        <f>COUNTIF(CZ69:DI69,CW69)</f>
        <v>0</v>
      </c>
      <c r="CY69" s="371" t="str">
        <f t="shared" si="0"/>
        <v/>
      </c>
      <c r="CZ69" s="372" t="str">
        <f t="shared" si="7"/>
        <v/>
      </c>
      <c r="DA69" s="372" t="str">
        <f t="shared" si="8"/>
        <v/>
      </c>
      <c r="DB69" s="372" t="str">
        <f t="shared" si="9"/>
        <v/>
      </c>
      <c r="DC69" s="372" t="str">
        <f t="shared" si="10"/>
        <v/>
      </c>
      <c r="DD69" s="372" t="str">
        <f t="shared" si="11"/>
        <v/>
      </c>
      <c r="DE69" s="372" t="str">
        <f t="shared" si="12"/>
        <v/>
      </c>
      <c r="DF69" s="372" t="str">
        <f t="shared" si="13"/>
        <v/>
      </c>
      <c r="DG69" s="372" t="str">
        <f t="shared" si="14"/>
        <v/>
      </c>
      <c r="DH69" s="372" t="str">
        <f t="shared" si="15"/>
        <v/>
      </c>
      <c r="DI69" s="372" t="str">
        <f t="shared" si="16"/>
        <v/>
      </c>
      <c r="DJ69" s="346">
        <v>69</v>
      </c>
      <c r="DK69" s="350">
        <f t="shared" si="52"/>
        <v>64</v>
      </c>
      <c r="DL69" s="348" t="str" cm="1">
        <f t="array" ref="DL69">IFERROR(INDEX($CZ$4:$DI$4,_xlfn.AGGREGATE(15,6,COLUMN($CZ$4:$DI$4)-COLUMN($CY$1)/($CZ$69:$DI$69=MAX($CZ$69:$DI$69)),COLUMNS($DI$4:DI5))),"")</f>
        <v/>
      </c>
      <c r="DM69" s="348" t="str" cm="1">
        <f t="array" ref="DM69">IFERROR(INDEX($CZ$4:$DI$4,_xlfn.AGGREGATE(15,6,COLUMN($CZ$4:$DI$4)-COLUMN($CY$1)/($CZ$69:$DI$69=MAX($CZ$69:$DI$69)),COLUMNS($DI$4:DJ5))),"")</f>
        <v/>
      </c>
      <c r="DN69" s="348" t="str" cm="1">
        <f t="array" ref="DN69">IFERROR(INDEX($CZ$4:$DI$4,_xlfn.AGGREGATE(15,6,COLUMN($CZ$4:$DI$4)-COLUMN($CY$1)/($CZ$69:$DI$69=MAX($CZ$69:$DI$69)),COLUMNS($DI$4:DK5))),"")</f>
        <v/>
      </c>
      <c r="DO69" s="348" t="str" cm="1">
        <f t="array" ref="DO69">IFERROR(INDEX($CZ$4:$DI$4,_xlfn.AGGREGATE(15,6,COLUMN($CZ$4:$DI$4)-COLUMN($CY$1)/($CZ$69:$DI$69=MAX($CZ$69:$DI$69)),COLUMNS($DI$4:DL5))),"")</f>
        <v/>
      </c>
      <c r="DP69" s="348" t="str" cm="1">
        <f t="array" ref="DP69">IFERROR(INDEX($CZ$4:$DI$4,_xlfn.AGGREGATE(15,6,COLUMN($CZ$4:$DI$4)-COLUMN($CY$1)/($CZ$69:$DI$69=MAX($CZ$69:$DI$69)),COLUMNS($DI$4:DM5))),"")</f>
        <v/>
      </c>
      <c r="DQ69" s="348" t="str" cm="1">
        <f t="array" ref="DQ69">IFERROR(INDEX($CZ$4:$DI$4,_xlfn.AGGREGATE(15,6,COLUMN($CZ$4:$DI$4)-COLUMN($CY$1)/($CZ$69:$DI$69=MAX($CZ$69:$DI$69)),COLUMNS($DI$4:DN5))),"")</f>
        <v/>
      </c>
      <c r="DR69" s="346" t="str">
        <f t="shared" ca="1" si="18"/>
        <v/>
      </c>
      <c r="DS69" s="349" t="str">
        <f t="shared" ca="1" si="19"/>
        <v>R</v>
      </c>
      <c r="DT69" s="349" t="str">
        <f t="shared" ca="1" si="1"/>
        <v/>
      </c>
      <c r="DU69" s="350">
        <f t="shared" ca="1" si="20"/>
        <v>3</v>
      </c>
      <c r="DV69" s="348" t="str">
        <f>IFERROR(VLOOKUP(DL69,General!R:S,2,FALSE),"")</f>
        <v/>
      </c>
      <c r="DW69" s="348" t="str">
        <f>IFERROR(VLOOKUP(DM69,General!R:S,2,FALSE),"")</f>
        <v/>
      </c>
      <c r="DX69" s="348" t="str">
        <f>IFERROR(VLOOKUP(DN69,General!R:S,2,FALSE),"")</f>
        <v/>
      </c>
      <c r="DY69" s="348" t="str">
        <f>IFERROR(VLOOKUP(DO69,General!R:S,2,FALSE),"")</f>
        <v/>
      </c>
      <c r="DZ69" s="348" t="str">
        <f>IFERROR(VLOOKUP(DP69,General!R:S,2,FALSE),"")</f>
        <v/>
      </c>
      <c r="EA69" s="348" t="str">
        <f>IFERROR(VLOOKUP(DQ69,General!R:S,2,FALSE),"")</f>
        <v/>
      </c>
      <c r="EB69" s="373">
        <f ca="1">IF(DL69="",-1,COUNTIF(INDIRECT(DV69&amp;$DJ$10):INDIRECT(DV69&amp;DJ69),"Y"))</f>
        <v>-1</v>
      </c>
      <c r="EC69" s="376">
        <f ca="1">IF(DM69="",-1,COUNTIF(INDIRECT(DW69&amp;$DJ$10):INDIRECT(DW69&amp;DJ69),"Y"))</f>
        <v>-1</v>
      </c>
      <c r="ED69" s="376">
        <f ca="1">IF(DN69="",-1,COUNTIF(INDIRECT(DX69&amp;$DJ$10):INDIRECT(DX69&amp;DJ69),"Y"))</f>
        <v>-1</v>
      </c>
      <c r="EE69" s="374">
        <f ca="1">IF(DO69="",-1,COUNTIF(INDIRECT(DY69&amp;$DJ$10):INDIRECT(DY69&amp;DJ69),"Y"))</f>
        <v>-1</v>
      </c>
      <c r="EF69" s="378">
        <f ca="1">IF(DP69="",-1,COUNTIF(INDIRECT(DZ69&amp;$DJ$10):INDIRECT(DZ69&amp;DJ69),"Y"))</f>
        <v>-1</v>
      </c>
      <c r="EG69" s="378">
        <f ca="1">IF(DQ69="",-1,COUNTIF(INDIRECT(EA69&amp;$DJ$10):INDIRECT(EA69&amp;DJ69),"Y"))</f>
        <v>-1</v>
      </c>
      <c r="EH69" s="348" t="str" cm="1">
        <f t="array" aca="1" ref="EH69" ca="1">IFERROR(INDEX($DL$68:$DQ$68,_xlfn.AGGREGATE(15,6,COLUMN($DL$68:$DQ$68)-COLUMN($DK$68)/($EB$68:$EG$68=MAX($EB$68:$EG$68)),COLUMNS(DL$68:$DL69))),"")</f>
        <v/>
      </c>
      <c r="EI69" s="348" t="str" cm="1">
        <f t="array" aca="1" ref="EI69" ca="1">IFERROR(INDEX($DL$68:$DQ$68,_xlfn.AGGREGATE(15,6,COLUMN($DL$68:$DQ$68)-COLUMN($DK$68)/($EB$68:$EG$68=MAX($EB$68:$EG$68)),COLUMNS($DL$68:DM69))),"")</f>
        <v/>
      </c>
      <c r="EJ69" s="348" t="str" cm="1">
        <f t="array" aca="1" ref="EJ69" ca="1">IFERROR(INDEX($DL$68:$DQ$68,_xlfn.AGGREGATE(15,6,COLUMN($DL$68:$DQ$68)-COLUMN($DK$68)/($EB$68:$EG$68=MAX($EB$68:$EG$68)),COLUMNS($DL$68:DN69))),"")</f>
        <v/>
      </c>
      <c r="EK69" s="348" t="str" cm="1">
        <f t="array" aca="1" ref="EK69" ca="1">IFERROR(INDEX($DL$68:$DQ$68,_xlfn.AGGREGATE(15,6,COLUMN($DL$68:$DQ$68)-COLUMN($DK$68)/($EB$68:$EG$68=MAX($EB$68:$EG$68)),COLUMNS($DL$68:DO69))),"")</f>
        <v/>
      </c>
      <c r="EL69" s="348" t="str" cm="1">
        <f t="array" aca="1" ref="EL69" ca="1">IFERROR(INDEX($DL$68:$DQ$68,_xlfn.AGGREGATE(15,6,COLUMN($DL$68:$DQ$68)-COLUMN($DK$68)/($EB$68:$EG$68=MAX($EB$68:$EG$68)),COLUMNS($DL$68:DP69))),"")</f>
        <v/>
      </c>
      <c r="EM69" s="348" t="str" cm="1">
        <f t="array" aca="1" ref="EM69" ca="1">IFERROR(INDEX($DL$68:$DQ$68,_xlfn.AGGREGATE(15,6,COLUMN($DL$68:$DQ$68)-COLUMN($DK$68)/($EB$68:$EG$68=MAX($EB$68:$EG$68)),COLUMNS($DL$68:DQ69))),"")</f>
        <v/>
      </c>
      <c r="EN69" s="352">
        <f t="shared" ca="1" si="2"/>
        <v>6</v>
      </c>
      <c r="EO69" s="350">
        <f t="shared" ca="1" si="21"/>
        <v>3</v>
      </c>
      <c r="EP69" s="377" t="str" cm="1">
        <f t="array" aca="1" ref="EP69" ca="1">INDEX(EH69:EM69,1,EO69)</f>
        <v/>
      </c>
    </row>
    <row r="70" spans="1:146" ht="26.25" customHeight="1" thickBo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5"/>
      <c r="J70" s="135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5"/>
      <c r="S70" s="135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5"/>
      <c r="AB70" s="135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5"/>
      <c r="AK70" s="135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5"/>
      <c r="AT70" s="135"/>
      <c r="AU70" s="171"/>
      <c r="AV70" s="164" t="str">
        <f t="shared" si="3"/>
        <v/>
      </c>
      <c r="AW70" s="165" t="str">
        <f>IF(AU69="","",VLOOKUP(DT70,General!U:V,2,FALSE))</f>
        <v/>
      </c>
      <c r="AX70" s="166" t="str" cm="1">
        <f t="array" aca="1" ref="AX70" ca="1">IF(AU69="","",INDIRECT(DT70&amp;DJ70))</f>
        <v/>
      </c>
      <c r="AY70" s="102" t="str">
        <f t="shared" si="4"/>
        <v/>
      </c>
      <c r="AZ70" s="102" t="str">
        <f t="shared" si="22"/>
        <v/>
      </c>
      <c r="BA70" s="103" t="str">
        <f t="shared" si="5"/>
        <v/>
      </c>
      <c r="BB70" s="135"/>
      <c r="BC70" s="135"/>
      <c r="BD70" s="135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5"/>
      <c r="BM70" s="135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5"/>
      <c r="BV70" s="135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5"/>
      <c r="CE70" s="135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5"/>
      <c r="CN70" s="135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CW70" s="379">
        <f t="shared" si="6"/>
        <v>0</v>
      </c>
      <c r="CX70" s="335">
        <f>COUNTIF(CZ70:DI70,CW70)</f>
        <v>0</v>
      </c>
      <c r="CY70" s="371" t="str">
        <f t="shared" si="0"/>
        <v/>
      </c>
      <c r="CZ70" s="372" t="str">
        <f t="shared" si="7"/>
        <v/>
      </c>
      <c r="DA70" s="372" t="str">
        <f t="shared" si="8"/>
        <v/>
      </c>
      <c r="DB70" s="372" t="str">
        <f t="shared" si="9"/>
        <v/>
      </c>
      <c r="DC70" s="372" t="str">
        <f t="shared" si="10"/>
        <v/>
      </c>
      <c r="DD70" s="372" t="str">
        <f t="shared" si="11"/>
        <v/>
      </c>
      <c r="DE70" s="372" t="str">
        <f t="shared" si="12"/>
        <v/>
      </c>
      <c r="DF70" s="372" t="str">
        <f t="shared" si="13"/>
        <v/>
      </c>
      <c r="DG70" s="372" t="str">
        <f t="shared" si="14"/>
        <v/>
      </c>
      <c r="DH70" s="372" t="str">
        <f t="shared" si="15"/>
        <v/>
      </c>
      <c r="DI70" s="372" t="str">
        <f t="shared" si="16"/>
        <v/>
      </c>
      <c r="DJ70" s="346">
        <v>70</v>
      </c>
      <c r="DK70" s="350">
        <f t="shared" si="52"/>
        <v>65</v>
      </c>
      <c r="DL70" s="348" t="str" cm="1">
        <f t="array" ref="DL70">IFERROR(INDEX($CZ$4:$DI$4,_xlfn.AGGREGATE(15,6,COLUMN($CZ$4:$DI$4)-COLUMN($CY$1)/($CZ$70:$DI$70=MAX($CZ$70:$DI$70)),COLUMNS($DI$4:DI5))),"")</f>
        <v/>
      </c>
      <c r="DM70" s="348" t="str" cm="1">
        <f t="array" ref="DM70">IFERROR(INDEX($CZ$4:$DI$4,_xlfn.AGGREGATE(15,6,COLUMN($CZ$4:$DI$4)-COLUMN($CY$1)/($CZ$70:$DI$70=MAX($CZ$70:$DI$70)),COLUMNS($DI$4:DJ5))),"")</f>
        <v/>
      </c>
      <c r="DN70" s="348" t="str" cm="1">
        <f t="array" ref="DN70">IFERROR(INDEX($CZ$4:$DI$4,_xlfn.AGGREGATE(15,6,COLUMN($CZ$4:$DI$4)-COLUMN($CY$1)/($CZ$70:$DI$70=MAX($CZ$70:$DI$70)),COLUMNS($DI$4:DK5))),"")</f>
        <v/>
      </c>
      <c r="DO70" s="348" t="str" cm="1">
        <f t="array" ref="DO70">IFERROR(INDEX($CZ$4:$DI$4,_xlfn.AGGREGATE(15,6,COLUMN($CZ$4:$DI$4)-COLUMN($CY$1)/($CZ$70:$DI$70=MAX($CZ$70:$DI$70)),COLUMNS($DI$4:DL5))),"")</f>
        <v/>
      </c>
      <c r="DP70" s="348" t="str" cm="1">
        <f t="array" ref="DP70">IFERROR(INDEX($CZ$4:$DI$4,_xlfn.AGGREGATE(15,6,COLUMN($CZ$4:$DI$4)-COLUMN($CY$1)/($CZ$70:$DI$70=MAX($CZ$70:$DI$70)),COLUMNS($DI$4:DM5))),"")</f>
        <v/>
      </c>
      <c r="DQ70" s="348" t="str" cm="1">
        <f t="array" ref="DQ70">IFERROR(INDEX($CZ$4:$DI$4,_xlfn.AGGREGATE(15,6,COLUMN($CZ$4:$DI$4)-COLUMN($CY$1)/($CZ$70:$DI$70=MAX($CZ$70:$DI$70)),COLUMNS($DI$4:DN5))),"")</f>
        <v/>
      </c>
      <c r="DR70" s="346" t="str">
        <f t="shared" ca="1" si="18"/>
        <v/>
      </c>
      <c r="DS70" s="349" t="str">
        <f t="shared" ca="1" si="19"/>
        <v>R</v>
      </c>
      <c r="DT70" s="349" t="str">
        <f t="shared" ca="1" si="1"/>
        <v/>
      </c>
      <c r="DU70" s="350">
        <f t="shared" ca="1" si="20"/>
        <v>4</v>
      </c>
      <c r="DV70" s="348" t="str">
        <f>IFERROR(VLOOKUP(DL70,General!R:S,2,FALSE),"")</f>
        <v/>
      </c>
      <c r="DW70" s="348" t="str">
        <f>IFERROR(VLOOKUP(DM70,General!R:S,2,FALSE),"")</f>
        <v/>
      </c>
      <c r="DX70" s="348" t="str">
        <f>IFERROR(VLOOKUP(DN70,General!R:S,2,FALSE),"")</f>
        <v/>
      </c>
      <c r="DY70" s="348" t="str">
        <f>IFERROR(VLOOKUP(DO70,General!R:S,2,FALSE),"")</f>
        <v/>
      </c>
      <c r="DZ70" s="348" t="str">
        <f>IFERROR(VLOOKUP(DP70,General!R:S,2,FALSE),"")</f>
        <v/>
      </c>
      <c r="EA70" s="348" t="str">
        <f>IFERROR(VLOOKUP(DQ70,General!R:S,2,FALSE),"")</f>
        <v/>
      </c>
      <c r="EB70" s="373">
        <f ca="1">IF(DL70="",-1,COUNTIF(INDIRECT(DV70&amp;$DJ$10):INDIRECT(DV70&amp;DJ70),"Y"))</f>
        <v>-1</v>
      </c>
      <c r="EC70" s="376">
        <f ca="1">IF(DM70="",-1,COUNTIF(INDIRECT(DW70&amp;$DJ$10):INDIRECT(DW70&amp;DJ70),"Y"))</f>
        <v>-1</v>
      </c>
      <c r="ED70" s="376">
        <f ca="1">IF(DN70="",-1,COUNTIF(INDIRECT(DX70&amp;$DJ$10):INDIRECT(DX70&amp;DJ70),"Y"))</f>
        <v>-1</v>
      </c>
      <c r="EE70" s="374">
        <f ca="1">IF(DO70="",-1,COUNTIF(INDIRECT(DY70&amp;$DJ$10):INDIRECT(DY70&amp;DJ70),"Y"))</f>
        <v>-1</v>
      </c>
      <c r="EF70" s="378">
        <f ca="1">IF(DP70="",-1,COUNTIF(INDIRECT(DZ70&amp;$DJ$10):INDIRECT(DZ70&amp;DJ70),"Y"))</f>
        <v>-1</v>
      </c>
      <c r="EG70" s="378">
        <f ca="1">IF(DQ70="",-1,COUNTIF(INDIRECT(EA70&amp;$DJ$10):INDIRECT(EA70&amp;DJ70),"Y"))</f>
        <v>-1</v>
      </c>
      <c r="EH70" s="348" t="str" cm="1">
        <f t="array" aca="1" ref="EH70" ca="1">IFERROR(INDEX($DL$69:$DQ$69,_xlfn.AGGREGATE(15,6,COLUMN($DL$69:$DQ$69)-COLUMN($DK$69)/($EB$69:$EG$69=MAX($EB$69:$EG$69)),COLUMNS(DL$69:$DL70))),"")</f>
        <v/>
      </c>
      <c r="EI70" s="348" t="str" cm="1">
        <f t="array" aca="1" ref="EI70" ca="1">IFERROR(INDEX($DL$69:$DQ$69,_xlfn.AGGREGATE(15,6,COLUMN($DL$69:$DQ$69)-COLUMN($DK$69)/($EB$69:$EG$69=MAX($EB$69:$EG$69)),COLUMNS($DL$69:DM70))),"")</f>
        <v/>
      </c>
      <c r="EJ70" s="348" t="str" cm="1">
        <f t="array" aca="1" ref="EJ70" ca="1">IFERROR(INDEX($DL$69:$DQ$69,_xlfn.AGGREGATE(15,6,COLUMN($DL$69:$DQ$69)-COLUMN($DK$69)/($EB$69:$EG$69=MAX($EB$69:$EG$69)),COLUMNS($DL$69:DN70))),"")</f>
        <v/>
      </c>
      <c r="EK70" s="348" t="str" cm="1">
        <f t="array" aca="1" ref="EK70" ca="1">IFERROR(INDEX($DL$69:$DQ$69,_xlfn.AGGREGATE(15,6,COLUMN($DL$69:$DQ$69)-COLUMN($DK$69)/($EB$69:$EG$69=MAX($EB$69:$EG$69)),COLUMNS($DL$69:DO70))),"")</f>
        <v/>
      </c>
      <c r="EL70" s="348" t="str" cm="1">
        <f t="array" aca="1" ref="EL70" ca="1">IFERROR(INDEX($DL$69:$DQ$69,_xlfn.AGGREGATE(15,6,COLUMN($DL$69:$DQ$69)-COLUMN($DK$69)/($EB$69:$EG$69=MAX($EB$69:$EG$69)),COLUMNS($DL$69:DP70))),"")</f>
        <v/>
      </c>
      <c r="EM70" s="348" t="str" cm="1">
        <f t="array" aca="1" ref="EM70" ca="1">IFERROR(INDEX($DL$69:$DQ$69,_xlfn.AGGREGATE(15,6,COLUMN($DL$69:$DQ$69)-COLUMN($DK$69)/($EB$69:$EG$69=MAX($EB$69:$EG$69)),COLUMNS($DL$69:DQ70))),"")</f>
        <v/>
      </c>
      <c r="EN70" s="352">
        <f t="shared" ca="1" si="2"/>
        <v>6</v>
      </c>
      <c r="EO70" s="350">
        <f t="shared" ca="1" si="21"/>
        <v>4</v>
      </c>
      <c r="EP70" s="377" t="str" cm="1">
        <f t="array" aca="1" ref="EP70" ca="1">INDEX(EH70:EM70,1,EO70)</f>
        <v/>
      </c>
    </row>
    <row r="71" spans="1:146" ht="26.25" customHeight="1" thickBo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5"/>
      <c r="J71" s="135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5"/>
      <c r="S71" s="135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5"/>
      <c r="AB71" s="135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5"/>
      <c r="AK71" s="135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5"/>
      <c r="AT71" s="135"/>
      <c r="AU71" s="172"/>
      <c r="AV71" s="159" t="str">
        <f t="shared" si="3"/>
        <v/>
      </c>
      <c r="AW71" s="169" t="str">
        <f>IF(AU70="","",VLOOKUP(DT71,General!U:V,2,FALSE))</f>
        <v/>
      </c>
      <c r="AX71" s="163" t="str" cm="1">
        <f t="array" aca="1" ref="AX71" ca="1">IF(AU70="","",INDIRECT(DT71&amp;DJ71))</f>
        <v/>
      </c>
      <c r="AY71" s="91" t="str">
        <f t="shared" si="4"/>
        <v/>
      </c>
      <c r="AZ71" s="91" t="str">
        <f t="shared" si="22"/>
        <v/>
      </c>
      <c r="BA71" s="105" t="str">
        <f t="shared" si="5"/>
        <v/>
      </c>
      <c r="BB71" s="135"/>
      <c r="BC71" s="135"/>
      <c r="BD71" s="135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5"/>
      <c r="BM71" s="135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5"/>
      <c r="BV71" s="135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5"/>
      <c r="CE71" s="135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5"/>
      <c r="CN71" s="135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CW71" s="379">
        <f t="shared" si="6"/>
        <v>0</v>
      </c>
      <c r="CX71" s="335">
        <f>COUNTIF(CZ71:DI71,CW71)</f>
        <v>0</v>
      </c>
      <c r="CY71" s="371" t="str">
        <f t="shared" si="0"/>
        <v/>
      </c>
      <c r="CZ71" s="372" t="str">
        <f t="shared" si="7"/>
        <v/>
      </c>
      <c r="DA71" s="372" t="str">
        <f t="shared" si="8"/>
        <v/>
      </c>
      <c r="DB71" s="372" t="str">
        <f t="shared" si="9"/>
        <v/>
      </c>
      <c r="DC71" s="372" t="str">
        <f t="shared" si="10"/>
        <v/>
      </c>
      <c r="DD71" s="372" t="str">
        <f t="shared" si="11"/>
        <v/>
      </c>
      <c r="DE71" s="372" t="str">
        <f t="shared" si="12"/>
        <v/>
      </c>
      <c r="DF71" s="372" t="str">
        <f t="shared" si="13"/>
        <v/>
      </c>
      <c r="DG71" s="372" t="str">
        <f t="shared" si="14"/>
        <v/>
      </c>
      <c r="DH71" s="372" t="str">
        <f t="shared" si="15"/>
        <v/>
      </c>
      <c r="DI71" s="372" t="str">
        <f t="shared" si="16"/>
        <v/>
      </c>
      <c r="DJ71" s="346">
        <v>71</v>
      </c>
      <c r="DK71" s="350">
        <f t="shared" si="52"/>
        <v>66</v>
      </c>
      <c r="DL71" s="348" t="str" cm="1">
        <f t="array" ref="DL71">IFERROR(INDEX($CZ$4:$DI$4,_xlfn.AGGREGATE(15,6,COLUMN($CZ$4:$DI$4)-COLUMN($CY$1)/($CZ$71:$DI$71=MAX($CZ$71:$DI$71)),COLUMNS($DI$4:DI5))),"")</f>
        <v/>
      </c>
      <c r="DM71" s="348" t="str" cm="1">
        <f t="array" ref="DM71">IFERROR(INDEX($CZ$4:$DI$4,_xlfn.AGGREGATE(15,6,COLUMN($CZ$4:$DI$4)-COLUMN($CY$1)/($CZ$71:$DI$71=MAX($CZ$71:$DI$71)),COLUMNS($DI$4:DJ5))),"")</f>
        <v/>
      </c>
      <c r="DN71" s="348" t="str" cm="1">
        <f t="array" ref="DN71">IFERROR(INDEX($CZ$4:$DI$4,_xlfn.AGGREGATE(15,6,COLUMN($CZ$4:$DI$4)-COLUMN($CY$1)/($CZ$71:$DI$71=MAX($CZ$71:$DI$71)),COLUMNS($DI$4:DK5))),"")</f>
        <v/>
      </c>
      <c r="DO71" s="348" t="str" cm="1">
        <f t="array" ref="DO71">IFERROR(INDEX($CZ$4:$DI$4,_xlfn.AGGREGATE(15,6,COLUMN($CZ$4:$DI$4)-COLUMN($CY$1)/($CZ$71:$DI$71=MAX($CZ$71:$DI$71)),COLUMNS($DI$4:DL5))),"")</f>
        <v/>
      </c>
      <c r="DP71" s="348" t="str" cm="1">
        <f t="array" ref="DP71">IFERROR(INDEX($CZ$4:$DI$4,_xlfn.AGGREGATE(15,6,COLUMN($CZ$4:$DI$4)-COLUMN($CY$1)/($CZ$71:$DI$71=MAX($CZ$71:$DI$71)),COLUMNS($DI$4:DM5))),"")</f>
        <v/>
      </c>
      <c r="DQ71" s="348" t="str" cm="1">
        <f t="array" ref="DQ71">IFERROR(INDEX($CZ$4:$DI$4,_xlfn.AGGREGATE(15,6,COLUMN($CZ$4:$DI$4)-COLUMN($CY$1)/($CZ$71:$DI$71=MAX($CZ$71:$DI$71)),COLUMNS($DI$4:DN5))),"")</f>
        <v/>
      </c>
      <c r="DR71" s="346" t="str">
        <f t="shared" ca="1" si="18"/>
        <v/>
      </c>
      <c r="DS71" s="349" t="str">
        <f t="shared" ca="1" si="19"/>
        <v>R</v>
      </c>
      <c r="DT71" s="349" t="str">
        <f t="shared" ca="1" si="1"/>
        <v/>
      </c>
      <c r="DU71" s="350">
        <f t="shared" ca="1" si="20"/>
        <v>5</v>
      </c>
      <c r="DV71" s="348" t="str">
        <f>IFERROR(VLOOKUP(DL71,General!R:S,2,FALSE),"")</f>
        <v/>
      </c>
      <c r="DW71" s="348" t="str">
        <f>IFERROR(VLOOKUP(DM71,General!R:S,2,FALSE),"")</f>
        <v/>
      </c>
      <c r="DX71" s="348" t="str">
        <f>IFERROR(VLOOKUP(DN71,General!R:S,2,FALSE),"")</f>
        <v/>
      </c>
      <c r="DY71" s="348" t="str">
        <f>IFERROR(VLOOKUP(DO71,General!R:S,2,FALSE),"")</f>
        <v/>
      </c>
      <c r="DZ71" s="348" t="str">
        <f>IFERROR(VLOOKUP(DP71,General!R:S,2,FALSE),"")</f>
        <v/>
      </c>
      <c r="EA71" s="348" t="str">
        <f>IFERROR(VLOOKUP(DQ71,General!R:S,2,FALSE),"")</f>
        <v/>
      </c>
      <c r="EB71" s="373">
        <f ca="1">IF(DL71="",-1,COUNTIF(INDIRECT(DV71&amp;$DJ$10):INDIRECT(DV71&amp;DJ71),"Y"))</f>
        <v>-1</v>
      </c>
      <c r="EC71" s="376">
        <f ca="1">IF(DM71="",-1,COUNTIF(INDIRECT(DW71&amp;$DJ$10):INDIRECT(DW71&amp;DJ71),"Y"))</f>
        <v>-1</v>
      </c>
      <c r="ED71" s="376">
        <f ca="1">IF(DN71="",-1,COUNTIF(INDIRECT(DX71&amp;$DJ$10):INDIRECT(DX71&amp;DJ71),"Y"))</f>
        <v>-1</v>
      </c>
      <c r="EE71" s="374">
        <f ca="1">IF(DO71="",-1,COUNTIF(INDIRECT(DY71&amp;$DJ$10):INDIRECT(DY71&amp;DJ71),"Y"))</f>
        <v>-1</v>
      </c>
      <c r="EF71" s="378">
        <f ca="1">IF(DP71="",-1,COUNTIF(INDIRECT(DZ71&amp;$DJ$10):INDIRECT(DZ71&amp;DJ71),"Y"))</f>
        <v>-1</v>
      </c>
      <c r="EG71" s="378">
        <f ca="1">IF(DQ71="",-1,COUNTIF(INDIRECT(EA71&amp;$DJ$10):INDIRECT(EA71&amp;DJ71),"Y"))</f>
        <v>-1</v>
      </c>
      <c r="EH71" s="348" t="str" cm="1">
        <f t="array" aca="1" ref="EH71" ca="1">IFERROR(INDEX($DL$70:$DQ$70,_xlfn.AGGREGATE(15,6,COLUMN($DL$70:$DQ$70)-COLUMN($DK$70)/($EB$70:$EG$70=MAX($EB$70:$EG$70)),COLUMNS(DL$70:$DL71))),"")</f>
        <v/>
      </c>
      <c r="EI71" s="348" t="str" cm="1">
        <f t="array" aca="1" ref="EI71" ca="1">IFERROR(INDEX($DL$70:$DQ$70,_xlfn.AGGREGATE(15,6,COLUMN($DL$70:$DQ$70)-COLUMN($DK$70)/($EB$70:$EG$70=MAX($EB$70:$EG$70)),COLUMNS($DL$70:DM71))),"")</f>
        <v/>
      </c>
      <c r="EJ71" s="348" t="str" cm="1">
        <f t="array" aca="1" ref="EJ71" ca="1">IFERROR(INDEX($DL$70:$DQ$70,_xlfn.AGGREGATE(15,6,COLUMN($DL$70:$DQ$70)-COLUMN($DK$70)/($EB$70:$EG$70=MAX($EB$70:$EG$70)),COLUMNS($DL$70:DN71))),"")</f>
        <v/>
      </c>
      <c r="EK71" s="348" t="str" cm="1">
        <f t="array" aca="1" ref="EK71" ca="1">IFERROR(INDEX($DL$70:$DQ$70,_xlfn.AGGREGATE(15,6,COLUMN($DL$70:$DQ$70)-COLUMN($DK$70)/($EB$70:$EG$70=MAX($EB$70:$EG$70)),COLUMNS($DL$70:DO71))),"")</f>
        <v/>
      </c>
      <c r="EL71" s="348" t="str" cm="1">
        <f t="array" aca="1" ref="EL71" ca="1">IFERROR(INDEX($DL$70:$DQ$70,_xlfn.AGGREGATE(15,6,COLUMN($DL$70:$DQ$70)-COLUMN($DK$70)/($EB$70:$EG$70=MAX($EB$70:$EG$70)),COLUMNS($DL$70:DP71))),"")</f>
        <v/>
      </c>
      <c r="EM71" s="348" t="str" cm="1">
        <f t="array" aca="1" ref="EM71" ca="1">IFERROR(INDEX($DL$70:$DQ$70,_xlfn.AGGREGATE(15,6,COLUMN($DL$70:$DQ$70)-COLUMN($DK$70)/($EB$70:$EG$70=MAX($EB$70:$EG$70)),COLUMNS($DL$70:DQ71))),"")</f>
        <v/>
      </c>
      <c r="EN71" s="352">
        <f t="shared" ca="1" si="2"/>
        <v>6</v>
      </c>
      <c r="EO71" s="350">
        <f t="shared" ca="1" si="21"/>
        <v>5</v>
      </c>
      <c r="EP71" s="377" t="str" cm="1">
        <f t="array" aca="1" ref="EP71" ca="1">INDEX(EH71:EM71,1,EO71)</f>
        <v/>
      </c>
    </row>
    <row r="72" spans="1:146" ht="26.25" customHeight="1" thickBo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5"/>
      <c r="J72" s="135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5"/>
      <c r="S72" s="135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5"/>
      <c r="AB72" s="135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5"/>
      <c r="AK72" s="135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5"/>
      <c r="AT72" s="135"/>
      <c r="AU72" s="172"/>
      <c r="AV72" s="159" t="str">
        <f t="shared" si="3"/>
        <v/>
      </c>
      <c r="AW72" s="169" t="str">
        <f>IF(AU71="","",VLOOKUP(DT72,General!U:V,2,FALSE))</f>
        <v/>
      </c>
      <c r="AX72" s="163" t="str" cm="1">
        <f t="array" aca="1" ref="AX72" ca="1">IF(AU71="","",INDIRECT(DT72&amp;DJ72))</f>
        <v/>
      </c>
      <c r="AY72" s="91" t="str">
        <f t="shared" si="4"/>
        <v/>
      </c>
      <c r="AZ72" s="91" t="str">
        <f t="shared" si="22"/>
        <v/>
      </c>
      <c r="BA72" s="105" t="str">
        <f t="shared" si="5"/>
        <v/>
      </c>
      <c r="BB72" s="135"/>
      <c r="BC72" s="135"/>
      <c r="BD72" s="135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5"/>
      <c r="BM72" s="135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5"/>
      <c r="BV72" s="135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5"/>
      <c r="CE72" s="135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5"/>
      <c r="CN72" s="135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CW72" s="379">
        <f t="shared" si="6"/>
        <v>0</v>
      </c>
      <c r="CX72" s="335">
        <f>COUNTIF(CZ72:DI72,CW72)</f>
        <v>0</v>
      </c>
      <c r="CY72" s="371" t="str">
        <f t="shared" si="0"/>
        <v/>
      </c>
      <c r="CZ72" s="372" t="str">
        <f t="shared" si="7"/>
        <v/>
      </c>
      <c r="DA72" s="372" t="str">
        <f t="shared" si="8"/>
        <v/>
      </c>
      <c r="DB72" s="372" t="str">
        <f t="shared" si="9"/>
        <v/>
      </c>
      <c r="DC72" s="372" t="str">
        <f t="shared" si="10"/>
        <v/>
      </c>
      <c r="DD72" s="372" t="str">
        <f t="shared" si="11"/>
        <v/>
      </c>
      <c r="DE72" s="372" t="str">
        <f t="shared" si="12"/>
        <v/>
      </c>
      <c r="DF72" s="372" t="str">
        <f t="shared" si="13"/>
        <v/>
      </c>
      <c r="DG72" s="372" t="str">
        <f t="shared" si="14"/>
        <v/>
      </c>
      <c r="DH72" s="372" t="str">
        <f t="shared" si="15"/>
        <v/>
      </c>
      <c r="DI72" s="372" t="str">
        <f t="shared" si="16"/>
        <v/>
      </c>
      <c r="DJ72" s="346">
        <v>72</v>
      </c>
      <c r="DK72" s="350">
        <f t="shared" si="52"/>
        <v>67</v>
      </c>
      <c r="DL72" s="348" t="str" cm="1">
        <f t="array" ref="DL72">IFERROR(INDEX($CZ$4:$DI$4,_xlfn.AGGREGATE(15,6,COLUMN($CZ$4:$DI$4)-COLUMN($CY$1)/($CZ$72:$DI$72=MAX($CZ$72:$DI$72)),COLUMNS($DI$4:DI5))),"")</f>
        <v/>
      </c>
      <c r="DM72" s="348" t="str" cm="1">
        <f t="array" ref="DM72">IFERROR(INDEX($CZ$4:$DI$4,_xlfn.AGGREGATE(15,6,COLUMN($CZ$4:$DI$4)-COLUMN($CY$1)/($CZ$72:$DI$72=MAX($CZ$72:$DI$72)),COLUMNS($DI$4:DJ5))),"")</f>
        <v/>
      </c>
      <c r="DN72" s="348" t="str" cm="1">
        <f t="array" ref="DN72">IFERROR(INDEX($CZ$4:$DI$4,_xlfn.AGGREGATE(15,6,COLUMN($CZ$4:$DI$4)-COLUMN($CY$1)/($CZ$72:$DI$72=MAX($CZ$72:$DI$72)),COLUMNS($DI$4:DK5))),"")</f>
        <v/>
      </c>
      <c r="DO72" s="348" t="str" cm="1">
        <f t="array" ref="DO72">IFERROR(INDEX($CZ$4:$DI$4,_xlfn.AGGREGATE(15,6,COLUMN($CZ$4:$DI$4)-COLUMN($CY$1)/($CZ$72:$DI$72=MAX($CZ$72:$DI$72)),COLUMNS($DI$4:DL5))),"")</f>
        <v/>
      </c>
      <c r="DP72" s="348" t="str" cm="1">
        <f t="array" ref="DP72">IFERROR(INDEX($CZ$4:$DI$4,_xlfn.AGGREGATE(15,6,COLUMN($CZ$4:$DI$4)-COLUMN($CY$1)/($CZ$72:$DI$72=MAX($CZ$72:$DI$72)),COLUMNS($DI$4:DM5))),"")</f>
        <v/>
      </c>
      <c r="DQ72" s="348" t="str" cm="1">
        <f t="array" ref="DQ72">IFERROR(INDEX($CZ$4:$DI$4,_xlfn.AGGREGATE(15,6,COLUMN($CZ$4:$DI$4)-COLUMN($CY$1)/($CZ$72:$DI$72=MAX($CZ$72:$DI$72)),COLUMNS($DI$4:DN5))),"")</f>
        <v/>
      </c>
      <c r="DR72" s="346" t="str">
        <f t="shared" ca="1" si="18"/>
        <v/>
      </c>
      <c r="DS72" s="349" t="str">
        <f t="shared" ca="1" si="19"/>
        <v>R</v>
      </c>
      <c r="DT72" s="349" t="str">
        <f t="shared" ca="1" si="1"/>
        <v/>
      </c>
      <c r="DU72" s="350">
        <f t="shared" ca="1" si="20"/>
        <v>6</v>
      </c>
      <c r="DV72" s="348" t="str">
        <f>IFERROR(VLOOKUP(DL72,General!R:S,2,FALSE),"")</f>
        <v/>
      </c>
      <c r="DW72" s="348" t="str">
        <f>IFERROR(VLOOKUP(DM72,General!R:S,2,FALSE),"")</f>
        <v/>
      </c>
      <c r="DX72" s="348" t="str">
        <f>IFERROR(VLOOKUP(DN72,General!R:S,2,FALSE),"")</f>
        <v/>
      </c>
      <c r="DY72" s="348" t="str">
        <f>IFERROR(VLOOKUP(DO72,General!R:S,2,FALSE),"")</f>
        <v/>
      </c>
      <c r="DZ72" s="348" t="str">
        <f>IFERROR(VLOOKUP(DP72,General!R:S,2,FALSE),"")</f>
        <v/>
      </c>
      <c r="EA72" s="348" t="str">
        <f>IFERROR(VLOOKUP(DQ72,General!R:S,2,FALSE),"")</f>
        <v/>
      </c>
      <c r="EB72" s="373">
        <f ca="1">IF(DL72="",-1,COUNTIF(INDIRECT(DV72&amp;$DJ$10):INDIRECT(DV72&amp;DJ72),"Y"))</f>
        <v>-1</v>
      </c>
      <c r="EC72" s="376">
        <f ca="1">IF(DM72="",-1,COUNTIF(INDIRECT(DW72&amp;$DJ$10):INDIRECT(DW72&amp;DJ72),"Y"))</f>
        <v>-1</v>
      </c>
      <c r="ED72" s="376">
        <f ca="1">IF(DN72="",-1,COUNTIF(INDIRECT(DX72&amp;$DJ$10):INDIRECT(DX72&amp;DJ72),"Y"))</f>
        <v>-1</v>
      </c>
      <c r="EE72" s="374">
        <f ca="1">IF(DO72="",-1,COUNTIF(INDIRECT(DY72&amp;$DJ$10):INDIRECT(DY72&amp;DJ72),"Y"))</f>
        <v>-1</v>
      </c>
      <c r="EF72" s="378">
        <f ca="1">IF(DP72="",-1,COUNTIF(INDIRECT(DZ72&amp;$DJ$10):INDIRECT(DZ72&amp;DJ72),"Y"))</f>
        <v>-1</v>
      </c>
      <c r="EG72" s="378">
        <f ca="1">IF(DQ72="",-1,COUNTIF(INDIRECT(EA72&amp;$DJ$10):INDIRECT(EA72&amp;DJ72),"Y"))</f>
        <v>-1</v>
      </c>
      <c r="EH72" s="348" t="str" cm="1">
        <f t="array" aca="1" ref="EH72" ca="1">IFERROR(INDEX($DL$71:$DQ$71,_xlfn.AGGREGATE(15,6,COLUMN($DL$71:$DQ$71)-COLUMN($DK$71)/($EB$71:$EG$71=MAX($EB$71:$EG$71)),COLUMNS(DL$71:$DL72))),"")</f>
        <v/>
      </c>
      <c r="EI72" s="348" t="str" cm="1">
        <f t="array" aca="1" ref="EI72" ca="1">IFERROR(INDEX($DL$71:$DQ$71,_xlfn.AGGREGATE(15,6,COLUMN($DL$71:$DQ$71)-COLUMN($DK$71)/($EB$71:$EG$71=MAX($EB$71:$EG$71)),COLUMNS($DL$71:DM72))),"")</f>
        <v/>
      </c>
      <c r="EJ72" s="348" t="str" cm="1">
        <f t="array" aca="1" ref="EJ72" ca="1">IFERROR(INDEX($DL$71:$DQ$71,_xlfn.AGGREGATE(15,6,COLUMN($DL$71:$DQ$71)-COLUMN($DK$71)/($EB$71:$EG$71=MAX($EB$71:$EG$71)),COLUMNS($DL$71:DN72))),"")</f>
        <v/>
      </c>
      <c r="EK72" s="348" t="str" cm="1">
        <f t="array" aca="1" ref="EK72" ca="1">IFERROR(INDEX($DL$71:$DQ$71,_xlfn.AGGREGATE(15,6,COLUMN($DL$71:$DQ$71)-COLUMN($DK$71)/($EB$71:$EG$71=MAX($EB$71:$EG$71)),COLUMNS($DL$71:DO72))),"")</f>
        <v/>
      </c>
      <c r="EL72" s="348" t="str" cm="1">
        <f t="array" aca="1" ref="EL72" ca="1">IFERROR(INDEX($DL$71:$DQ$71,_xlfn.AGGREGATE(15,6,COLUMN($DL$71:$DQ$71)-COLUMN($DK$71)/($EB$71:$EG$71=MAX($EB$71:$EG$71)),COLUMNS($DL$71:DP72))),"")</f>
        <v/>
      </c>
      <c r="EM72" s="348" t="str" cm="1">
        <f t="array" aca="1" ref="EM72" ca="1">IFERROR(INDEX($DL$71:$DQ$71,_xlfn.AGGREGATE(15,6,COLUMN($DL$71:$DQ$71)-COLUMN($DK$71)/($EB$71:$EG$71=MAX($EB$71:$EG$71)),COLUMNS($DL$71:DQ72))),"")</f>
        <v/>
      </c>
      <c r="EN72" s="352">
        <f t="shared" ca="1" si="2"/>
        <v>6</v>
      </c>
      <c r="EO72" s="350">
        <f t="shared" ca="1" si="21"/>
        <v>6</v>
      </c>
      <c r="EP72" s="377" t="str" cm="1">
        <f t="array" aca="1" ref="EP72" ca="1">INDEX(EH72:EM72,1,EO72)</f>
        <v/>
      </c>
    </row>
    <row r="73" spans="1:146" ht="26.25" customHeight="1" thickBo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5"/>
      <c r="J73" s="135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5"/>
      <c r="S73" s="135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5"/>
      <c r="AB73" s="135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5"/>
      <c r="AK73" s="135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5"/>
      <c r="AT73" s="135"/>
      <c r="AU73" s="172"/>
      <c r="AV73" s="159" t="str">
        <f t="shared" si="3"/>
        <v/>
      </c>
      <c r="AW73" s="169" t="str">
        <f>IF(AU72="","",VLOOKUP(DT73,General!U:V,2,FALSE))</f>
        <v/>
      </c>
      <c r="AX73" s="163" t="str" cm="1">
        <f t="array" aca="1" ref="AX73" ca="1">IF(AU72="","",INDIRECT(DT73&amp;DJ73))</f>
        <v/>
      </c>
      <c r="AY73" s="91" t="str">
        <f t="shared" si="4"/>
        <v/>
      </c>
      <c r="AZ73" s="91" t="str">
        <f t="shared" si="22"/>
        <v/>
      </c>
      <c r="BA73" s="105" t="str">
        <f t="shared" si="5"/>
        <v/>
      </c>
      <c r="BB73" s="135"/>
      <c r="BC73" s="135"/>
      <c r="BD73" s="135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5"/>
      <c r="BM73" s="135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5"/>
      <c r="BV73" s="135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5"/>
      <c r="CE73" s="135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5"/>
      <c r="CN73" s="135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CW73" s="379">
        <f t="shared" si="6"/>
        <v>0</v>
      </c>
      <c r="CX73" s="335">
        <f>COUNTIF(CZ73:DI73,CW73)</f>
        <v>0</v>
      </c>
      <c r="CY73" s="371" t="str">
        <f t="shared" si="0"/>
        <v/>
      </c>
      <c r="CZ73" s="372" t="str">
        <f t="shared" si="7"/>
        <v/>
      </c>
      <c r="DA73" s="372" t="str">
        <f t="shared" si="8"/>
        <v/>
      </c>
      <c r="DB73" s="372" t="str">
        <f t="shared" si="9"/>
        <v/>
      </c>
      <c r="DC73" s="372" t="str">
        <f t="shared" si="10"/>
        <v/>
      </c>
      <c r="DD73" s="372" t="str">
        <f t="shared" si="11"/>
        <v/>
      </c>
      <c r="DE73" s="372" t="str">
        <f t="shared" si="12"/>
        <v/>
      </c>
      <c r="DF73" s="372" t="str">
        <f t="shared" si="13"/>
        <v/>
      </c>
      <c r="DG73" s="372" t="str">
        <f t="shared" si="14"/>
        <v/>
      </c>
      <c r="DH73" s="372" t="str">
        <f t="shared" si="15"/>
        <v/>
      </c>
      <c r="DI73" s="372" t="str">
        <f t="shared" si="16"/>
        <v/>
      </c>
      <c r="DJ73" s="346">
        <v>73</v>
      </c>
      <c r="DK73" s="350">
        <f t="shared" si="52"/>
        <v>68</v>
      </c>
      <c r="DL73" s="348" t="str" cm="1">
        <f t="array" ref="DL73">IFERROR(INDEX($CZ$4:$DI$4,_xlfn.AGGREGATE(15,6,COLUMN($CZ$4:$DI$4)-COLUMN($CY$1)/($CZ$73:$DI$73=MAX($CZ$73:$DI$73)),COLUMNS($DI$4:DI5))),"")</f>
        <v/>
      </c>
      <c r="DM73" s="348" t="str" cm="1">
        <f t="array" ref="DM73">IFERROR(INDEX($CZ$4:$DI$4,_xlfn.AGGREGATE(15,6,COLUMN($CZ$4:$DI$4)-COLUMN($CY$1)/($CZ$73:$DI$73=MAX($CZ$73:$DI$73)),COLUMNS($DI$4:DJ5))),"")</f>
        <v/>
      </c>
      <c r="DN73" s="348" t="str" cm="1">
        <f t="array" ref="DN73">IFERROR(INDEX($CZ$4:$DI$4,_xlfn.AGGREGATE(15,6,COLUMN($CZ$4:$DI$4)-COLUMN($CY$1)/($CZ$73:$DI$73=MAX($CZ$73:$DI$73)),COLUMNS($DI$4:DK5))),"")</f>
        <v/>
      </c>
      <c r="DO73" s="348" t="str" cm="1">
        <f t="array" ref="DO73">IFERROR(INDEX($CZ$4:$DI$4,_xlfn.AGGREGATE(15,6,COLUMN($CZ$4:$DI$4)-COLUMN($CY$1)/($CZ$73:$DI$73=MAX($CZ$73:$DI$73)),COLUMNS($DI$4:DL5))),"")</f>
        <v/>
      </c>
      <c r="DP73" s="348" t="str" cm="1">
        <f t="array" ref="DP73">IFERROR(INDEX($CZ$4:$DI$4,_xlfn.AGGREGATE(15,6,COLUMN($CZ$4:$DI$4)-COLUMN($CY$1)/($CZ$73:$DI$73=MAX($CZ$73:$DI$73)),COLUMNS($DI$4:DM5))),"")</f>
        <v/>
      </c>
      <c r="DQ73" s="348" t="str" cm="1">
        <f t="array" ref="DQ73">IFERROR(INDEX($CZ$4:$DI$4,_xlfn.AGGREGATE(15,6,COLUMN($CZ$4:$DI$4)-COLUMN($CY$1)/($CZ$73:$DI$73=MAX($CZ$73:$DI$73)),COLUMNS($DI$4:DN5))),"")</f>
        <v/>
      </c>
      <c r="DR73" s="346" t="str">
        <f t="shared" ca="1" si="18"/>
        <v/>
      </c>
      <c r="DS73" s="349" t="str">
        <f t="shared" ca="1" si="19"/>
        <v>R</v>
      </c>
      <c r="DT73" s="349" t="str">
        <f t="shared" ca="1" si="1"/>
        <v/>
      </c>
      <c r="DU73" s="350">
        <f t="shared" ca="1" si="20"/>
        <v>1</v>
      </c>
      <c r="DV73" s="348" t="str">
        <f>IFERROR(VLOOKUP(DL73,General!R:S,2,FALSE),"")</f>
        <v/>
      </c>
      <c r="DW73" s="348" t="str">
        <f>IFERROR(VLOOKUP(DM73,General!R:S,2,FALSE),"")</f>
        <v/>
      </c>
      <c r="DX73" s="348" t="str">
        <f>IFERROR(VLOOKUP(DN73,General!R:S,2,FALSE),"")</f>
        <v/>
      </c>
      <c r="DY73" s="348" t="str">
        <f>IFERROR(VLOOKUP(DO73,General!R:S,2,FALSE),"")</f>
        <v/>
      </c>
      <c r="DZ73" s="348" t="str">
        <f>IFERROR(VLOOKUP(DP73,General!R:S,2,FALSE),"")</f>
        <v/>
      </c>
      <c r="EA73" s="348" t="str">
        <f>IFERROR(VLOOKUP(DQ73,General!R:S,2,FALSE),"")</f>
        <v/>
      </c>
      <c r="EB73" s="373">
        <f ca="1">IF(DL73="",-1,COUNTIF(INDIRECT(DV73&amp;$DJ$10):INDIRECT(DV73&amp;DJ73),"Y"))</f>
        <v>-1</v>
      </c>
      <c r="EC73" s="376">
        <f ca="1">IF(DM73="",-1,COUNTIF(INDIRECT(DW73&amp;$DJ$10):INDIRECT(DW73&amp;DJ73),"Y"))</f>
        <v>-1</v>
      </c>
      <c r="ED73" s="376">
        <f ca="1">IF(DN73="",-1,COUNTIF(INDIRECT(DX73&amp;$DJ$10):INDIRECT(DX73&amp;DJ73),"Y"))</f>
        <v>-1</v>
      </c>
      <c r="EE73" s="374">
        <f ca="1">IF(DO73="",-1,COUNTIF(INDIRECT(DY73&amp;$DJ$10):INDIRECT(DY73&amp;DJ73),"Y"))</f>
        <v>-1</v>
      </c>
      <c r="EF73" s="378">
        <f ca="1">IF(DP73="",-1,COUNTIF(INDIRECT(DZ73&amp;$DJ$10):INDIRECT(DZ73&amp;DJ73),"Y"))</f>
        <v>-1</v>
      </c>
      <c r="EG73" s="378">
        <f ca="1">IF(DQ73="",-1,COUNTIF(INDIRECT(EA73&amp;$DJ$10):INDIRECT(EA73&amp;DJ73),"Y"))</f>
        <v>-1</v>
      </c>
      <c r="EH73" s="348" t="str" cm="1">
        <f t="array" aca="1" ref="EH73" ca="1">IFERROR(INDEX($DL$72:$DQ$72,_xlfn.AGGREGATE(15,6,COLUMN($DL$72:$DQ$72)-COLUMN($DK$72)/($EB$72:$EG$72=MAX($EB$72:$EG$72)),COLUMNS(DL$72:$DL73))),"")</f>
        <v/>
      </c>
      <c r="EI73" s="348" t="str" cm="1">
        <f t="array" aca="1" ref="EI73" ca="1">IFERROR(INDEX($DL$72:$DQ$72,_xlfn.AGGREGATE(15,6,COLUMN($DL$72:$DQ$72)-COLUMN($DK$72)/($EB$72:$EG$72=MAX($EB$72:$EG$72)),COLUMNS($DL$72:DM73))),"")</f>
        <v/>
      </c>
      <c r="EJ73" s="348" t="str" cm="1">
        <f t="array" aca="1" ref="EJ73" ca="1">IFERROR(INDEX($DL$72:$DQ$72,_xlfn.AGGREGATE(15,6,COLUMN($DL$72:$DQ$72)-COLUMN($DK$72)/($EB$72:$EG$72=MAX($EB$72:$EG$72)),COLUMNS($DL$72:DN73))),"")</f>
        <v/>
      </c>
      <c r="EK73" s="348" t="str" cm="1">
        <f t="array" aca="1" ref="EK73" ca="1">IFERROR(INDEX($DL$72:$DQ$72,_xlfn.AGGREGATE(15,6,COLUMN($DL$72:$DQ$72)-COLUMN($DK$72)/($EB$72:$EG$72=MAX($EB$72:$EG$72)),COLUMNS($DL$72:DO73))),"")</f>
        <v/>
      </c>
      <c r="EL73" s="348" t="str" cm="1">
        <f t="array" aca="1" ref="EL73" ca="1">IFERROR(INDEX($DL$72:$DQ$72,_xlfn.AGGREGATE(15,6,COLUMN($DL$72:$DQ$72)-COLUMN($DK$72)/($EB$72:$EG$72=MAX($EB$72:$EG$72)),COLUMNS($DL$72:DP73))),"")</f>
        <v/>
      </c>
      <c r="EM73" s="348" t="str" cm="1">
        <f t="array" aca="1" ref="EM73" ca="1">IFERROR(INDEX($DL$72:$DQ$72,_xlfn.AGGREGATE(15,6,COLUMN($DL$72:$DQ$72)-COLUMN($DK$72)/($EB$72:$EG$72=MAX($EB$72:$EG$72)),COLUMNS($DL$72:DQ73))),"")</f>
        <v/>
      </c>
      <c r="EN73" s="352">
        <f t="shared" ca="1" si="2"/>
        <v>6</v>
      </c>
      <c r="EO73" s="350">
        <f t="shared" ca="1" si="21"/>
        <v>1</v>
      </c>
      <c r="EP73" s="377" t="str" cm="1">
        <f t="array" aca="1" ref="EP73" ca="1">INDEX(EH73:EM73,1,EO73)</f>
        <v/>
      </c>
    </row>
    <row r="74" spans="1:146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5"/>
      <c r="J74" s="135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5"/>
      <c r="S74" s="135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5"/>
      <c r="AB74" s="135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5"/>
      <c r="AK74" s="135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5"/>
      <c r="AT74" s="135"/>
      <c r="AU74" s="173"/>
      <c r="AV74" s="160" t="str">
        <f t="shared" si="3"/>
        <v/>
      </c>
      <c r="AW74" s="170" t="str">
        <f>IF(AU73="","",VLOOKUP(DT74,General!U:V,2,FALSE))</f>
        <v/>
      </c>
      <c r="AX74" s="167" t="str" cm="1">
        <f t="array" aca="1" ref="AX74" ca="1">IF(AU73="","",INDIRECT(DT74&amp;DJ74))</f>
        <v/>
      </c>
      <c r="AY74" s="107" t="str">
        <f t="shared" si="4"/>
        <v/>
      </c>
      <c r="AZ74" s="107" t="str">
        <f t="shared" si="22"/>
        <v/>
      </c>
      <c r="BA74" s="108" t="str">
        <f t="shared" si="5"/>
        <v/>
      </c>
      <c r="BB74" s="135"/>
      <c r="BC74" s="135"/>
      <c r="BD74" s="135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5"/>
      <c r="BM74" s="135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5"/>
      <c r="BV74" s="135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5"/>
      <c r="CE74" s="135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5"/>
      <c r="CN74" s="135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379">
        <f t="shared" si="6"/>
        <v>0</v>
      </c>
      <c r="CX74" s="335">
        <f>COUNTIF(CZ74:DI74,CW74)</f>
        <v>0</v>
      </c>
      <c r="CY74" s="371" t="str">
        <f t="shared" ref="CY74:CY108" si="53">IF(AI74="","",IF(AQ74="",CY73,IF(AQ74&gt;=30,IF(OR(CY73="G",CY73="GG"),"GG",IF(OR(CY73="R",CY73="RR"),"GRR",IF(CY73="","G","GGRR"))),IF(AQ74&lt;=-30,IF(OR(CY73="R",CY73="RR"),"RR",IF(OR(CY73="G",CY73="GG"),"GGR",IF(CY73="","R","GGRR"))),IF(OR(CY73="R",CY73="RR"),"RR",IF(OR(CY73="G",CY73="GG"),"GG",IF(CY73="","","GGRR")))))))</f>
        <v/>
      </c>
      <c r="CZ74" s="372" t="str">
        <f t="shared" si="7"/>
        <v/>
      </c>
      <c r="DA74" s="372" t="str">
        <f t="shared" si="8"/>
        <v/>
      </c>
      <c r="DB74" s="372" t="str">
        <f t="shared" si="9"/>
        <v/>
      </c>
      <c r="DC74" s="372" t="str">
        <f t="shared" si="10"/>
        <v/>
      </c>
      <c r="DD74" s="372" t="str">
        <f t="shared" si="11"/>
        <v/>
      </c>
      <c r="DE74" s="372" t="str">
        <f t="shared" si="12"/>
        <v/>
      </c>
      <c r="DF74" s="372" t="str">
        <f t="shared" si="13"/>
        <v/>
      </c>
      <c r="DG74" s="372" t="str">
        <f t="shared" si="14"/>
        <v/>
      </c>
      <c r="DH74" s="372" t="str">
        <f t="shared" si="15"/>
        <v/>
      </c>
      <c r="DI74" s="372" t="str">
        <f t="shared" si="16"/>
        <v/>
      </c>
      <c r="DJ74" s="346">
        <v>74</v>
      </c>
      <c r="DK74" s="350">
        <f t="shared" si="52"/>
        <v>69</v>
      </c>
      <c r="DL74" s="348" t="str" cm="1">
        <f t="array" ref="DL74">IFERROR(INDEX($CZ$4:$DI$4,_xlfn.AGGREGATE(15,6,COLUMN($CZ$4:$DI$4)-COLUMN($CY$1)/($CZ$74:$DI$74=MAX($CZ$74:$DI$74)),COLUMNS($DI$4:DI5))),"")</f>
        <v/>
      </c>
      <c r="DM74" s="348" t="str" cm="1">
        <f t="array" ref="DM74">IFERROR(INDEX($CZ$4:$DI$4,_xlfn.AGGREGATE(15,6,COLUMN($CZ$4:$DI$4)-COLUMN($CY$1)/($CZ$74:$DI$74=MAX($CZ$74:$DI$74)),COLUMNS($DI$4:DJ5))),"")</f>
        <v/>
      </c>
      <c r="DN74" s="348" t="str" cm="1">
        <f t="array" ref="DN74">IFERROR(INDEX($CZ$4:$DI$4,_xlfn.AGGREGATE(15,6,COLUMN($CZ$4:$DI$4)-COLUMN($CY$1)/($CZ$74:$DI$74=MAX($CZ$74:$DI$74)),COLUMNS($DI$4:DK5))),"")</f>
        <v/>
      </c>
      <c r="DO74" s="348" t="str" cm="1">
        <f t="array" ref="DO74">IFERROR(INDEX($CZ$4:$DI$4,_xlfn.AGGREGATE(15,6,COLUMN($CZ$4:$DI$4)-COLUMN($CY$1)/($CZ$74:$DI$74=MAX($CZ$74:$DI$74)),COLUMNS($DI$4:DL5))),"")</f>
        <v/>
      </c>
      <c r="DP74" s="348" t="str" cm="1">
        <f t="array" ref="DP74">IFERROR(INDEX($CZ$4:$DI$4,_xlfn.AGGREGATE(15,6,COLUMN($CZ$4:$DI$4)-COLUMN($CY$1)/($CZ$74:$DI$74=MAX($CZ$74:$DI$74)),COLUMNS($DI$4:DM5))),"")</f>
        <v/>
      </c>
      <c r="DQ74" s="348" t="str" cm="1">
        <f t="array" ref="DQ74">IFERROR(INDEX($CZ$4:$DI$4,_xlfn.AGGREGATE(15,6,COLUMN($CZ$4:$DI$4)-COLUMN($CY$1)/($CZ$74:$DI$74=MAX($CZ$74:$DI$74)),COLUMNS($DI$4:DN5))),"")</f>
        <v/>
      </c>
      <c r="DR74" s="346" t="str">
        <f t="shared" ca="1" si="18"/>
        <v/>
      </c>
      <c r="DS74" s="349" t="str">
        <f t="shared" ca="1" si="19"/>
        <v>R</v>
      </c>
      <c r="DT74" s="349" t="str">
        <f t="shared" ref="DT74:DT108" ca="1" si="54">DR73</f>
        <v/>
      </c>
      <c r="DU74" s="350">
        <f t="shared" ca="1" si="20"/>
        <v>2</v>
      </c>
      <c r="DV74" s="348" t="str">
        <f>IFERROR(VLOOKUP(DL74,General!R:S,2,FALSE),"")</f>
        <v/>
      </c>
      <c r="DW74" s="348" t="str">
        <f>IFERROR(VLOOKUP(DM74,General!R:S,2,FALSE),"")</f>
        <v/>
      </c>
      <c r="DX74" s="348" t="str">
        <f>IFERROR(VLOOKUP(DN74,General!R:S,2,FALSE),"")</f>
        <v/>
      </c>
      <c r="DY74" s="348" t="str">
        <f>IFERROR(VLOOKUP(DO74,General!R:S,2,FALSE),"")</f>
        <v/>
      </c>
      <c r="DZ74" s="348" t="str">
        <f>IFERROR(VLOOKUP(DP74,General!R:S,2,FALSE),"")</f>
        <v/>
      </c>
      <c r="EA74" s="348" t="str">
        <f>IFERROR(VLOOKUP(DQ74,General!R:S,2,FALSE),"")</f>
        <v/>
      </c>
      <c r="EB74" s="373">
        <f ca="1">IF(DL74="",-1,COUNTIF(INDIRECT(DV74&amp;$DJ$10):INDIRECT(DV74&amp;DJ74),"Y"))</f>
        <v>-1</v>
      </c>
      <c r="EC74" s="376">
        <f ca="1">IF(DM74="",-1,COUNTIF(INDIRECT(DW74&amp;$DJ$10):INDIRECT(DW74&amp;DJ74),"Y"))</f>
        <v>-1</v>
      </c>
      <c r="ED74" s="376">
        <f ca="1">IF(DN74="",-1,COUNTIF(INDIRECT(DX74&amp;$DJ$10):INDIRECT(DX74&amp;DJ74),"Y"))</f>
        <v>-1</v>
      </c>
      <c r="EE74" s="374">
        <f ca="1">IF(DO74="",-1,COUNTIF(INDIRECT(DY74&amp;$DJ$10):INDIRECT(DY74&amp;DJ74),"Y"))</f>
        <v>-1</v>
      </c>
      <c r="EF74" s="378">
        <f ca="1">IF(DP74="",-1,COUNTIF(INDIRECT(DZ74&amp;$DJ$10):INDIRECT(DZ74&amp;DJ74),"Y"))</f>
        <v>-1</v>
      </c>
      <c r="EG74" s="378">
        <f ca="1">IF(DQ74="",-1,COUNTIF(INDIRECT(EA74&amp;$DJ$10):INDIRECT(EA74&amp;DJ74),"Y"))</f>
        <v>-1</v>
      </c>
      <c r="EH74" s="348" t="str" cm="1">
        <f t="array" aca="1" ref="EH74" ca="1">IFERROR(INDEX($DL$73:$DQ$73,_xlfn.AGGREGATE(15,6,COLUMN($DL$73:$DQ$73)-COLUMN($DK$73)/($EB$73:$EG$73=MAX($EB$73:$EG$73)),COLUMNS(DL$73:$DL74))),"")</f>
        <v/>
      </c>
      <c r="EI74" s="348" t="str" cm="1">
        <f t="array" aca="1" ref="EI74" ca="1">IFERROR(INDEX($DL$73:$DQ$73,_xlfn.AGGREGATE(15,6,COLUMN($DL$73:$DQ$73)-COLUMN($DK$73)/($EB$73:$EG$73=MAX($EB$73:$EG$73)),COLUMNS($DL$73:DM74))),"")</f>
        <v/>
      </c>
      <c r="EJ74" s="348" t="str" cm="1">
        <f t="array" aca="1" ref="EJ74" ca="1">IFERROR(INDEX($DL$73:$DQ$73,_xlfn.AGGREGATE(15,6,COLUMN($DL$73:$DQ$73)-COLUMN($DK$73)/($EB$73:$EG$73=MAX($EB$73:$EG$73)),COLUMNS($DL$73:DN74))),"")</f>
        <v/>
      </c>
      <c r="EK74" s="348" t="str" cm="1">
        <f t="array" aca="1" ref="EK74" ca="1">IFERROR(INDEX($DL$73:$DQ$73,_xlfn.AGGREGATE(15,6,COLUMN($DL$73:$DQ$73)-COLUMN($DK$73)/($EB$73:$EG$73=MAX($EB$73:$EG$73)),COLUMNS($DL$73:DO74))),"")</f>
        <v/>
      </c>
      <c r="EL74" s="348" t="str" cm="1">
        <f t="array" aca="1" ref="EL74" ca="1">IFERROR(INDEX($DL$73:$DQ$73,_xlfn.AGGREGATE(15,6,COLUMN($DL$73:$DQ$73)-COLUMN($DK$73)/($EB$73:$EG$73=MAX($EB$73:$EG$73)),COLUMNS($DL$73:DP74))),"")</f>
        <v/>
      </c>
      <c r="EM74" s="348" t="str" cm="1">
        <f t="array" aca="1" ref="EM74" ca="1">IFERROR(INDEX($DL$73:$DQ$73,_xlfn.AGGREGATE(15,6,COLUMN($DL$73:$DQ$73)-COLUMN($DK$73)/($EB$73:$EG$73=MAX($EB$73:$EG$73)),COLUMNS($DL$73:DQ74))),"")</f>
        <v/>
      </c>
      <c r="EN74" s="352">
        <f t="shared" ref="EN74:EN108" ca="1" si="55">COUNTIF(EB74:EG74,MAX(EB74:EG74))</f>
        <v>6</v>
      </c>
      <c r="EO74" s="350">
        <f t="shared" ca="1" si="21"/>
        <v>2</v>
      </c>
      <c r="EP74" s="377" t="str" cm="1">
        <f t="array" aca="1" ref="EP74" ca="1">INDEX(EH74:EM74,1,EO74)</f>
        <v/>
      </c>
    </row>
    <row r="75" spans="1:146" ht="26.25" customHeight="1" thickBo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5"/>
      <c r="J75" s="135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5"/>
      <c r="S75" s="135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5"/>
      <c r="AB75" s="135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5"/>
      <c r="AK75" s="135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5"/>
      <c r="AT75" s="135"/>
      <c r="AU75" s="171"/>
      <c r="AV75" s="164" t="str">
        <f t="shared" ref="AV75:AV109" si="56">IF(AU74="","",DS75)</f>
        <v/>
      </c>
      <c r="AW75" s="165" t="str">
        <f>IF(AU74="","",VLOOKUP(DT75,General!U:V,2,FALSE))</f>
        <v/>
      </c>
      <c r="AX75" s="166" t="str" cm="1">
        <f t="array" aca="1" ref="AX75" ca="1">IF(AU74="","",INDIRECT(DT75&amp;DJ75))</f>
        <v/>
      </c>
      <c r="AY75" s="102" t="str">
        <f t="shared" ref="AY75:AY109" si="57">IF(AU75="","",IF(AX75="NB","",IF(LEFT(AX75)=AU75,"Y","N")))</f>
        <v/>
      </c>
      <c r="AZ75" s="102" t="str">
        <f t="shared" si="22"/>
        <v/>
      </c>
      <c r="BA75" s="103" t="str">
        <f t="shared" ref="BA75:BA109" si="58">IF(AU75="","",IF(AX75="NB",BA74,IF(AY75="Y",BA74+INT(REPLACE(AX75,1,1,"")),BA74-INT(REPLACE(AX75,1,1,"")))))</f>
        <v/>
      </c>
      <c r="BB75" s="135"/>
      <c r="BC75" s="135"/>
      <c r="BD75" s="135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5"/>
      <c r="BM75" s="135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5"/>
      <c r="BV75" s="135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5"/>
      <c r="CE75" s="135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5"/>
      <c r="CN75" s="135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CW75" s="379">
        <f t="shared" ref="CW75:CW109" si="59">MAX(H75,Q75,Z75,AI75,AR75,BK75,BT75,CC75,CL75,CU75)</f>
        <v>0</v>
      </c>
      <c r="CX75" s="335">
        <f>COUNTIF(CZ75:DI75,CW75)</f>
        <v>0</v>
      </c>
      <c r="CY75" s="371" t="str">
        <f t="shared" si="53"/>
        <v/>
      </c>
      <c r="CZ75" s="372" t="str">
        <f t="shared" ref="CZ75:CZ108" si="60">H75</f>
        <v/>
      </c>
      <c r="DA75" s="372" t="str">
        <f t="shared" ref="DA75:DA108" si="61">Q75</f>
        <v/>
      </c>
      <c r="DB75" s="372" t="str">
        <f t="shared" ref="DB75:DB108" si="62">Z75</f>
        <v/>
      </c>
      <c r="DC75" s="372" t="str">
        <f t="shared" ref="DC75:DC108" si="63">AI75</f>
        <v/>
      </c>
      <c r="DD75" s="372" t="str">
        <f t="shared" ref="DD75:DD108" si="64">AR75</f>
        <v/>
      </c>
      <c r="DE75" s="372" t="str">
        <f t="shared" ref="DE75:DE108" si="65">BK75</f>
        <v/>
      </c>
      <c r="DF75" s="372" t="str">
        <f t="shared" ref="DF75:DF108" si="66">BT75</f>
        <v/>
      </c>
      <c r="DG75" s="372" t="str">
        <f t="shared" ref="DG75:DG108" si="67">CC75</f>
        <v/>
      </c>
      <c r="DH75" s="372" t="str">
        <f t="shared" ref="DH75:DH108" si="68">CL75</f>
        <v/>
      </c>
      <c r="DI75" s="372" t="str">
        <f t="shared" ref="DI75:DI108" si="69">CU75</f>
        <v/>
      </c>
      <c r="DJ75" s="346">
        <v>75</v>
      </c>
      <c r="DK75" s="350">
        <f t="shared" si="52"/>
        <v>70</v>
      </c>
      <c r="DL75" s="348" t="str" cm="1">
        <f t="array" ref="DL75">IFERROR(INDEX($CZ$4:$DI$4,_xlfn.AGGREGATE(15,6,COLUMN($CZ$4:$DI$4)-COLUMN($CY$1)/($CZ$75:$DI$75=MAX($CZ$75:$DI$75)),COLUMNS($DI$4:DI5))),"")</f>
        <v/>
      </c>
      <c r="DM75" s="348" t="str" cm="1">
        <f t="array" ref="DM75">IFERROR(INDEX($CZ$4:$DI$4,_xlfn.AGGREGATE(15,6,COLUMN($CZ$4:$DI$4)-COLUMN($CY$1)/($CZ$75:$DI$75=MAX($CZ$75:$DI$75)),COLUMNS($DI$4:DJ5))),"")</f>
        <v/>
      </c>
      <c r="DN75" s="348" t="str" cm="1">
        <f t="array" ref="DN75">IFERROR(INDEX($CZ$4:$DI$4,_xlfn.AGGREGATE(15,6,COLUMN($CZ$4:$DI$4)-COLUMN($CY$1)/($CZ$75:$DI$75=MAX($CZ$75:$DI$75)),COLUMNS($DI$4:DK5))),"")</f>
        <v/>
      </c>
      <c r="DO75" s="348" t="str" cm="1">
        <f t="array" ref="DO75">IFERROR(INDEX($CZ$4:$DI$4,_xlfn.AGGREGATE(15,6,COLUMN($CZ$4:$DI$4)-COLUMN($CY$1)/($CZ$75:$DI$75=MAX($CZ$75:$DI$75)),COLUMNS($DI$4:DL5))),"")</f>
        <v/>
      </c>
      <c r="DP75" s="348" t="str" cm="1">
        <f t="array" ref="DP75">IFERROR(INDEX($CZ$4:$DI$4,_xlfn.AGGREGATE(15,6,COLUMN($CZ$4:$DI$4)-COLUMN($CY$1)/($CZ$75:$DI$75=MAX($CZ$75:$DI$75)),COLUMNS($DI$4:DM5))),"")</f>
        <v/>
      </c>
      <c r="DQ75" s="348" t="str" cm="1">
        <f t="array" ref="DQ75">IFERROR(INDEX($CZ$4:$DI$4,_xlfn.AGGREGATE(15,6,COLUMN($CZ$4:$DI$4)-COLUMN($CY$1)/($CZ$75:$DI$75=MAX($CZ$75:$DI$75)),COLUMNS($DI$4:DN5))),"")</f>
        <v/>
      </c>
      <c r="DR75" s="346" t="str">
        <f t="shared" ref="DR75:DR108" ca="1" si="70">IF(EI75="",EH75,EP75)</f>
        <v/>
      </c>
      <c r="DS75" s="349" t="str">
        <f t="shared" ref="DS75:DS109" ca="1" si="71">IF(EN74&gt;1,"R","")</f>
        <v>R</v>
      </c>
      <c r="DT75" s="349" t="str">
        <f t="shared" ca="1" si="54"/>
        <v/>
      </c>
      <c r="DU75" s="350">
        <f t="shared" ref="DU75:DU108" ca="1" si="72">IF(DU74=6,1,IF(DU74+1&gt;EN75,EN75,DU74+1))</f>
        <v>3</v>
      </c>
      <c r="DV75" s="348" t="str">
        <f>IFERROR(VLOOKUP(DL75,General!R:S,2,FALSE),"")</f>
        <v/>
      </c>
      <c r="DW75" s="348" t="str">
        <f>IFERROR(VLOOKUP(DM75,General!R:S,2,FALSE),"")</f>
        <v/>
      </c>
      <c r="DX75" s="348" t="str">
        <f>IFERROR(VLOOKUP(DN75,General!R:S,2,FALSE),"")</f>
        <v/>
      </c>
      <c r="DY75" s="348" t="str">
        <f>IFERROR(VLOOKUP(DO75,General!R:S,2,FALSE),"")</f>
        <v/>
      </c>
      <c r="DZ75" s="348" t="str">
        <f>IFERROR(VLOOKUP(DP75,General!R:S,2,FALSE),"")</f>
        <v/>
      </c>
      <c r="EA75" s="348" t="str">
        <f>IFERROR(VLOOKUP(DQ75,General!R:S,2,FALSE),"")</f>
        <v/>
      </c>
      <c r="EB75" s="373">
        <f ca="1">IF(DL75="",-1,COUNTIF(INDIRECT(DV75&amp;$DJ$10):INDIRECT(DV75&amp;DJ75),"Y"))</f>
        <v>-1</v>
      </c>
      <c r="EC75" s="376">
        <f ca="1">IF(DM75="",-1,COUNTIF(INDIRECT(DW75&amp;$DJ$10):INDIRECT(DW75&amp;DJ75),"Y"))</f>
        <v>-1</v>
      </c>
      <c r="ED75" s="376">
        <f ca="1">IF(DN75="",-1,COUNTIF(INDIRECT(DX75&amp;$DJ$10):INDIRECT(DX75&amp;DJ75),"Y"))</f>
        <v>-1</v>
      </c>
      <c r="EE75" s="374">
        <f ca="1">IF(DO75="",-1,COUNTIF(INDIRECT(DY75&amp;$DJ$10):INDIRECT(DY75&amp;DJ75),"Y"))</f>
        <v>-1</v>
      </c>
      <c r="EF75" s="378">
        <f ca="1">IF(DP75="",-1,COUNTIF(INDIRECT(DZ75&amp;$DJ$10):INDIRECT(DZ75&amp;DJ75),"Y"))</f>
        <v>-1</v>
      </c>
      <c r="EG75" s="378">
        <f ca="1">IF(DQ75="",-1,COUNTIF(INDIRECT(EA75&amp;$DJ$10):INDIRECT(EA75&amp;DJ75),"Y"))</f>
        <v>-1</v>
      </c>
      <c r="EH75" s="348" t="str" cm="1">
        <f t="array" aca="1" ref="EH75" ca="1">IFERROR(INDEX($DL$74:$DQ$74,_xlfn.AGGREGATE(15,6,COLUMN($DL$74:$DQ$74)-COLUMN($DK$74)/($EB$74:$EG$74=MAX($EB$74:$EG$74)),COLUMNS(DL$74:$DL75))),"")</f>
        <v/>
      </c>
      <c r="EI75" s="348" t="str" cm="1">
        <f t="array" aca="1" ref="EI75" ca="1">IFERROR(INDEX($DL$74:$DQ$74,_xlfn.AGGREGATE(15,6,COLUMN($DL$74:$DQ$74)-COLUMN($DK$74)/($EB$74:$EG$74=MAX($EB$74:$EG$74)),COLUMNS($DL$74:DM75))),"")</f>
        <v/>
      </c>
      <c r="EJ75" s="348" t="str" cm="1">
        <f t="array" aca="1" ref="EJ75" ca="1">IFERROR(INDEX($DL$74:$DQ$74,_xlfn.AGGREGATE(15,6,COLUMN($DL$74:$DQ$74)-COLUMN($DK$74)/($EB$74:$EG$74=MAX($EB$74:$EG$74)),COLUMNS($DL$74:DN75))),"")</f>
        <v/>
      </c>
      <c r="EK75" s="348" t="str" cm="1">
        <f t="array" aca="1" ref="EK75" ca="1">IFERROR(INDEX($DL$74:$DQ$74,_xlfn.AGGREGATE(15,6,COLUMN($DL$74:$DQ$74)-COLUMN($DK$74)/($EB$74:$EG$74=MAX($EB$74:$EG$74)),COLUMNS($DL$74:DO75))),"")</f>
        <v/>
      </c>
      <c r="EL75" s="348" t="str" cm="1">
        <f t="array" aca="1" ref="EL75" ca="1">IFERROR(INDEX($DL$74:$DQ$74,_xlfn.AGGREGATE(15,6,COLUMN($DL$74:$DQ$74)-COLUMN($DK$74)/($EB$74:$EG$74=MAX($EB$74:$EG$74)),COLUMNS($DL$74:DP75))),"")</f>
        <v/>
      </c>
      <c r="EM75" s="348" t="str" cm="1">
        <f t="array" aca="1" ref="EM75" ca="1">IFERROR(INDEX($DL$74:$DQ$74,_xlfn.AGGREGATE(15,6,COLUMN($DL$74:$DQ$74)-COLUMN($DK$74)/($EB$74:$EG$74=MAX($EB$74:$EG$74)),COLUMNS($DL$74:DQ75))),"")</f>
        <v/>
      </c>
      <c r="EN75" s="352">
        <f t="shared" ca="1" si="55"/>
        <v>6</v>
      </c>
      <c r="EO75" s="350">
        <f t="shared" ref="EO75:EO108" ca="1" si="73">IF(EN75=1,1,DU75)</f>
        <v>3</v>
      </c>
      <c r="EP75" s="377" t="str" cm="1">
        <f t="array" aca="1" ref="EP75" ca="1">INDEX(EH75:EM75,1,EO75)</f>
        <v/>
      </c>
    </row>
    <row r="76" spans="1:146" ht="26.25" customHeight="1" thickBo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5"/>
      <c r="J76" s="135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5"/>
      <c r="S76" s="135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5"/>
      <c r="AB76" s="135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5"/>
      <c r="AK76" s="135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5"/>
      <c r="AT76" s="135"/>
      <c r="AU76" s="172"/>
      <c r="AV76" s="159" t="str">
        <f t="shared" si="56"/>
        <v/>
      </c>
      <c r="AW76" s="169" t="str">
        <f>IF(AU75="","",VLOOKUP(DT76,General!U:V,2,FALSE))</f>
        <v/>
      </c>
      <c r="AX76" s="163" t="str" cm="1">
        <f t="array" aca="1" ref="AX76" ca="1">IF(AU75="","",INDIRECT(DT76&amp;DJ76))</f>
        <v/>
      </c>
      <c r="AY76" s="91" t="str">
        <f t="shared" si="57"/>
        <v/>
      </c>
      <c r="AZ76" s="91" t="str">
        <f t="shared" ref="AZ76:AZ109" si="74">IF(AU76="","",IF(CV76&gt;10,10,IF(CV76&lt;-10,-10,CV76)))</f>
        <v/>
      </c>
      <c r="BA76" s="105" t="str">
        <f t="shared" si="58"/>
        <v/>
      </c>
      <c r="BB76" s="135"/>
      <c r="BC76" s="135"/>
      <c r="BD76" s="135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5"/>
      <c r="BM76" s="135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5"/>
      <c r="BV76" s="135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5"/>
      <c r="CE76" s="135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5"/>
      <c r="CN76" s="135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CW76" s="379">
        <f t="shared" si="59"/>
        <v>0</v>
      </c>
      <c r="CX76" s="335">
        <f>COUNTIF(CZ76:DI76,CW76)</f>
        <v>0</v>
      </c>
      <c r="CY76" s="371" t="str">
        <f t="shared" si="53"/>
        <v/>
      </c>
      <c r="CZ76" s="372" t="str">
        <f t="shared" si="60"/>
        <v/>
      </c>
      <c r="DA76" s="372" t="str">
        <f t="shared" si="61"/>
        <v/>
      </c>
      <c r="DB76" s="372" t="str">
        <f t="shared" si="62"/>
        <v/>
      </c>
      <c r="DC76" s="372" t="str">
        <f t="shared" si="63"/>
        <v/>
      </c>
      <c r="DD76" s="372" t="str">
        <f t="shared" si="64"/>
        <v/>
      </c>
      <c r="DE76" s="372" t="str">
        <f t="shared" si="65"/>
        <v/>
      </c>
      <c r="DF76" s="372" t="str">
        <f t="shared" si="66"/>
        <v/>
      </c>
      <c r="DG76" s="372" t="str">
        <f t="shared" si="67"/>
        <v/>
      </c>
      <c r="DH76" s="372" t="str">
        <f t="shared" si="68"/>
        <v/>
      </c>
      <c r="DI76" s="372" t="str">
        <f t="shared" si="69"/>
        <v/>
      </c>
      <c r="DJ76" s="346">
        <v>76</v>
      </c>
      <c r="DK76" s="350">
        <f t="shared" si="52"/>
        <v>71</v>
      </c>
      <c r="DL76" s="348" t="str" cm="1">
        <f t="array" ref="DL76">IFERROR(INDEX($CZ$4:$DI$4,_xlfn.AGGREGATE(15,6,COLUMN($CZ$4:$DI$4)-COLUMN($CY$1)/($CZ$76:$DI$76=MAX($CZ$76:$DI$76)),COLUMNS($DI$4:DI5))),"")</f>
        <v/>
      </c>
      <c r="DM76" s="348" t="str" cm="1">
        <f t="array" ref="DM76">IFERROR(INDEX($CZ$4:$DI$4,_xlfn.AGGREGATE(15,6,COLUMN($CZ$4:$DI$4)-COLUMN($CY$1)/($CZ$76:$DI$76=MAX($CZ$76:$DI$76)),COLUMNS($DI$4:DJ5))),"")</f>
        <v/>
      </c>
      <c r="DN76" s="348" t="str" cm="1">
        <f t="array" ref="DN76">IFERROR(INDEX($CZ$4:$DI$4,_xlfn.AGGREGATE(15,6,COLUMN($CZ$4:$DI$4)-COLUMN($CY$1)/($CZ$76:$DI$76=MAX($CZ$76:$DI$76)),COLUMNS($DI$4:DK5))),"")</f>
        <v/>
      </c>
      <c r="DO76" s="348" t="str" cm="1">
        <f t="array" ref="DO76">IFERROR(INDEX($CZ$4:$DI$4,_xlfn.AGGREGATE(15,6,COLUMN($CZ$4:$DI$4)-COLUMN($CY$1)/($CZ$76:$DI$76=MAX($CZ$76:$DI$76)),COLUMNS($DI$4:DL5))),"")</f>
        <v/>
      </c>
      <c r="DP76" s="348" t="str" cm="1">
        <f t="array" ref="DP76">IFERROR(INDEX($CZ$4:$DI$4,_xlfn.AGGREGATE(15,6,COLUMN($CZ$4:$DI$4)-COLUMN($CY$1)/($CZ$76:$DI$76=MAX($CZ$76:$DI$76)),COLUMNS($DI$4:DM5))),"")</f>
        <v/>
      </c>
      <c r="DQ76" s="348" t="str" cm="1">
        <f t="array" ref="DQ76">IFERROR(INDEX($CZ$4:$DI$4,_xlfn.AGGREGATE(15,6,COLUMN($CZ$4:$DI$4)-COLUMN($CY$1)/($CZ$76:$DI$76=MAX($CZ$76:$DI$76)),COLUMNS($DI$4:DN5))),"")</f>
        <v/>
      </c>
      <c r="DR76" s="346" t="str">
        <f t="shared" ca="1" si="70"/>
        <v/>
      </c>
      <c r="DS76" s="349" t="str">
        <f t="shared" ca="1" si="71"/>
        <v>R</v>
      </c>
      <c r="DT76" s="349" t="str">
        <f t="shared" ca="1" si="54"/>
        <v/>
      </c>
      <c r="DU76" s="350">
        <f t="shared" ca="1" si="72"/>
        <v>4</v>
      </c>
      <c r="DV76" s="348" t="str">
        <f>IFERROR(VLOOKUP(DL76,General!R:S,2,FALSE),"")</f>
        <v/>
      </c>
      <c r="DW76" s="348" t="str">
        <f>IFERROR(VLOOKUP(DM76,General!R:S,2,FALSE),"")</f>
        <v/>
      </c>
      <c r="DX76" s="348" t="str">
        <f>IFERROR(VLOOKUP(DN76,General!R:S,2,FALSE),"")</f>
        <v/>
      </c>
      <c r="DY76" s="348" t="str">
        <f>IFERROR(VLOOKUP(DO76,General!R:S,2,FALSE),"")</f>
        <v/>
      </c>
      <c r="DZ76" s="348" t="str">
        <f>IFERROR(VLOOKUP(DP76,General!R:S,2,FALSE),"")</f>
        <v/>
      </c>
      <c r="EA76" s="348" t="str">
        <f>IFERROR(VLOOKUP(DQ76,General!R:S,2,FALSE),"")</f>
        <v/>
      </c>
      <c r="EB76" s="373">
        <f ca="1">IF(DL76="",-1,COUNTIF(INDIRECT(DV76&amp;$DJ$10):INDIRECT(DV76&amp;DJ76),"Y"))</f>
        <v>-1</v>
      </c>
      <c r="EC76" s="376">
        <f ca="1">IF(DM76="",-1,COUNTIF(INDIRECT(DW76&amp;$DJ$10):INDIRECT(DW76&amp;DJ76),"Y"))</f>
        <v>-1</v>
      </c>
      <c r="ED76" s="376">
        <f ca="1">IF(DN76="",-1,COUNTIF(INDIRECT(DX76&amp;$DJ$10):INDIRECT(DX76&amp;DJ76),"Y"))</f>
        <v>-1</v>
      </c>
      <c r="EE76" s="374">
        <f ca="1">IF(DO76="",-1,COUNTIF(INDIRECT(DY76&amp;$DJ$10):INDIRECT(DY76&amp;DJ76),"Y"))</f>
        <v>-1</v>
      </c>
      <c r="EF76" s="378">
        <f ca="1">IF(DP76="",-1,COUNTIF(INDIRECT(DZ76&amp;$DJ$10):INDIRECT(DZ76&amp;DJ76),"Y"))</f>
        <v>-1</v>
      </c>
      <c r="EG76" s="378">
        <f ca="1">IF(DQ76="",-1,COUNTIF(INDIRECT(EA76&amp;$DJ$10):INDIRECT(EA76&amp;DJ76),"Y"))</f>
        <v>-1</v>
      </c>
      <c r="EH76" s="348" t="str" cm="1">
        <f t="array" aca="1" ref="EH76" ca="1">IFERROR(INDEX($DL$75:$DQ$75,_xlfn.AGGREGATE(15,6,COLUMN($DL$75:$DQ$75)-COLUMN($DK$75)/($EB$75:$EG$75=MAX($EB$75:$EG$75)),COLUMNS(DL$75:$DL76))),"")</f>
        <v/>
      </c>
      <c r="EI76" s="348" t="str" cm="1">
        <f t="array" aca="1" ref="EI76" ca="1">IFERROR(INDEX($DL$75:$DQ$75,_xlfn.AGGREGATE(15,6,COLUMN($DL$75:$DQ$75)-COLUMN($DK$75)/($EB$75:$EG$75=MAX($EB$75:$EG$75)),COLUMNS($DL$75:DM76))),"")</f>
        <v/>
      </c>
      <c r="EJ76" s="348" t="str" cm="1">
        <f t="array" aca="1" ref="EJ76" ca="1">IFERROR(INDEX($DL$75:$DQ$75,_xlfn.AGGREGATE(15,6,COLUMN($DL$75:$DQ$75)-COLUMN($DK$75)/($EB$75:$EG$75=MAX($EB$75:$EG$75)),COLUMNS($DL$75:DN76))),"")</f>
        <v/>
      </c>
      <c r="EK76" s="348" t="str" cm="1">
        <f t="array" aca="1" ref="EK76" ca="1">IFERROR(INDEX($DL$75:$DQ$75,_xlfn.AGGREGATE(15,6,COLUMN($DL$75:$DQ$75)-COLUMN($DK$75)/($EB$75:$EG$75=MAX($EB$75:$EG$75)),COLUMNS($DL$75:DO76))),"")</f>
        <v/>
      </c>
      <c r="EL76" s="348" t="str" cm="1">
        <f t="array" aca="1" ref="EL76" ca="1">IFERROR(INDEX($DL$75:$DQ$75,_xlfn.AGGREGATE(15,6,COLUMN($DL$75:$DQ$75)-COLUMN($DK$75)/($EB$75:$EG$75=MAX($EB$75:$EG$75)),COLUMNS($DL$75:DP76))),"")</f>
        <v/>
      </c>
      <c r="EM76" s="348" t="str" cm="1">
        <f t="array" aca="1" ref="EM76" ca="1">IFERROR(INDEX($DL$75:$DQ$75,_xlfn.AGGREGATE(15,6,COLUMN($DL$75:$DQ$75)-COLUMN($DK$75)/($EB$75:$EG$75=MAX($EB$75:$EG$75)),COLUMNS($DL$75:DQ76))),"")</f>
        <v/>
      </c>
      <c r="EN76" s="352">
        <f t="shared" ca="1" si="55"/>
        <v>6</v>
      </c>
      <c r="EO76" s="350">
        <f t="shared" ca="1" si="73"/>
        <v>4</v>
      </c>
      <c r="EP76" s="377" t="str" cm="1">
        <f t="array" aca="1" ref="EP76" ca="1">INDEX(EH76:EM76,1,EO76)</f>
        <v/>
      </c>
    </row>
    <row r="77" spans="1:146" ht="26.25" customHeight="1" thickBo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5"/>
      <c r="J77" s="135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5"/>
      <c r="S77" s="135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5"/>
      <c r="AB77" s="135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5"/>
      <c r="AK77" s="135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5"/>
      <c r="AT77" s="135"/>
      <c r="AU77" s="172"/>
      <c r="AV77" s="159" t="str">
        <f t="shared" si="56"/>
        <v/>
      </c>
      <c r="AW77" s="169" t="str">
        <f>IF(AU76="","",VLOOKUP(DT77,General!U:V,2,FALSE))</f>
        <v/>
      </c>
      <c r="AX77" s="163" t="str" cm="1">
        <f t="array" aca="1" ref="AX77" ca="1">IF(AU76="","",INDIRECT(DT77&amp;DJ77))</f>
        <v/>
      </c>
      <c r="AY77" s="91" t="str">
        <f t="shared" si="57"/>
        <v/>
      </c>
      <c r="AZ77" s="91" t="str">
        <f t="shared" si="74"/>
        <v/>
      </c>
      <c r="BA77" s="105" t="str">
        <f t="shared" si="58"/>
        <v/>
      </c>
      <c r="BB77" s="135"/>
      <c r="BC77" s="135"/>
      <c r="BD77" s="135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5"/>
      <c r="BM77" s="135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5"/>
      <c r="BV77" s="135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5"/>
      <c r="CE77" s="135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5"/>
      <c r="CN77" s="135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CW77" s="379">
        <f t="shared" si="59"/>
        <v>0</v>
      </c>
      <c r="CX77" s="335">
        <f>COUNTIF(CZ77:DI77,CW77)</f>
        <v>0</v>
      </c>
      <c r="CY77" s="371" t="str">
        <f t="shared" si="53"/>
        <v/>
      </c>
      <c r="CZ77" s="372" t="str">
        <f t="shared" si="60"/>
        <v/>
      </c>
      <c r="DA77" s="372" t="str">
        <f t="shared" si="61"/>
        <v/>
      </c>
      <c r="DB77" s="372" t="str">
        <f t="shared" si="62"/>
        <v/>
      </c>
      <c r="DC77" s="372" t="str">
        <f t="shared" si="63"/>
        <v/>
      </c>
      <c r="DD77" s="372" t="str">
        <f t="shared" si="64"/>
        <v/>
      </c>
      <c r="DE77" s="372" t="str">
        <f t="shared" si="65"/>
        <v/>
      </c>
      <c r="DF77" s="372" t="str">
        <f t="shared" si="66"/>
        <v/>
      </c>
      <c r="DG77" s="372" t="str">
        <f t="shared" si="67"/>
        <v/>
      </c>
      <c r="DH77" s="372" t="str">
        <f t="shared" si="68"/>
        <v/>
      </c>
      <c r="DI77" s="372" t="str">
        <f t="shared" si="69"/>
        <v/>
      </c>
      <c r="DJ77" s="346">
        <v>77</v>
      </c>
      <c r="DK77" s="350">
        <f t="shared" si="52"/>
        <v>72</v>
      </c>
      <c r="DL77" s="348" t="str" cm="1">
        <f t="array" ref="DL77">IFERROR(INDEX($CZ$4:$DI$4,_xlfn.AGGREGATE(15,6,COLUMN($CZ$4:$DI$4)-COLUMN($CY$1)/($CZ$77:$DI$77=MAX($CZ$77:$DI$77)),COLUMNS($DI$4:DI5))),"")</f>
        <v/>
      </c>
      <c r="DM77" s="348" t="str" cm="1">
        <f t="array" ref="DM77">IFERROR(INDEX($CZ$4:$DI$4,_xlfn.AGGREGATE(15,6,COLUMN($CZ$4:$DI$4)-COLUMN($CY$1)/($CZ$77:$DI$77=MAX($CZ$77:$DI$77)),COLUMNS($DI$4:DJ5))),"")</f>
        <v/>
      </c>
      <c r="DN77" s="348" t="str" cm="1">
        <f t="array" ref="DN77">IFERROR(INDEX($CZ$4:$DI$4,_xlfn.AGGREGATE(15,6,COLUMN($CZ$4:$DI$4)-COLUMN($CY$1)/($CZ$77:$DI$77=MAX($CZ$77:$DI$77)),COLUMNS($DI$4:DK5))),"")</f>
        <v/>
      </c>
      <c r="DO77" s="348" t="str" cm="1">
        <f t="array" ref="DO77">IFERROR(INDEX($CZ$4:$DI$4,_xlfn.AGGREGATE(15,6,COLUMN($CZ$4:$DI$4)-COLUMN($CY$1)/($CZ$77:$DI$77=MAX($CZ$77:$DI$77)),COLUMNS($DI$4:DL5))),"")</f>
        <v/>
      </c>
      <c r="DP77" s="348" t="str" cm="1">
        <f t="array" ref="DP77">IFERROR(INDEX($CZ$4:$DI$4,_xlfn.AGGREGATE(15,6,COLUMN($CZ$4:$DI$4)-COLUMN($CY$1)/($CZ$77:$DI$77=MAX($CZ$77:$DI$77)),COLUMNS($DI$4:DM5))),"")</f>
        <v/>
      </c>
      <c r="DQ77" s="348" t="str" cm="1">
        <f t="array" ref="DQ77">IFERROR(INDEX($CZ$4:$DI$4,_xlfn.AGGREGATE(15,6,COLUMN($CZ$4:$DI$4)-COLUMN($CY$1)/($CZ$77:$DI$77=MAX($CZ$77:$DI$77)),COLUMNS($DI$4:DN5))),"")</f>
        <v/>
      </c>
      <c r="DR77" s="346" t="str">
        <f t="shared" ca="1" si="70"/>
        <v/>
      </c>
      <c r="DS77" s="349" t="str">
        <f t="shared" ca="1" si="71"/>
        <v>R</v>
      </c>
      <c r="DT77" s="349" t="str">
        <f t="shared" ca="1" si="54"/>
        <v/>
      </c>
      <c r="DU77" s="350">
        <f t="shared" ca="1" si="72"/>
        <v>5</v>
      </c>
      <c r="DV77" s="348" t="str">
        <f>IFERROR(VLOOKUP(DL77,General!R:S,2,FALSE),"")</f>
        <v/>
      </c>
      <c r="DW77" s="348" t="str">
        <f>IFERROR(VLOOKUP(DM77,General!R:S,2,FALSE),"")</f>
        <v/>
      </c>
      <c r="DX77" s="348" t="str">
        <f>IFERROR(VLOOKUP(DN77,General!R:S,2,FALSE),"")</f>
        <v/>
      </c>
      <c r="DY77" s="348" t="str">
        <f>IFERROR(VLOOKUP(DO77,General!R:S,2,FALSE),"")</f>
        <v/>
      </c>
      <c r="DZ77" s="348" t="str">
        <f>IFERROR(VLOOKUP(DP77,General!R:S,2,FALSE),"")</f>
        <v/>
      </c>
      <c r="EA77" s="348" t="str">
        <f>IFERROR(VLOOKUP(DQ77,General!R:S,2,FALSE),"")</f>
        <v/>
      </c>
      <c r="EB77" s="373">
        <f ca="1">IF(DL77="",-1,COUNTIF(INDIRECT(DV77&amp;$DJ$10):INDIRECT(DV77&amp;DJ77),"Y"))</f>
        <v>-1</v>
      </c>
      <c r="EC77" s="376">
        <f ca="1">IF(DM77="",-1,COUNTIF(INDIRECT(DW77&amp;$DJ$10):INDIRECT(DW77&amp;DJ77),"Y"))</f>
        <v>-1</v>
      </c>
      <c r="ED77" s="376">
        <f ca="1">IF(DN77="",-1,COUNTIF(INDIRECT(DX77&amp;$DJ$10):INDIRECT(DX77&amp;DJ77),"Y"))</f>
        <v>-1</v>
      </c>
      <c r="EE77" s="374">
        <f ca="1">IF(DO77="",-1,COUNTIF(INDIRECT(DY77&amp;$DJ$10):INDIRECT(DY77&amp;DJ77),"Y"))</f>
        <v>-1</v>
      </c>
      <c r="EF77" s="378">
        <f ca="1">IF(DP77="",-1,COUNTIF(INDIRECT(DZ77&amp;$DJ$10):INDIRECT(DZ77&amp;DJ77),"Y"))</f>
        <v>-1</v>
      </c>
      <c r="EG77" s="378">
        <f ca="1">IF(DQ77="",-1,COUNTIF(INDIRECT(EA77&amp;$DJ$10):INDIRECT(EA77&amp;DJ77),"Y"))</f>
        <v>-1</v>
      </c>
      <c r="EH77" s="348" t="str" cm="1">
        <f t="array" aca="1" ref="EH77" ca="1">IFERROR(INDEX($DL$76:$DQ$76,_xlfn.AGGREGATE(15,6,COLUMN($DL$76:$DQ$76)-COLUMN($DK$76)/($EB$76:$EG$76=MAX($EB$76:$EG$76)),COLUMNS(DL$76:$DL77))),"")</f>
        <v/>
      </c>
      <c r="EI77" s="348" t="str" cm="1">
        <f t="array" aca="1" ref="EI77" ca="1">IFERROR(INDEX($DL$76:$DQ$76,_xlfn.AGGREGATE(15,6,COLUMN($DL$76:$DQ$76)-COLUMN($DK$76)/($EB$76:$EG$76=MAX($EB$76:$EG$76)),COLUMNS($DL$76:DM77))),"")</f>
        <v/>
      </c>
      <c r="EJ77" s="348" t="str" cm="1">
        <f t="array" aca="1" ref="EJ77" ca="1">IFERROR(INDEX($DL$76:$DQ$76,_xlfn.AGGREGATE(15,6,COLUMN($DL$76:$DQ$76)-COLUMN($DK$76)/($EB$76:$EG$76=MAX($EB$76:$EG$76)),COLUMNS($DL$76:DN77))),"")</f>
        <v/>
      </c>
      <c r="EK77" s="348" t="str" cm="1">
        <f t="array" aca="1" ref="EK77" ca="1">IFERROR(INDEX($DL$76:$DQ$76,_xlfn.AGGREGATE(15,6,COLUMN($DL$76:$DQ$76)-COLUMN($DK$76)/($EB$76:$EG$76=MAX($EB$76:$EG$76)),COLUMNS($DL$76:DO77))),"")</f>
        <v/>
      </c>
      <c r="EL77" s="348" t="str" cm="1">
        <f t="array" aca="1" ref="EL77" ca="1">IFERROR(INDEX($DL$76:$DQ$76,_xlfn.AGGREGATE(15,6,COLUMN($DL$76:$DQ$76)-COLUMN($DK$76)/($EB$76:$EG$76=MAX($EB$76:$EG$76)),COLUMNS($DL$76:DP77))),"")</f>
        <v/>
      </c>
      <c r="EM77" s="348" t="str" cm="1">
        <f t="array" aca="1" ref="EM77" ca="1">IFERROR(INDEX($DL$76:$DQ$76,_xlfn.AGGREGATE(15,6,COLUMN($DL$76:$DQ$76)-COLUMN($DK$76)/($EB$76:$EG$76=MAX($EB$76:$EG$76)),COLUMNS($DL$76:DQ77))),"")</f>
        <v/>
      </c>
      <c r="EN77" s="352">
        <f t="shared" ca="1" si="55"/>
        <v>6</v>
      </c>
      <c r="EO77" s="350">
        <f t="shared" ca="1" si="73"/>
        <v>5</v>
      </c>
      <c r="EP77" s="377" t="str" cm="1">
        <f t="array" aca="1" ref="EP77" ca="1">INDEX(EH77:EM77,1,EO77)</f>
        <v/>
      </c>
    </row>
    <row r="78" spans="1:146" ht="26.25" customHeight="1" thickBo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5"/>
      <c r="J78" s="135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5"/>
      <c r="S78" s="135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5"/>
      <c r="AB78" s="135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5"/>
      <c r="AK78" s="135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5"/>
      <c r="AT78" s="135"/>
      <c r="AU78" s="172"/>
      <c r="AV78" s="159" t="str">
        <f t="shared" si="56"/>
        <v/>
      </c>
      <c r="AW78" s="169" t="str">
        <f>IF(AU77="","",VLOOKUP(DT78,General!U:V,2,FALSE))</f>
        <v/>
      </c>
      <c r="AX78" s="163" t="str" cm="1">
        <f t="array" aca="1" ref="AX78" ca="1">IF(AU77="","",INDIRECT(DT78&amp;DJ78))</f>
        <v/>
      </c>
      <c r="AY78" s="91" t="str">
        <f t="shared" si="57"/>
        <v/>
      </c>
      <c r="AZ78" s="91" t="str">
        <f t="shared" si="74"/>
        <v/>
      </c>
      <c r="BA78" s="105" t="str">
        <f t="shared" si="58"/>
        <v/>
      </c>
      <c r="BB78" s="135"/>
      <c r="BC78" s="135"/>
      <c r="BD78" s="135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5"/>
      <c r="BM78" s="135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5"/>
      <c r="BV78" s="135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5"/>
      <c r="CE78" s="135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5"/>
      <c r="CN78" s="135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CW78" s="379">
        <f t="shared" si="59"/>
        <v>0</v>
      </c>
      <c r="CX78" s="335">
        <f>COUNTIF(CZ78:DI78,CW78)</f>
        <v>0</v>
      </c>
      <c r="CY78" s="371" t="str">
        <f t="shared" si="53"/>
        <v/>
      </c>
      <c r="CZ78" s="372" t="str">
        <f t="shared" si="60"/>
        <v/>
      </c>
      <c r="DA78" s="372" t="str">
        <f t="shared" si="61"/>
        <v/>
      </c>
      <c r="DB78" s="372" t="str">
        <f t="shared" si="62"/>
        <v/>
      </c>
      <c r="DC78" s="372" t="str">
        <f t="shared" si="63"/>
        <v/>
      </c>
      <c r="DD78" s="372" t="str">
        <f t="shared" si="64"/>
        <v/>
      </c>
      <c r="DE78" s="372" t="str">
        <f t="shared" si="65"/>
        <v/>
      </c>
      <c r="DF78" s="372" t="str">
        <f t="shared" si="66"/>
        <v/>
      </c>
      <c r="DG78" s="372" t="str">
        <f t="shared" si="67"/>
        <v/>
      </c>
      <c r="DH78" s="372" t="str">
        <f t="shared" si="68"/>
        <v/>
      </c>
      <c r="DI78" s="372" t="str">
        <f t="shared" si="69"/>
        <v/>
      </c>
      <c r="DJ78" s="346">
        <v>78</v>
      </c>
      <c r="DK78" s="350">
        <f t="shared" si="52"/>
        <v>73</v>
      </c>
      <c r="DL78" s="348" t="str" cm="1">
        <f t="array" ref="DL78">IFERROR(INDEX($CZ$4:$DI$4,_xlfn.AGGREGATE(15,6,COLUMN($CZ$4:$DI$4)-COLUMN($CY$1)/($CZ$78:$DI$78=MAX($CZ$78:$DI$78)),COLUMNS($DI$4:DI5))),"")</f>
        <v/>
      </c>
      <c r="DM78" s="348" t="str" cm="1">
        <f t="array" ref="DM78">IFERROR(INDEX($CZ$4:$DI$4,_xlfn.AGGREGATE(15,6,COLUMN($CZ$4:$DI$4)-COLUMN($CY$1)/($CZ$78:$DI$78=MAX($CZ$78:$DI$78)),COLUMNS($DI$4:DJ5))),"")</f>
        <v/>
      </c>
      <c r="DN78" s="348" t="str" cm="1">
        <f t="array" ref="DN78">IFERROR(INDEX($CZ$4:$DI$4,_xlfn.AGGREGATE(15,6,COLUMN($CZ$4:$DI$4)-COLUMN($CY$1)/($CZ$78:$DI$78=MAX($CZ$78:$DI$78)),COLUMNS($DI$4:DK5))),"")</f>
        <v/>
      </c>
      <c r="DO78" s="348" t="str" cm="1">
        <f t="array" ref="DO78">IFERROR(INDEX($CZ$4:$DI$4,_xlfn.AGGREGATE(15,6,COLUMN($CZ$4:$DI$4)-COLUMN($CY$1)/($CZ$78:$DI$78=MAX($CZ$78:$DI$78)),COLUMNS($DI$4:DL5))),"")</f>
        <v/>
      </c>
      <c r="DP78" s="348" t="str" cm="1">
        <f t="array" ref="DP78">IFERROR(INDEX($CZ$4:$DI$4,_xlfn.AGGREGATE(15,6,COLUMN($CZ$4:$DI$4)-COLUMN($CY$1)/($CZ$78:$DI$78=MAX($CZ$78:$DI$78)),COLUMNS($DI$4:DM5))),"")</f>
        <v/>
      </c>
      <c r="DQ78" s="348" t="str" cm="1">
        <f t="array" ref="DQ78">IFERROR(INDEX($CZ$4:$DI$4,_xlfn.AGGREGATE(15,6,COLUMN($CZ$4:$DI$4)-COLUMN($CY$1)/($CZ$78:$DI$78=MAX($CZ$78:$DI$78)),COLUMNS($DI$4:DN5))),"")</f>
        <v/>
      </c>
      <c r="DR78" s="346" t="str">
        <f t="shared" ca="1" si="70"/>
        <v/>
      </c>
      <c r="DS78" s="349" t="str">
        <f t="shared" ca="1" si="71"/>
        <v>R</v>
      </c>
      <c r="DT78" s="349" t="str">
        <f t="shared" ca="1" si="54"/>
        <v/>
      </c>
      <c r="DU78" s="350">
        <f t="shared" ca="1" si="72"/>
        <v>6</v>
      </c>
      <c r="DV78" s="348" t="str">
        <f>IFERROR(VLOOKUP(DL78,General!R:S,2,FALSE),"")</f>
        <v/>
      </c>
      <c r="DW78" s="348" t="str">
        <f>IFERROR(VLOOKUP(DM78,General!R:S,2,FALSE),"")</f>
        <v/>
      </c>
      <c r="DX78" s="348" t="str">
        <f>IFERROR(VLOOKUP(DN78,General!R:S,2,FALSE),"")</f>
        <v/>
      </c>
      <c r="DY78" s="348" t="str">
        <f>IFERROR(VLOOKUP(DO78,General!R:S,2,FALSE),"")</f>
        <v/>
      </c>
      <c r="DZ78" s="348" t="str">
        <f>IFERROR(VLOOKUP(DP78,General!R:S,2,FALSE),"")</f>
        <v/>
      </c>
      <c r="EA78" s="348" t="str">
        <f>IFERROR(VLOOKUP(DQ78,General!R:S,2,FALSE),"")</f>
        <v/>
      </c>
      <c r="EB78" s="373">
        <f ca="1">IF(DL78="",-1,COUNTIF(INDIRECT(DV78&amp;$DJ$10):INDIRECT(DV78&amp;DJ78),"Y"))</f>
        <v>-1</v>
      </c>
      <c r="EC78" s="376">
        <f ca="1">IF(DM78="",-1,COUNTIF(INDIRECT(DW78&amp;$DJ$10):INDIRECT(DW78&amp;DJ78),"Y"))</f>
        <v>-1</v>
      </c>
      <c r="ED78" s="376">
        <f ca="1">IF(DN78="",-1,COUNTIF(INDIRECT(DX78&amp;$DJ$10):INDIRECT(DX78&amp;DJ78),"Y"))</f>
        <v>-1</v>
      </c>
      <c r="EE78" s="374">
        <f ca="1">IF(DO78="",-1,COUNTIF(INDIRECT(DY78&amp;$DJ$10):INDIRECT(DY78&amp;DJ78),"Y"))</f>
        <v>-1</v>
      </c>
      <c r="EF78" s="378">
        <f ca="1">IF(DP78="",-1,COUNTIF(INDIRECT(DZ78&amp;$DJ$10):INDIRECT(DZ78&amp;DJ78),"Y"))</f>
        <v>-1</v>
      </c>
      <c r="EG78" s="378">
        <f ca="1">IF(DQ78="",-1,COUNTIF(INDIRECT(EA78&amp;$DJ$10):INDIRECT(EA78&amp;DJ78),"Y"))</f>
        <v>-1</v>
      </c>
      <c r="EH78" s="348" t="str" cm="1">
        <f t="array" aca="1" ref="EH78" ca="1">IFERROR(INDEX($DL$77:$DQ$77,_xlfn.AGGREGATE(15,6,COLUMN($DL$77:$DQ$77)-COLUMN($DK$77)/($EB$77:$EG$77=MAX($EB$77:$EG$77)),COLUMNS(DL$77:$DL78))),"")</f>
        <v/>
      </c>
      <c r="EI78" s="348" t="str" cm="1">
        <f t="array" aca="1" ref="EI78" ca="1">IFERROR(INDEX($DL$77:$DQ$77,_xlfn.AGGREGATE(15,6,COLUMN($DL$77:$DQ$77)-COLUMN($DK$77)/($EB$77:$EG$77=MAX($EB$77:$EG$77)),COLUMNS($DL$77:DM78))),"")</f>
        <v/>
      </c>
      <c r="EJ78" s="348" t="str" cm="1">
        <f t="array" aca="1" ref="EJ78" ca="1">IFERROR(INDEX($DL$77:$DQ$77,_xlfn.AGGREGATE(15,6,COLUMN($DL$77:$DQ$77)-COLUMN($DK$77)/($EB$77:$EG$77=MAX($EB$77:$EG$77)),COLUMNS($DL$77:DN78))),"")</f>
        <v/>
      </c>
      <c r="EK78" s="348" t="str" cm="1">
        <f t="array" aca="1" ref="EK78" ca="1">IFERROR(INDEX($DL$77:$DQ$77,_xlfn.AGGREGATE(15,6,COLUMN($DL$77:$DQ$77)-COLUMN($DK$77)/($EB$77:$EG$77=MAX($EB$77:$EG$77)),COLUMNS($DL$77:DO78))),"")</f>
        <v/>
      </c>
      <c r="EL78" s="348" t="str" cm="1">
        <f t="array" aca="1" ref="EL78" ca="1">IFERROR(INDEX($DL$77:$DQ$77,_xlfn.AGGREGATE(15,6,COLUMN($DL$77:$DQ$77)-COLUMN($DK$77)/($EB$77:$EG$77=MAX($EB$77:$EG$77)),COLUMNS($DL$77:DP78))),"")</f>
        <v/>
      </c>
      <c r="EM78" s="348" t="str" cm="1">
        <f t="array" aca="1" ref="EM78" ca="1">IFERROR(INDEX($DL$77:$DQ$77,_xlfn.AGGREGATE(15,6,COLUMN($DL$77:$DQ$77)-COLUMN($DK$77)/($EB$77:$EG$77=MAX($EB$77:$EG$77)),COLUMNS($DL$77:DQ78))),"")</f>
        <v/>
      </c>
      <c r="EN78" s="352">
        <f t="shared" ca="1" si="55"/>
        <v>6</v>
      </c>
      <c r="EO78" s="350">
        <f t="shared" ca="1" si="73"/>
        <v>6</v>
      </c>
      <c r="EP78" s="377" t="str" cm="1">
        <f t="array" aca="1" ref="EP78" ca="1">INDEX(EH78:EM78,1,EO78)</f>
        <v/>
      </c>
    </row>
    <row r="79" spans="1:146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5"/>
      <c r="J79" s="135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5"/>
      <c r="S79" s="135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5"/>
      <c r="AB79" s="135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5"/>
      <c r="AK79" s="135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5"/>
      <c r="AT79" s="135"/>
      <c r="AU79" s="173"/>
      <c r="AV79" s="160" t="str">
        <f t="shared" si="56"/>
        <v/>
      </c>
      <c r="AW79" s="170" t="str">
        <f>IF(AU78="","",VLOOKUP(DT79,General!U:V,2,FALSE))</f>
        <v/>
      </c>
      <c r="AX79" s="167" t="str" cm="1">
        <f t="array" aca="1" ref="AX79" ca="1">IF(AU78="","",INDIRECT(DT79&amp;DJ79))</f>
        <v/>
      </c>
      <c r="AY79" s="107" t="str">
        <f t="shared" si="57"/>
        <v/>
      </c>
      <c r="AZ79" s="107" t="str">
        <f t="shared" si="74"/>
        <v/>
      </c>
      <c r="BA79" s="108" t="str">
        <f t="shared" si="58"/>
        <v/>
      </c>
      <c r="BB79" s="135"/>
      <c r="BC79" s="135"/>
      <c r="BD79" s="135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5"/>
      <c r="BM79" s="135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5"/>
      <c r="BV79" s="135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5"/>
      <c r="CE79" s="135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5"/>
      <c r="CN79" s="135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379">
        <f t="shared" si="59"/>
        <v>0</v>
      </c>
      <c r="CX79" s="335">
        <f>COUNTIF(CZ79:DI79,CW79)</f>
        <v>0</v>
      </c>
      <c r="CY79" s="371" t="str">
        <f t="shared" si="53"/>
        <v/>
      </c>
      <c r="CZ79" s="372" t="str">
        <f t="shared" si="60"/>
        <v/>
      </c>
      <c r="DA79" s="372" t="str">
        <f t="shared" si="61"/>
        <v/>
      </c>
      <c r="DB79" s="372" t="str">
        <f t="shared" si="62"/>
        <v/>
      </c>
      <c r="DC79" s="372" t="str">
        <f t="shared" si="63"/>
        <v/>
      </c>
      <c r="DD79" s="372" t="str">
        <f t="shared" si="64"/>
        <v/>
      </c>
      <c r="DE79" s="372" t="str">
        <f t="shared" si="65"/>
        <v/>
      </c>
      <c r="DF79" s="372" t="str">
        <f t="shared" si="66"/>
        <v/>
      </c>
      <c r="DG79" s="372" t="str">
        <f t="shared" si="67"/>
        <v/>
      </c>
      <c r="DH79" s="372" t="str">
        <f t="shared" si="68"/>
        <v/>
      </c>
      <c r="DI79" s="372" t="str">
        <f t="shared" si="69"/>
        <v/>
      </c>
      <c r="DJ79" s="346">
        <v>79</v>
      </c>
      <c r="DK79" s="350">
        <f t="shared" si="52"/>
        <v>74</v>
      </c>
      <c r="DL79" s="348" t="str" cm="1">
        <f t="array" ref="DL79">IFERROR(INDEX($CZ$4:$DI$4,_xlfn.AGGREGATE(15,6,COLUMN($CZ$4:$DI$4)-COLUMN($CY$1)/($CZ$79:$DI$79=MAX($CZ$79:$DI$79)),COLUMNS($DI$4:DI5))),"")</f>
        <v/>
      </c>
      <c r="DM79" s="348" t="str" cm="1">
        <f t="array" ref="DM79">IFERROR(INDEX($CZ$4:$DI$4,_xlfn.AGGREGATE(15,6,COLUMN($CZ$4:$DI$4)-COLUMN($CY$1)/($CZ$79:$DI$79=MAX($CZ$79:$DI$79)),COLUMNS($DI$4:DJ5))),"")</f>
        <v/>
      </c>
      <c r="DN79" s="348" t="str" cm="1">
        <f t="array" ref="DN79">IFERROR(INDEX($CZ$4:$DI$4,_xlfn.AGGREGATE(15,6,COLUMN($CZ$4:$DI$4)-COLUMN($CY$1)/($CZ$79:$DI$79=MAX($CZ$79:$DI$79)),COLUMNS($DI$4:DK5))),"")</f>
        <v/>
      </c>
      <c r="DO79" s="348" t="str" cm="1">
        <f t="array" ref="DO79">IFERROR(INDEX($CZ$4:$DI$4,_xlfn.AGGREGATE(15,6,COLUMN($CZ$4:$DI$4)-COLUMN($CY$1)/($CZ$79:$DI$79=MAX($CZ$79:$DI$79)),COLUMNS($DI$4:DL5))),"")</f>
        <v/>
      </c>
      <c r="DP79" s="348" t="str" cm="1">
        <f t="array" ref="DP79">IFERROR(INDEX($CZ$4:$DI$4,_xlfn.AGGREGATE(15,6,COLUMN($CZ$4:$DI$4)-COLUMN($CY$1)/($CZ$79:$DI$79=MAX($CZ$79:$DI$79)),COLUMNS($DI$4:DM5))),"")</f>
        <v/>
      </c>
      <c r="DQ79" s="348" t="str" cm="1">
        <f t="array" ref="DQ79">IFERROR(INDEX($CZ$4:$DI$4,_xlfn.AGGREGATE(15,6,COLUMN($CZ$4:$DI$4)-COLUMN($CY$1)/($CZ$79:$DI$79=MAX($CZ$79:$DI$79)),COLUMNS($DI$4:DN5))),"")</f>
        <v/>
      </c>
      <c r="DR79" s="346" t="str">
        <f t="shared" ca="1" si="70"/>
        <v/>
      </c>
      <c r="DS79" s="349" t="str">
        <f t="shared" ca="1" si="71"/>
        <v>R</v>
      </c>
      <c r="DT79" s="349" t="str">
        <f t="shared" ca="1" si="54"/>
        <v/>
      </c>
      <c r="DU79" s="350">
        <f t="shared" ca="1" si="72"/>
        <v>1</v>
      </c>
      <c r="DV79" s="348" t="str">
        <f>IFERROR(VLOOKUP(DL79,General!R:S,2,FALSE),"")</f>
        <v/>
      </c>
      <c r="DW79" s="348" t="str">
        <f>IFERROR(VLOOKUP(DM79,General!R:S,2,FALSE),"")</f>
        <v/>
      </c>
      <c r="DX79" s="348" t="str">
        <f>IFERROR(VLOOKUP(DN79,General!R:S,2,FALSE),"")</f>
        <v/>
      </c>
      <c r="DY79" s="348" t="str">
        <f>IFERROR(VLOOKUP(DO79,General!R:S,2,FALSE),"")</f>
        <v/>
      </c>
      <c r="DZ79" s="348" t="str">
        <f>IFERROR(VLOOKUP(DP79,General!R:S,2,FALSE),"")</f>
        <v/>
      </c>
      <c r="EA79" s="348" t="str">
        <f>IFERROR(VLOOKUP(DQ79,General!R:S,2,FALSE),"")</f>
        <v/>
      </c>
      <c r="EB79" s="373">
        <f ca="1">IF(DL79="",-1,COUNTIF(INDIRECT(DV79&amp;$DJ$10):INDIRECT(DV79&amp;DJ79),"Y"))</f>
        <v>-1</v>
      </c>
      <c r="EC79" s="376">
        <f ca="1">IF(DM79="",-1,COUNTIF(INDIRECT(DW79&amp;$DJ$10):INDIRECT(DW79&amp;DJ79),"Y"))</f>
        <v>-1</v>
      </c>
      <c r="ED79" s="376">
        <f ca="1">IF(DN79="",-1,COUNTIF(INDIRECT(DX79&amp;$DJ$10):INDIRECT(DX79&amp;DJ79),"Y"))</f>
        <v>-1</v>
      </c>
      <c r="EE79" s="374">
        <f ca="1">IF(DO79="",-1,COUNTIF(INDIRECT(DY79&amp;$DJ$10):INDIRECT(DY79&amp;DJ79),"Y"))</f>
        <v>-1</v>
      </c>
      <c r="EF79" s="378">
        <f ca="1">IF(DP79="",-1,COUNTIF(INDIRECT(DZ79&amp;$DJ$10):INDIRECT(DZ79&amp;DJ79),"Y"))</f>
        <v>-1</v>
      </c>
      <c r="EG79" s="378">
        <f ca="1">IF(DQ79="",-1,COUNTIF(INDIRECT(EA79&amp;$DJ$10):INDIRECT(EA79&amp;DJ79),"Y"))</f>
        <v>-1</v>
      </c>
      <c r="EH79" s="348" t="str" cm="1">
        <f t="array" aca="1" ref="EH79" ca="1">IFERROR(INDEX($DL$78:$DQ$78,_xlfn.AGGREGATE(15,6,COLUMN($DL$78:$DQ$78)-COLUMN($DK$78)/($EB$78:$EG$78=MAX($EB$78:$EG$78)),COLUMNS(DL$78:$DL79))),"")</f>
        <v/>
      </c>
      <c r="EI79" s="348" t="str" cm="1">
        <f t="array" aca="1" ref="EI79" ca="1">IFERROR(INDEX($DL$78:$DQ$78,_xlfn.AGGREGATE(15,6,COLUMN($DL$78:$DQ$78)-COLUMN($DK$78)/($EB$78:$EG$78=MAX($EB$78:$EG$78)),COLUMNS($DL$78:DM79))),"")</f>
        <v/>
      </c>
      <c r="EJ79" s="348" t="str" cm="1">
        <f t="array" aca="1" ref="EJ79" ca="1">IFERROR(INDEX($DL$78:$DQ$78,_xlfn.AGGREGATE(15,6,COLUMN($DL$78:$DQ$78)-COLUMN($DK$78)/($EB$78:$EG$78=MAX($EB$78:$EG$78)),COLUMNS($DL$78:DN79))),"")</f>
        <v/>
      </c>
      <c r="EK79" s="348" t="str" cm="1">
        <f t="array" aca="1" ref="EK79" ca="1">IFERROR(INDEX($DL$78:$DQ$78,_xlfn.AGGREGATE(15,6,COLUMN($DL$78:$DQ$78)-COLUMN($DK$78)/($EB$78:$EG$78=MAX($EB$78:$EG$78)),COLUMNS($DL$78:DO79))),"")</f>
        <v/>
      </c>
      <c r="EL79" s="348" t="str" cm="1">
        <f t="array" aca="1" ref="EL79" ca="1">IFERROR(INDEX($DL$78:$DQ$78,_xlfn.AGGREGATE(15,6,COLUMN($DL$78:$DQ$78)-COLUMN($DK$78)/($EB$78:$EG$78=MAX($EB$78:$EG$78)),COLUMNS($DL$78:DP79))),"")</f>
        <v/>
      </c>
      <c r="EM79" s="348" t="str" cm="1">
        <f t="array" aca="1" ref="EM79" ca="1">IFERROR(INDEX($DL$78:$DQ$78,_xlfn.AGGREGATE(15,6,COLUMN($DL$78:$DQ$78)-COLUMN($DK$78)/($EB$78:$EG$78=MAX($EB$78:$EG$78)),COLUMNS($DL$78:DQ79))),"")</f>
        <v/>
      </c>
      <c r="EN79" s="352">
        <f t="shared" ca="1" si="55"/>
        <v>6</v>
      </c>
      <c r="EO79" s="350">
        <f t="shared" ca="1" si="73"/>
        <v>1</v>
      </c>
      <c r="EP79" s="377" t="str" cm="1">
        <f t="array" aca="1" ref="EP79" ca="1">INDEX(EH79:EM79,1,EO79)</f>
        <v/>
      </c>
    </row>
    <row r="80" spans="1:146" ht="26.25" customHeight="1" thickBo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5"/>
      <c r="J80" s="135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5"/>
      <c r="S80" s="135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5"/>
      <c r="AB80" s="135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5"/>
      <c r="AK80" s="135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5"/>
      <c r="AT80" s="135"/>
      <c r="AU80" s="171"/>
      <c r="AV80" s="164" t="str">
        <f t="shared" si="56"/>
        <v/>
      </c>
      <c r="AW80" s="165" t="str">
        <f>IF(AU79="","",VLOOKUP(DT80,General!U:V,2,FALSE))</f>
        <v/>
      </c>
      <c r="AX80" s="166" t="str" cm="1">
        <f t="array" aca="1" ref="AX80" ca="1">IF(AU79="","",INDIRECT(DT80&amp;DJ80))</f>
        <v/>
      </c>
      <c r="AY80" s="102" t="str">
        <f t="shared" si="57"/>
        <v/>
      </c>
      <c r="AZ80" s="102" t="str">
        <f t="shared" si="74"/>
        <v/>
      </c>
      <c r="BA80" s="103" t="str">
        <f t="shared" si="58"/>
        <v/>
      </c>
      <c r="BB80" s="135"/>
      <c r="BC80" s="135"/>
      <c r="BD80" s="135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5"/>
      <c r="BM80" s="135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5"/>
      <c r="BV80" s="135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5"/>
      <c r="CE80" s="135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5"/>
      <c r="CN80" s="135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CW80" s="379">
        <f t="shared" si="59"/>
        <v>0</v>
      </c>
      <c r="CX80" s="335">
        <f>COUNTIF(CZ80:DI80,CW80)</f>
        <v>0</v>
      </c>
      <c r="CY80" s="371" t="str">
        <f t="shared" si="53"/>
        <v/>
      </c>
      <c r="CZ80" s="372" t="str">
        <f t="shared" si="60"/>
        <v/>
      </c>
      <c r="DA80" s="372" t="str">
        <f t="shared" si="61"/>
        <v/>
      </c>
      <c r="DB80" s="372" t="str">
        <f t="shared" si="62"/>
        <v/>
      </c>
      <c r="DC80" s="372" t="str">
        <f t="shared" si="63"/>
        <v/>
      </c>
      <c r="DD80" s="372" t="str">
        <f t="shared" si="64"/>
        <v/>
      </c>
      <c r="DE80" s="372" t="str">
        <f t="shared" si="65"/>
        <v/>
      </c>
      <c r="DF80" s="372" t="str">
        <f t="shared" si="66"/>
        <v/>
      </c>
      <c r="DG80" s="372" t="str">
        <f t="shared" si="67"/>
        <v/>
      </c>
      <c r="DH80" s="372" t="str">
        <f t="shared" si="68"/>
        <v/>
      </c>
      <c r="DI80" s="372" t="str">
        <f t="shared" si="69"/>
        <v/>
      </c>
      <c r="DJ80" s="346">
        <v>80</v>
      </c>
      <c r="DK80" s="350">
        <f t="shared" si="52"/>
        <v>75</v>
      </c>
      <c r="DL80" s="348" t="str" cm="1">
        <f t="array" ref="DL80">IFERROR(INDEX($CZ$4:$DI$4,_xlfn.AGGREGATE(15,6,COLUMN($CZ$4:$DI$4)-COLUMN($CY$1)/($CZ$80:$DI$80=MAX($CZ$80:$DI$80)),COLUMNS($DI$4:DI5))),"")</f>
        <v/>
      </c>
      <c r="DM80" s="348" t="str" cm="1">
        <f t="array" ref="DM80">IFERROR(INDEX($CZ$4:$DI$4,_xlfn.AGGREGATE(15,6,COLUMN($CZ$4:$DI$4)-COLUMN($CY$1)/($CZ$80:$DI$80=MAX($CZ$80:$DI$80)),COLUMNS($DI$4:DJ5))),"")</f>
        <v/>
      </c>
      <c r="DN80" s="348" t="str" cm="1">
        <f t="array" ref="DN80">IFERROR(INDEX($CZ$4:$DI$4,_xlfn.AGGREGATE(15,6,COLUMN($CZ$4:$DI$4)-COLUMN($CY$1)/($CZ$80:$DI$80=MAX($CZ$80:$DI$80)),COLUMNS($DI$4:DK5))),"")</f>
        <v/>
      </c>
      <c r="DO80" s="348" t="str" cm="1">
        <f t="array" ref="DO80">IFERROR(INDEX($CZ$4:$DI$4,_xlfn.AGGREGATE(15,6,COLUMN($CZ$4:$DI$4)-COLUMN($CY$1)/($CZ$80:$DI$80=MAX($CZ$80:$DI$80)),COLUMNS($DI$4:DL5))),"")</f>
        <v/>
      </c>
      <c r="DP80" s="348" t="str" cm="1">
        <f t="array" ref="DP80">IFERROR(INDEX($CZ$4:$DI$4,_xlfn.AGGREGATE(15,6,COLUMN($CZ$4:$DI$4)-COLUMN($CY$1)/($CZ$80:$DI$80=MAX($CZ$80:$DI$80)),COLUMNS($DI$4:DM5))),"")</f>
        <v/>
      </c>
      <c r="DQ80" s="348" t="str" cm="1">
        <f t="array" ref="DQ80">IFERROR(INDEX($CZ$4:$DI$4,_xlfn.AGGREGATE(15,6,COLUMN($CZ$4:$DI$4)-COLUMN($CY$1)/($CZ$80:$DI$80=MAX($CZ$80:$DI$80)),COLUMNS($DI$4:DN5))),"")</f>
        <v/>
      </c>
      <c r="DR80" s="346" t="str">
        <f t="shared" ca="1" si="70"/>
        <v/>
      </c>
      <c r="DS80" s="349" t="str">
        <f t="shared" ca="1" si="71"/>
        <v>R</v>
      </c>
      <c r="DT80" s="349" t="str">
        <f t="shared" ca="1" si="54"/>
        <v/>
      </c>
      <c r="DU80" s="350">
        <f t="shared" ca="1" si="72"/>
        <v>2</v>
      </c>
      <c r="DV80" s="348" t="str">
        <f>IFERROR(VLOOKUP(DL80,General!R:S,2,FALSE),"")</f>
        <v/>
      </c>
      <c r="DW80" s="348" t="str">
        <f>IFERROR(VLOOKUP(DM80,General!R:S,2,FALSE),"")</f>
        <v/>
      </c>
      <c r="DX80" s="348" t="str">
        <f>IFERROR(VLOOKUP(DN80,General!R:S,2,FALSE),"")</f>
        <v/>
      </c>
      <c r="DY80" s="348" t="str">
        <f>IFERROR(VLOOKUP(DO80,General!R:S,2,FALSE),"")</f>
        <v/>
      </c>
      <c r="DZ80" s="348" t="str">
        <f>IFERROR(VLOOKUP(DP80,General!R:S,2,FALSE),"")</f>
        <v/>
      </c>
      <c r="EA80" s="348" t="str">
        <f>IFERROR(VLOOKUP(DQ80,General!R:S,2,FALSE),"")</f>
        <v/>
      </c>
      <c r="EB80" s="373">
        <f ca="1">IF(DL80="",-1,COUNTIF(INDIRECT(DV80&amp;$DJ$10):INDIRECT(DV80&amp;DJ80),"Y"))</f>
        <v>-1</v>
      </c>
      <c r="EC80" s="376">
        <f ca="1">IF(DM80="",-1,COUNTIF(INDIRECT(DW80&amp;$DJ$10):INDIRECT(DW80&amp;DJ80),"Y"))</f>
        <v>-1</v>
      </c>
      <c r="ED80" s="376">
        <f ca="1">IF(DN80="",-1,COUNTIF(INDIRECT(DX80&amp;$DJ$10):INDIRECT(DX80&amp;DJ80),"Y"))</f>
        <v>-1</v>
      </c>
      <c r="EE80" s="374">
        <f ca="1">IF(DO80="",-1,COUNTIF(INDIRECT(DY80&amp;$DJ$10):INDIRECT(DY80&amp;DJ80),"Y"))</f>
        <v>-1</v>
      </c>
      <c r="EF80" s="378">
        <f ca="1">IF(DP80="",-1,COUNTIF(INDIRECT(DZ80&amp;$DJ$10):INDIRECT(DZ80&amp;DJ80),"Y"))</f>
        <v>-1</v>
      </c>
      <c r="EG80" s="378">
        <f ca="1">IF(DQ80="",-1,COUNTIF(INDIRECT(EA80&amp;$DJ$10):INDIRECT(EA80&amp;DJ80),"Y"))</f>
        <v>-1</v>
      </c>
      <c r="EH80" s="348" t="str" cm="1">
        <f t="array" aca="1" ref="EH80" ca="1">IFERROR(INDEX($DL$79:$DQ$79,_xlfn.AGGREGATE(15,6,COLUMN($DL$79:$DQ$79)-COLUMN($DK$79)/($EB$79:$EG$79=MAX($EB$79:$EG$79)),COLUMNS(DL$79:$DL80))),"")</f>
        <v/>
      </c>
      <c r="EI80" s="348" t="str" cm="1">
        <f t="array" aca="1" ref="EI80" ca="1">IFERROR(INDEX($DL$79:$DQ$79,_xlfn.AGGREGATE(15,6,COLUMN($DL$79:$DQ$79)-COLUMN($DK$79)/($EB$79:$EG$79=MAX($EB$79:$EG$79)),COLUMNS($DL$79:DM80))),"")</f>
        <v/>
      </c>
      <c r="EJ80" s="348" t="str" cm="1">
        <f t="array" aca="1" ref="EJ80" ca="1">IFERROR(INDEX($DL$79:$DQ$79,_xlfn.AGGREGATE(15,6,COLUMN($DL$79:$DQ$79)-COLUMN($DK$79)/($EB$79:$EG$79=MAX($EB$79:$EG$79)),COLUMNS($DL$79:DN80))),"")</f>
        <v/>
      </c>
      <c r="EK80" s="348" t="str" cm="1">
        <f t="array" aca="1" ref="EK80" ca="1">IFERROR(INDEX($DL$79:$DQ$79,_xlfn.AGGREGATE(15,6,COLUMN($DL$79:$DQ$79)-COLUMN($DK$79)/($EB$79:$EG$79=MAX($EB$79:$EG$79)),COLUMNS($DL$79:DO80))),"")</f>
        <v/>
      </c>
      <c r="EL80" s="348" t="str" cm="1">
        <f t="array" aca="1" ref="EL80" ca="1">IFERROR(INDEX($DL$79:$DQ$79,_xlfn.AGGREGATE(15,6,COLUMN($DL$79:$DQ$79)-COLUMN($DK$79)/($EB$79:$EG$79=MAX($EB$79:$EG$79)),COLUMNS($DL$79:DP80))),"")</f>
        <v/>
      </c>
      <c r="EM80" s="348" t="str" cm="1">
        <f t="array" aca="1" ref="EM80" ca="1">IFERROR(INDEX($DL$79:$DQ$79,_xlfn.AGGREGATE(15,6,COLUMN($DL$79:$DQ$79)-COLUMN($DK$79)/($EB$79:$EG$79=MAX($EB$79:$EG$79)),COLUMNS($DL$79:DQ80))),"")</f>
        <v/>
      </c>
      <c r="EN80" s="352">
        <f t="shared" ca="1" si="55"/>
        <v>6</v>
      </c>
      <c r="EO80" s="350">
        <f t="shared" ca="1" si="73"/>
        <v>2</v>
      </c>
      <c r="EP80" s="377" t="str" cm="1">
        <f t="array" aca="1" ref="EP80" ca="1">INDEX(EH80:EM80,1,EO80)</f>
        <v/>
      </c>
    </row>
    <row r="81" spans="1:146" ht="26.25" customHeight="1" thickBo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5"/>
      <c r="J81" s="135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5"/>
      <c r="S81" s="135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5"/>
      <c r="AB81" s="135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5"/>
      <c r="AK81" s="135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5"/>
      <c r="AT81" s="135"/>
      <c r="AU81" s="172"/>
      <c r="AV81" s="159" t="str">
        <f t="shared" si="56"/>
        <v/>
      </c>
      <c r="AW81" s="169" t="str">
        <f>IF(AU80="","",VLOOKUP(DT81,General!U:V,2,FALSE))</f>
        <v/>
      </c>
      <c r="AX81" s="163" t="str" cm="1">
        <f t="array" aca="1" ref="AX81" ca="1">IF(AU80="","",INDIRECT(DT81&amp;DJ81))</f>
        <v/>
      </c>
      <c r="AY81" s="91" t="str">
        <f t="shared" si="57"/>
        <v/>
      </c>
      <c r="AZ81" s="91" t="str">
        <f t="shared" si="74"/>
        <v/>
      </c>
      <c r="BA81" s="105" t="str">
        <f t="shared" si="58"/>
        <v/>
      </c>
      <c r="BB81" s="135"/>
      <c r="BC81" s="135"/>
      <c r="BD81" s="135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5"/>
      <c r="BM81" s="135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5"/>
      <c r="BV81" s="135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5"/>
      <c r="CE81" s="135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5"/>
      <c r="CN81" s="135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CW81" s="379">
        <f t="shared" si="59"/>
        <v>0</v>
      </c>
      <c r="CX81" s="335">
        <f>COUNTIF(CZ81:DI81,CW81)</f>
        <v>0</v>
      </c>
      <c r="CY81" s="371" t="str">
        <f t="shared" si="53"/>
        <v/>
      </c>
      <c r="CZ81" s="372" t="str">
        <f t="shared" si="60"/>
        <v/>
      </c>
      <c r="DA81" s="372" t="str">
        <f t="shared" si="61"/>
        <v/>
      </c>
      <c r="DB81" s="372" t="str">
        <f t="shared" si="62"/>
        <v/>
      </c>
      <c r="DC81" s="372" t="str">
        <f t="shared" si="63"/>
        <v/>
      </c>
      <c r="DD81" s="372" t="str">
        <f t="shared" si="64"/>
        <v/>
      </c>
      <c r="DE81" s="372" t="str">
        <f t="shared" si="65"/>
        <v/>
      </c>
      <c r="DF81" s="372" t="str">
        <f t="shared" si="66"/>
        <v/>
      </c>
      <c r="DG81" s="372" t="str">
        <f t="shared" si="67"/>
        <v/>
      </c>
      <c r="DH81" s="372" t="str">
        <f t="shared" si="68"/>
        <v/>
      </c>
      <c r="DI81" s="372" t="str">
        <f t="shared" si="69"/>
        <v/>
      </c>
      <c r="DJ81" s="346">
        <v>81</v>
      </c>
      <c r="DK81" s="350">
        <f t="shared" si="52"/>
        <v>76</v>
      </c>
      <c r="DL81" s="348" t="str" cm="1">
        <f t="array" ref="DL81">IFERROR(INDEX($CZ$4:$DI$4,_xlfn.AGGREGATE(15,6,COLUMN($CZ$4:$DI$4)-COLUMN($CY$1)/($CZ$81:$DI$81=MAX($CZ$81:$DI$81)),COLUMNS($DI$4:DI5))),"")</f>
        <v/>
      </c>
      <c r="DM81" s="348" t="str" cm="1">
        <f t="array" ref="DM81">IFERROR(INDEX($CZ$4:$DI$4,_xlfn.AGGREGATE(15,6,COLUMN($CZ$4:$DI$4)-COLUMN($CY$1)/($CZ$81:$DI$81=MAX($CZ$81:$DI$81)),COLUMNS($DI$4:DJ5))),"")</f>
        <v/>
      </c>
      <c r="DN81" s="348" t="str" cm="1">
        <f t="array" ref="DN81">IFERROR(INDEX($CZ$4:$DI$4,_xlfn.AGGREGATE(15,6,COLUMN($CZ$4:$DI$4)-COLUMN($CY$1)/($CZ$81:$DI$81=MAX($CZ$81:$DI$81)),COLUMNS($DI$4:DK5))),"")</f>
        <v/>
      </c>
      <c r="DO81" s="348" t="str" cm="1">
        <f t="array" ref="DO81">IFERROR(INDEX($CZ$4:$DI$4,_xlfn.AGGREGATE(15,6,COLUMN($CZ$4:$DI$4)-COLUMN($CY$1)/($CZ$81:$DI$81=MAX($CZ$81:$DI$81)),COLUMNS($DI$4:DL5))),"")</f>
        <v/>
      </c>
      <c r="DP81" s="348" t="str" cm="1">
        <f t="array" ref="DP81">IFERROR(INDEX($CZ$4:$DI$4,_xlfn.AGGREGATE(15,6,COLUMN($CZ$4:$DI$4)-COLUMN($CY$1)/($CZ$81:$DI$81=MAX($CZ$81:$DI$81)),COLUMNS($DI$4:DM5))),"")</f>
        <v/>
      </c>
      <c r="DQ81" s="348" t="str" cm="1">
        <f t="array" ref="DQ81">IFERROR(INDEX($CZ$4:$DI$4,_xlfn.AGGREGATE(15,6,COLUMN($CZ$4:$DI$4)-COLUMN($CY$1)/($CZ$81:$DI$81=MAX($CZ$81:$DI$81)),COLUMNS($DI$4:DN5))),"")</f>
        <v/>
      </c>
      <c r="DR81" s="346" t="str">
        <f t="shared" ca="1" si="70"/>
        <v/>
      </c>
      <c r="DS81" s="349" t="str">
        <f t="shared" ca="1" si="71"/>
        <v>R</v>
      </c>
      <c r="DT81" s="349" t="str">
        <f t="shared" ca="1" si="54"/>
        <v/>
      </c>
      <c r="DU81" s="350">
        <f t="shared" ca="1" si="72"/>
        <v>3</v>
      </c>
      <c r="DV81" s="348" t="str">
        <f>IFERROR(VLOOKUP(DL81,General!R:S,2,FALSE),"")</f>
        <v/>
      </c>
      <c r="DW81" s="348" t="str">
        <f>IFERROR(VLOOKUP(DM81,General!R:S,2,FALSE),"")</f>
        <v/>
      </c>
      <c r="DX81" s="348" t="str">
        <f>IFERROR(VLOOKUP(DN81,General!R:S,2,FALSE),"")</f>
        <v/>
      </c>
      <c r="DY81" s="348" t="str">
        <f>IFERROR(VLOOKUP(DO81,General!R:S,2,FALSE),"")</f>
        <v/>
      </c>
      <c r="DZ81" s="348" t="str">
        <f>IFERROR(VLOOKUP(DP81,General!R:S,2,FALSE),"")</f>
        <v/>
      </c>
      <c r="EA81" s="348" t="str">
        <f>IFERROR(VLOOKUP(DQ81,General!R:S,2,FALSE),"")</f>
        <v/>
      </c>
      <c r="EB81" s="373">
        <f ca="1">IF(DL81="",-1,COUNTIF(INDIRECT(DV81&amp;$DJ$10):INDIRECT(DV81&amp;DJ81),"Y"))</f>
        <v>-1</v>
      </c>
      <c r="EC81" s="376">
        <f ca="1">IF(DM81="",-1,COUNTIF(INDIRECT(DW81&amp;$DJ$10):INDIRECT(DW81&amp;DJ81),"Y"))</f>
        <v>-1</v>
      </c>
      <c r="ED81" s="376">
        <f ca="1">IF(DN81="",-1,COUNTIF(INDIRECT(DX81&amp;$DJ$10):INDIRECT(DX81&amp;DJ81),"Y"))</f>
        <v>-1</v>
      </c>
      <c r="EE81" s="374">
        <f ca="1">IF(DO81="",-1,COUNTIF(INDIRECT(DY81&amp;$DJ$10):INDIRECT(DY81&amp;DJ81),"Y"))</f>
        <v>-1</v>
      </c>
      <c r="EF81" s="378">
        <f ca="1">IF(DP81="",-1,COUNTIF(INDIRECT(DZ81&amp;$DJ$10):INDIRECT(DZ81&amp;DJ81),"Y"))</f>
        <v>-1</v>
      </c>
      <c r="EG81" s="378">
        <f ca="1">IF(DQ81="",-1,COUNTIF(INDIRECT(EA81&amp;$DJ$10):INDIRECT(EA81&amp;DJ81),"Y"))</f>
        <v>-1</v>
      </c>
      <c r="EH81" s="348" t="str" cm="1">
        <f t="array" aca="1" ref="EH81" ca="1">IFERROR(INDEX($DL$80:$DQ$80,_xlfn.AGGREGATE(15,6,COLUMN($DL$80:$DQ$80)-COLUMN($DK$80)/($EB$80:$EG$80=MAX($EB$80:$EG$80)),COLUMNS(DL$80:$DL81))),"")</f>
        <v/>
      </c>
      <c r="EI81" s="348" t="str" cm="1">
        <f t="array" aca="1" ref="EI81" ca="1">IFERROR(INDEX($DL$80:$DQ$80,_xlfn.AGGREGATE(15,6,COLUMN($DL$80:$DQ$80)-COLUMN($DK$80)/($EB$80:$EG$80=MAX($EB$80:$EG$80)),COLUMNS($DL$80:DM81))),"")</f>
        <v/>
      </c>
      <c r="EJ81" s="348" t="str" cm="1">
        <f t="array" aca="1" ref="EJ81" ca="1">IFERROR(INDEX($DL$80:$DQ$80,_xlfn.AGGREGATE(15,6,COLUMN($DL$80:$DQ$80)-COLUMN($DK$80)/($EB$80:$EG$80=MAX($EB$80:$EG$80)),COLUMNS($DL$80:DN81))),"")</f>
        <v/>
      </c>
      <c r="EK81" s="348" t="str" cm="1">
        <f t="array" aca="1" ref="EK81" ca="1">IFERROR(INDEX($DL$80:$DQ$80,_xlfn.AGGREGATE(15,6,COLUMN($DL$80:$DQ$80)-COLUMN($DK$80)/($EB$80:$EG$80=MAX($EB$80:$EG$80)),COLUMNS($DL$80:DO81))),"")</f>
        <v/>
      </c>
      <c r="EL81" s="348" t="str" cm="1">
        <f t="array" aca="1" ref="EL81" ca="1">IFERROR(INDEX($DL$80:$DQ$80,_xlfn.AGGREGATE(15,6,COLUMN($DL$80:$DQ$80)-COLUMN($DK$80)/($EB$80:$EG$80=MAX($EB$80:$EG$80)),COLUMNS($DL$80:DP81))),"")</f>
        <v/>
      </c>
      <c r="EM81" s="348" t="str" cm="1">
        <f t="array" aca="1" ref="EM81" ca="1">IFERROR(INDEX($DL$80:$DQ$80,_xlfn.AGGREGATE(15,6,COLUMN($DL$80:$DQ$80)-COLUMN($DK$80)/($EB$80:$EG$80=MAX($EB$80:$EG$80)),COLUMNS($DL$80:DQ81))),"")</f>
        <v/>
      </c>
      <c r="EN81" s="352">
        <f t="shared" ca="1" si="55"/>
        <v>6</v>
      </c>
      <c r="EO81" s="350">
        <f t="shared" ca="1" si="73"/>
        <v>3</v>
      </c>
      <c r="EP81" s="377" t="str" cm="1">
        <f t="array" aca="1" ref="EP81" ca="1">INDEX(EH81:EM81,1,EO81)</f>
        <v/>
      </c>
    </row>
    <row r="82" spans="1:146" ht="26.25" customHeight="1" thickBo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5"/>
      <c r="J82" s="135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5"/>
      <c r="S82" s="135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5"/>
      <c r="AB82" s="135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5"/>
      <c r="AK82" s="135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5"/>
      <c r="AT82" s="135"/>
      <c r="AU82" s="172"/>
      <c r="AV82" s="159" t="str">
        <f t="shared" si="56"/>
        <v/>
      </c>
      <c r="AW82" s="169" t="str">
        <f>IF(AU81="","",VLOOKUP(DT82,General!U:V,2,FALSE))</f>
        <v/>
      </c>
      <c r="AX82" s="163" t="str" cm="1">
        <f t="array" aca="1" ref="AX82" ca="1">IF(AU81="","",INDIRECT(DT82&amp;DJ82))</f>
        <v/>
      </c>
      <c r="AY82" s="91" t="str">
        <f t="shared" si="57"/>
        <v/>
      </c>
      <c r="AZ82" s="91" t="str">
        <f t="shared" si="74"/>
        <v/>
      </c>
      <c r="BA82" s="105" t="str">
        <f t="shared" si="58"/>
        <v/>
      </c>
      <c r="BB82" s="135"/>
      <c r="BC82" s="135"/>
      <c r="BD82" s="135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5"/>
      <c r="BM82" s="135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5"/>
      <c r="BV82" s="135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5"/>
      <c r="CE82" s="135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5"/>
      <c r="CN82" s="135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CW82" s="379">
        <f t="shared" si="59"/>
        <v>0</v>
      </c>
      <c r="CX82" s="335">
        <f>COUNTIF(CZ82:DI82,CW82)</f>
        <v>0</v>
      </c>
      <c r="CY82" s="371" t="str">
        <f t="shared" si="53"/>
        <v/>
      </c>
      <c r="CZ82" s="372" t="str">
        <f t="shared" si="60"/>
        <v/>
      </c>
      <c r="DA82" s="372" t="str">
        <f t="shared" si="61"/>
        <v/>
      </c>
      <c r="DB82" s="372" t="str">
        <f t="shared" si="62"/>
        <v/>
      </c>
      <c r="DC82" s="372" t="str">
        <f t="shared" si="63"/>
        <v/>
      </c>
      <c r="DD82" s="372" t="str">
        <f t="shared" si="64"/>
        <v/>
      </c>
      <c r="DE82" s="372" t="str">
        <f t="shared" si="65"/>
        <v/>
      </c>
      <c r="DF82" s="372" t="str">
        <f t="shared" si="66"/>
        <v/>
      </c>
      <c r="DG82" s="372" t="str">
        <f t="shared" si="67"/>
        <v/>
      </c>
      <c r="DH82" s="372" t="str">
        <f t="shared" si="68"/>
        <v/>
      </c>
      <c r="DI82" s="372" t="str">
        <f t="shared" si="69"/>
        <v/>
      </c>
      <c r="DJ82" s="346">
        <v>82</v>
      </c>
      <c r="DK82" s="350">
        <f t="shared" si="52"/>
        <v>77</v>
      </c>
      <c r="DL82" s="348" t="str" cm="1">
        <f t="array" ref="DL82">IFERROR(INDEX($CZ$4:$DI$4,_xlfn.AGGREGATE(15,6,COLUMN($CZ$4:$DI$4)-COLUMN($CY$1)/($CZ$82:$DI$82=MAX($CZ$82:$DI$82)),COLUMNS($DI$4:DI5))),"")</f>
        <v/>
      </c>
      <c r="DM82" s="348" t="str" cm="1">
        <f t="array" ref="DM82">IFERROR(INDEX($CZ$4:$DI$4,_xlfn.AGGREGATE(15,6,COLUMN($CZ$4:$DI$4)-COLUMN($CY$1)/($CZ$82:$DI$82=MAX($CZ$82:$DI$82)),COLUMNS($DI$4:DJ5))),"")</f>
        <v/>
      </c>
      <c r="DN82" s="348" t="str" cm="1">
        <f t="array" ref="DN82">IFERROR(INDEX($CZ$4:$DI$4,_xlfn.AGGREGATE(15,6,COLUMN($CZ$4:$DI$4)-COLUMN($CY$1)/($CZ$82:$DI$82=MAX($CZ$82:$DI$82)),COLUMNS($DI$4:DK5))),"")</f>
        <v/>
      </c>
      <c r="DO82" s="348" t="str" cm="1">
        <f t="array" ref="DO82">IFERROR(INDEX($CZ$4:$DI$4,_xlfn.AGGREGATE(15,6,COLUMN($CZ$4:$DI$4)-COLUMN($CY$1)/($CZ$82:$DI$82=MAX($CZ$82:$DI$82)),COLUMNS($DI$4:DL5))),"")</f>
        <v/>
      </c>
      <c r="DP82" s="348" t="str" cm="1">
        <f t="array" ref="DP82">IFERROR(INDEX($CZ$4:$DI$4,_xlfn.AGGREGATE(15,6,COLUMN($CZ$4:$DI$4)-COLUMN($CY$1)/($CZ$82:$DI$82=MAX($CZ$82:$DI$82)),COLUMNS($DI$4:DM5))),"")</f>
        <v/>
      </c>
      <c r="DQ82" s="348" t="str" cm="1">
        <f t="array" ref="DQ82">IFERROR(INDEX($CZ$4:$DI$4,_xlfn.AGGREGATE(15,6,COLUMN($CZ$4:$DI$4)-COLUMN($CY$1)/($CZ$82:$DI$82=MAX($CZ$82:$DI$82)),COLUMNS($DI$4:DN5))),"")</f>
        <v/>
      </c>
      <c r="DR82" s="346" t="str">
        <f t="shared" ca="1" si="70"/>
        <v/>
      </c>
      <c r="DS82" s="349" t="str">
        <f t="shared" ca="1" si="71"/>
        <v>R</v>
      </c>
      <c r="DT82" s="349" t="str">
        <f t="shared" ca="1" si="54"/>
        <v/>
      </c>
      <c r="DU82" s="350">
        <f t="shared" ca="1" si="72"/>
        <v>4</v>
      </c>
      <c r="DV82" s="348" t="str">
        <f>IFERROR(VLOOKUP(DL82,General!R:S,2,FALSE),"")</f>
        <v/>
      </c>
      <c r="DW82" s="348" t="str">
        <f>IFERROR(VLOOKUP(DM82,General!R:S,2,FALSE),"")</f>
        <v/>
      </c>
      <c r="DX82" s="348" t="str">
        <f>IFERROR(VLOOKUP(DN82,General!R:S,2,FALSE),"")</f>
        <v/>
      </c>
      <c r="DY82" s="348" t="str">
        <f>IFERROR(VLOOKUP(DO82,General!R:S,2,FALSE),"")</f>
        <v/>
      </c>
      <c r="DZ82" s="348" t="str">
        <f>IFERROR(VLOOKUP(DP82,General!R:S,2,FALSE),"")</f>
        <v/>
      </c>
      <c r="EA82" s="348" t="str">
        <f>IFERROR(VLOOKUP(DQ82,General!R:S,2,FALSE),"")</f>
        <v/>
      </c>
      <c r="EB82" s="373">
        <f ca="1">IF(DL82="",-1,COUNTIF(INDIRECT(DV82&amp;$DJ$10):INDIRECT(DV82&amp;DJ82),"Y"))</f>
        <v>-1</v>
      </c>
      <c r="EC82" s="376">
        <f ca="1">IF(DM82="",-1,COUNTIF(INDIRECT(DW82&amp;$DJ$10):INDIRECT(DW82&amp;DJ82),"Y"))</f>
        <v>-1</v>
      </c>
      <c r="ED82" s="376">
        <f ca="1">IF(DN82="",-1,COUNTIF(INDIRECT(DX82&amp;$DJ$10):INDIRECT(DX82&amp;DJ82),"Y"))</f>
        <v>-1</v>
      </c>
      <c r="EE82" s="374">
        <f ca="1">IF(DO82="",-1,COUNTIF(INDIRECT(DY82&amp;$DJ$10):INDIRECT(DY82&amp;DJ82),"Y"))</f>
        <v>-1</v>
      </c>
      <c r="EF82" s="378">
        <f ca="1">IF(DP82="",-1,COUNTIF(INDIRECT(DZ82&amp;$DJ$10):INDIRECT(DZ82&amp;DJ82),"Y"))</f>
        <v>-1</v>
      </c>
      <c r="EG82" s="378">
        <f ca="1">IF(DQ82="",-1,COUNTIF(INDIRECT(EA82&amp;$DJ$10):INDIRECT(EA82&amp;DJ82),"Y"))</f>
        <v>-1</v>
      </c>
      <c r="EH82" s="348" t="str" cm="1">
        <f t="array" aca="1" ref="EH82" ca="1">IFERROR(INDEX($DL$81:$DQ$81,_xlfn.AGGREGATE(15,6,COLUMN($DL$81:$DQ$81)-COLUMN($DK$81)/($EB$81:$EG$81=MAX($EB$81:$EG$81)),COLUMNS(DL$81:$DL82))),"")</f>
        <v/>
      </c>
      <c r="EI82" s="348" t="str" cm="1">
        <f t="array" aca="1" ref="EI82" ca="1">IFERROR(INDEX($DL$81:$DQ$81,_xlfn.AGGREGATE(15,6,COLUMN($DL$81:$DQ$81)-COLUMN($DK$81)/($EB$81:$EG$81=MAX($EB$81:$EG$81)),COLUMNS($DL$81:DM82))),"")</f>
        <v/>
      </c>
      <c r="EJ82" s="348" t="str" cm="1">
        <f t="array" aca="1" ref="EJ82" ca="1">IFERROR(INDEX($DL$81:$DQ$81,_xlfn.AGGREGATE(15,6,COLUMN($DL$81:$DQ$81)-COLUMN($DK$81)/($EB$81:$EG$81=MAX($EB$81:$EG$81)),COLUMNS($DL$81:DN82))),"")</f>
        <v/>
      </c>
      <c r="EK82" s="348" t="str" cm="1">
        <f t="array" aca="1" ref="EK82" ca="1">IFERROR(INDEX($DL$81:$DQ$81,_xlfn.AGGREGATE(15,6,COLUMN($DL$81:$DQ$81)-COLUMN($DK$81)/($EB$81:$EG$81=MAX($EB$81:$EG$81)),COLUMNS($DL$81:DO82))),"")</f>
        <v/>
      </c>
      <c r="EL82" s="348" t="str" cm="1">
        <f t="array" aca="1" ref="EL82" ca="1">IFERROR(INDEX($DL$81:$DQ$81,_xlfn.AGGREGATE(15,6,COLUMN($DL$81:$DQ$81)-COLUMN($DK$81)/($EB$81:$EG$81=MAX($EB$81:$EG$81)),COLUMNS($DL$81:DP82))),"")</f>
        <v/>
      </c>
      <c r="EM82" s="348" t="str" cm="1">
        <f t="array" aca="1" ref="EM82" ca="1">IFERROR(INDEX($DL$81:$DQ$81,_xlfn.AGGREGATE(15,6,COLUMN($DL$81:$DQ$81)-COLUMN($DK$81)/($EB$81:$EG$81=MAX($EB$81:$EG$81)),COLUMNS($DL$81:DQ82))),"")</f>
        <v/>
      </c>
      <c r="EN82" s="352">
        <f t="shared" ca="1" si="55"/>
        <v>6</v>
      </c>
      <c r="EO82" s="350">
        <f t="shared" ca="1" si="73"/>
        <v>4</v>
      </c>
      <c r="EP82" s="377" t="str" cm="1">
        <f t="array" aca="1" ref="EP82" ca="1">INDEX(EH82:EM82,1,EO82)</f>
        <v/>
      </c>
    </row>
    <row r="83" spans="1:146" ht="26.25" customHeight="1" thickBo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5"/>
      <c r="J83" s="135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5"/>
      <c r="S83" s="135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5"/>
      <c r="AB83" s="135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5"/>
      <c r="AK83" s="135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5"/>
      <c r="AT83" s="135"/>
      <c r="AU83" s="172"/>
      <c r="AV83" s="159" t="str">
        <f t="shared" si="56"/>
        <v/>
      </c>
      <c r="AW83" s="169" t="str">
        <f>IF(AU82="","",VLOOKUP(DT83,General!U:V,2,FALSE))</f>
        <v/>
      </c>
      <c r="AX83" s="163" t="str" cm="1">
        <f t="array" aca="1" ref="AX83" ca="1">IF(AU82="","",INDIRECT(DT83&amp;DJ83))</f>
        <v/>
      </c>
      <c r="AY83" s="91" t="str">
        <f t="shared" si="57"/>
        <v/>
      </c>
      <c r="AZ83" s="91" t="str">
        <f t="shared" si="74"/>
        <v/>
      </c>
      <c r="BA83" s="105" t="str">
        <f t="shared" si="58"/>
        <v/>
      </c>
      <c r="BB83" s="135"/>
      <c r="BC83" s="135"/>
      <c r="BD83" s="135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5"/>
      <c r="BM83" s="135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5"/>
      <c r="BV83" s="135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5"/>
      <c r="CE83" s="135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5"/>
      <c r="CN83" s="135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CW83" s="379">
        <f t="shared" si="59"/>
        <v>0</v>
      </c>
      <c r="CX83" s="335">
        <f>COUNTIF(CZ83:DI83,CW83)</f>
        <v>0</v>
      </c>
      <c r="CY83" s="371" t="str">
        <f t="shared" si="53"/>
        <v/>
      </c>
      <c r="CZ83" s="372" t="str">
        <f t="shared" si="60"/>
        <v/>
      </c>
      <c r="DA83" s="372" t="str">
        <f t="shared" si="61"/>
        <v/>
      </c>
      <c r="DB83" s="372" t="str">
        <f t="shared" si="62"/>
        <v/>
      </c>
      <c r="DC83" s="372" t="str">
        <f t="shared" si="63"/>
        <v/>
      </c>
      <c r="DD83" s="372" t="str">
        <f t="shared" si="64"/>
        <v/>
      </c>
      <c r="DE83" s="372" t="str">
        <f t="shared" si="65"/>
        <v/>
      </c>
      <c r="DF83" s="372" t="str">
        <f t="shared" si="66"/>
        <v/>
      </c>
      <c r="DG83" s="372" t="str">
        <f t="shared" si="67"/>
        <v/>
      </c>
      <c r="DH83" s="372" t="str">
        <f t="shared" si="68"/>
        <v/>
      </c>
      <c r="DI83" s="372" t="str">
        <f t="shared" si="69"/>
        <v/>
      </c>
      <c r="DJ83" s="346">
        <v>83</v>
      </c>
      <c r="DK83" s="350">
        <f t="shared" si="52"/>
        <v>78</v>
      </c>
      <c r="DL83" s="348" t="str" cm="1">
        <f t="array" ref="DL83">IFERROR(INDEX($CZ$4:$DI$4,_xlfn.AGGREGATE(15,6,COLUMN($CZ$4:$DI$4)-COLUMN($CY$1)/($CZ$83:$DI$83=MAX($CZ$83:$DI$83)),COLUMNS($DI$4:DI5))),"")</f>
        <v/>
      </c>
      <c r="DM83" s="348" t="str" cm="1">
        <f t="array" ref="DM83">IFERROR(INDEX($CZ$4:$DI$4,_xlfn.AGGREGATE(15,6,COLUMN($CZ$4:$DI$4)-COLUMN($CY$1)/($CZ$83:$DI$83=MAX($CZ$83:$DI$83)),COLUMNS($DI$4:DJ5))),"")</f>
        <v/>
      </c>
      <c r="DN83" s="348" t="str" cm="1">
        <f t="array" ref="DN83">IFERROR(INDEX($CZ$4:$DI$4,_xlfn.AGGREGATE(15,6,COLUMN($CZ$4:$DI$4)-COLUMN($CY$1)/($CZ$83:$DI$83=MAX($CZ$83:$DI$83)),COLUMNS($DI$4:DK5))),"")</f>
        <v/>
      </c>
      <c r="DO83" s="348" t="str" cm="1">
        <f t="array" ref="DO83">IFERROR(INDEX($CZ$4:$DI$4,_xlfn.AGGREGATE(15,6,COLUMN($CZ$4:$DI$4)-COLUMN($CY$1)/($CZ$83:$DI$83=MAX($CZ$83:$DI$83)),COLUMNS($DI$4:DL5))),"")</f>
        <v/>
      </c>
      <c r="DP83" s="348" t="str" cm="1">
        <f t="array" ref="DP83">IFERROR(INDEX($CZ$4:$DI$4,_xlfn.AGGREGATE(15,6,COLUMN($CZ$4:$DI$4)-COLUMN($CY$1)/($CZ$83:$DI$83=MAX($CZ$83:$DI$83)),COLUMNS($DI$4:DM5))),"")</f>
        <v/>
      </c>
      <c r="DQ83" s="348" t="str" cm="1">
        <f t="array" ref="DQ83">IFERROR(INDEX($CZ$4:$DI$4,_xlfn.AGGREGATE(15,6,COLUMN($CZ$4:$DI$4)-COLUMN($CY$1)/($CZ$83:$DI$83=MAX($CZ$83:$DI$83)),COLUMNS($DI$4:DN5))),"")</f>
        <v/>
      </c>
      <c r="DR83" s="346" t="str">
        <f t="shared" ca="1" si="70"/>
        <v/>
      </c>
      <c r="DS83" s="349" t="str">
        <f t="shared" ca="1" si="71"/>
        <v>R</v>
      </c>
      <c r="DT83" s="349" t="str">
        <f t="shared" ca="1" si="54"/>
        <v/>
      </c>
      <c r="DU83" s="350">
        <f t="shared" ca="1" si="72"/>
        <v>5</v>
      </c>
      <c r="DV83" s="348" t="str">
        <f>IFERROR(VLOOKUP(DL83,General!R:S,2,FALSE),"")</f>
        <v/>
      </c>
      <c r="DW83" s="348" t="str">
        <f>IFERROR(VLOOKUP(DM83,General!R:S,2,FALSE),"")</f>
        <v/>
      </c>
      <c r="DX83" s="348" t="str">
        <f>IFERROR(VLOOKUP(DN83,General!R:S,2,FALSE),"")</f>
        <v/>
      </c>
      <c r="DY83" s="348" t="str">
        <f>IFERROR(VLOOKUP(DO83,General!R:S,2,FALSE),"")</f>
        <v/>
      </c>
      <c r="DZ83" s="348" t="str">
        <f>IFERROR(VLOOKUP(DP83,General!R:S,2,FALSE),"")</f>
        <v/>
      </c>
      <c r="EA83" s="348" t="str">
        <f>IFERROR(VLOOKUP(DQ83,General!R:S,2,FALSE),"")</f>
        <v/>
      </c>
      <c r="EB83" s="373">
        <f ca="1">IF(DL83="",-1,COUNTIF(INDIRECT(DV83&amp;$DJ$10):INDIRECT(DV83&amp;DJ83),"Y"))</f>
        <v>-1</v>
      </c>
      <c r="EC83" s="376">
        <f ca="1">IF(DM83="",-1,COUNTIF(INDIRECT(DW83&amp;$DJ$10):INDIRECT(DW83&amp;DJ83),"Y"))</f>
        <v>-1</v>
      </c>
      <c r="ED83" s="376">
        <f ca="1">IF(DN83="",-1,COUNTIF(INDIRECT(DX83&amp;$DJ$10):INDIRECT(DX83&amp;DJ83),"Y"))</f>
        <v>-1</v>
      </c>
      <c r="EE83" s="374">
        <f ca="1">IF(DO83="",-1,COUNTIF(INDIRECT(DY83&amp;$DJ$10):INDIRECT(DY83&amp;DJ83),"Y"))</f>
        <v>-1</v>
      </c>
      <c r="EF83" s="378">
        <f ca="1">IF(DP83="",-1,COUNTIF(INDIRECT(DZ83&amp;$DJ$10):INDIRECT(DZ83&amp;DJ83),"Y"))</f>
        <v>-1</v>
      </c>
      <c r="EG83" s="378">
        <f ca="1">IF(DQ83="",-1,COUNTIF(INDIRECT(EA83&amp;$DJ$10):INDIRECT(EA83&amp;DJ83),"Y"))</f>
        <v>-1</v>
      </c>
      <c r="EH83" s="348" t="str" cm="1">
        <f t="array" aca="1" ref="EH83" ca="1">IFERROR(INDEX($DL$82:$DQ$82,_xlfn.AGGREGATE(15,6,COLUMN($DL$82:$DQ$82)-COLUMN($DK$82)/($EB$82:$EG$82=MAX($EB$82:$EG$82)),COLUMNS(DL$82:$DL83))),"")</f>
        <v/>
      </c>
      <c r="EI83" s="348" t="str" cm="1">
        <f t="array" aca="1" ref="EI83" ca="1">IFERROR(INDEX($DL$82:$DQ$82,_xlfn.AGGREGATE(15,6,COLUMN($DL$82:$DQ$82)-COLUMN($DK$82)/($EB$82:$EG$82=MAX($EB$82:$EG$82)),COLUMNS($DL$82:DM83))),"")</f>
        <v/>
      </c>
      <c r="EJ83" s="348" t="str" cm="1">
        <f t="array" aca="1" ref="EJ83" ca="1">IFERROR(INDEX($DL$82:$DQ$82,_xlfn.AGGREGATE(15,6,COLUMN($DL$82:$DQ$82)-COLUMN($DK$82)/($EB$82:$EG$82=MAX($EB$82:$EG$82)),COLUMNS($DL$82:DN83))),"")</f>
        <v/>
      </c>
      <c r="EK83" s="348" t="str" cm="1">
        <f t="array" aca="1" ref="EK83" ca="1">IFERROR(INDEX($DL$82:$DQ$82,_xlfn.AGGREGATE(15,6,COLUMN($DL$82:$DQ$82)-COLUMN($DK$82)/($EB$82:$EG$82=MAX($EB$82:$EG$82)),COLUMNS($DL$82:DO83))),"")</f>
        <v/>
      </c>
      <c r="EL83" s="348" t="str" cm="1">
        <f t="array" aca="1" ref="EL83" ca="1">IFERROR(INDEX($DL$82:$DQ$82,_xlfn.AGGREGATE(15,6,COLUMN($DL$82:$DQ$82)-COLUMN($DK$82)/($EB$82:$EG$82=MAX($EB$82:$EG$82)),COLUMNS($DL$82:DP83))),"")</f>
        <v/>
      </c>
      <c r="EM83" s="348" t="str" cm="1">
        <f t="array" aca="1" ref="EM83" ca="1">IFERROR(INDEX($DL$82:$DQ$82,_xlfn.AGGREGATE(15,6,COLUMN($DL$82:$DQ$82)-COLUMN($DK$82)/($EB$82:$EG$82=MAX($EB$82:$EG$82)),COLUMNS($DL$82:DQ83))),"")</f>
        <v/>
      </c>
      <c r="EN83" s="352">
        <f t="shared" ca="1" si="55"/>
        <v>6</v>
      </c>
      <c r="EO83" s="350">
        <f t="shared" ca="1" si="73"/>
        <v>5</v>
      </c>
      <c r="EP83" s="377" t="str" cm="1">
        <f t="array" aca="1" ref="EP83" ca="1">INDEX(EH83:EM83,1,EO83)</f>
        <v/>
      </c>
    </row>
    <row r="84" spans="1:146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5"/>
      <c r="J84" s="135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5"/>
      <c r="S84" s="135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5"/>
      <c r="AB84" s="135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5"/>
      <c r="AK84" s="135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5"/>
      <c r="AT84" s="135"/>
      <c r="AU84" s="173"/>
      <c r="AV84" s="160" t="str">
        <f t="shared" si="56"/>
        <v/>
      </c>
      <c r="AW84" s="170" t="str">
        <f>IF(AU83="","",VLOOKUP(DT84,General!U:V,2,FALSE))</f>
        <v/>
      </c>
      <c r="AX84" s="167" t="str" cm="1">
        <f t="array" aca="1" ref="AX84" ca="1">IF(AU83="","",INDIRECT(DT84&amp;DJ84))</f>
        <v/>
      </c>
      <c r="AY84" s="107" t="str">
        <f t="shared" si="57"/>
        <v/>
      </c>
      <c r="AZ84" s="107" t="str">
        <f t="shared" si="74"/>
        <v/>
      </c>
      <c r="BA84" s="108" t="str">
        <f t="shared" si="58"/>
        <v/>
      </c>
      <c r="BB84" s="135"/>
      <c r="BC84" s="135"/>
      <c r="BD84" s="135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5"/>
      <c r="BM84" s="135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5"/>
      <c r="BV84" s="135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5"/>
      <c r="CE84" s="135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5"/>
      <c r="CN84" s="135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379">
        <f t="shared" si="59"/>
        <v>0</v>
      </c>
      <c r="CX84" s="335">
        <f>COUNTIF(CZ84:DI84,CW84)</f>
        <v>0</v>
      </c>
      <c r="CY84" s="371" t="str">
        <f t="shared" si="53"/>
        <v/>
      </c>
      <c r="CZ84" s="372" t="str">
        <f t="shared" si="60"/>
        <v/>
      </c>
      <c r="DA84" s="372" t="str">
        <f t="shared" si="61"/>
        <v/>
      </c>
      <c r="DB84" s="372" t="str">
        <f t="shared" si="62"/>
        <v/>
      </c>
      <c r="DC84" s="372" t="str">
        <f t="shared" si="63"/>
        <v/>
      </c>
      <c r="DD84" s="372" t="str">
        <f t="shared" si="64"/>
        <v/>
      </c>
      <c r="DE84" s="372" t="str">
        <f t="shared" si="65"/>
        <v/>
      </c>
      <c r="DF84" s="372" t="str">
        <f t="shared" si="66"/>
        <v/>
      </c>
      <c r="DG84" s="372" t="str">
        <f t="shared" si="67"/>
        <v/>
      </c>
      <c r="DH84" s="372" t="str">
        <f t="shared" si="68"/>
        <v/>
      </c>
      <c r="DI84" s="372" t="str">
        <f t="shared" si="69"/>
        <v/>
      </c>
      <c r="DJ84" s="346">
        <v>84</v>
      </c>
      <c r="DK84" s="350">
        <f t="shared" si="52"/>
        <v>79</v>
      </c>
      <c r="DL84" s="348" t="str" cm="1">
        <f t="array" ref="DL84">IFERROR(INDEX($CZ$4:$DI$4,_xlfn.AGGREGATE(15,6,COLUMN($CZ$4:$DI$4)-COLUMN($CY$1)/($CZ$84:$DI$84=MAX($CZ$84:$DI$84)),COLUMNS($DI$4:DI5))),"")</f>
        <v/>
      </c>
      <c r="DM84" s="348" t="str" cm="1">
        <f t="array" ref="DM84">IFERROR(INDEX($CZ$4:$DI$4,_xlfn.AGGREGATE(15,6,COLUMN($CZ$4:$DI$4)-COLUMN($CY$1)/($CZ$84:$DI$84=MAX($CZ$84:$DI$84)),COLUMNS($DI$4:DJ5))),"")</f>
        <v/>
      </c>
      <c r="DN84" s="348" t="str" cm="1">
        <f t="array" ref="DN84">IFERROR(INDEX($CZ$4:$DI$4,_xlfn.AGGREGATE(15,6,COLUMN($CZ$4:$DI$4)-COLUMN($CY$1)/($CZ$84:$DI$84=MAX($CZ$84:$DI$84)),COLUMNS($DI$4:DK5))),"")</f>
        <v/>
      </c>
      <c r="DO84" s="348" t="str" cm="1">
        <f t="array" ref="DO84">IFERROR(INDEX($CZ$4:$DI$4,_xlfn.AGGREGATE(15,6,COLUMN($CZ$4:$DI$4)-COLUMN($CY$1)/($CZ$84:$DI$84=MAX($CZ$84:$DI$84)),COLUMNS($DI$4:DL5))),"")</f>
        <v/>
      </c>
      <c r="DP84" s="348" t="str" cm="1">
        <f t="array" ref="DP84">IFERROR(INDEX($CZ$4:$DI$4,_xlfn.AGGREGATE(15,6,COLUMN($CZ$4:$DI$4)-COLUMN($CY$1)/($CZ$84:$DI$84=MAX($CZ$84:$DI$84)),COLUMNS($DI$4:DM5))),"")</f>
        <v/>
      </c>
      <c r="DQ84" s="348" t="str" cm="1">
        <f t="array" ref="DQ84">IFERROR(INDEX($CZ$4:$DI$4,_xlfn.AGGREGATE(15,6,COLUMN($CZ$4:$DI$4)-COLUMN($CY$1)/($CZ$84:$DI$84=MAX($CZ$84:$DI$84)),COLUMNS($DI$4:DN5))),"")</f>
        <v/>
      </c>
      <c r="DR84" s="346" t="str">
        <f t="shared" ca="1" si="70"/>
        <v/>
      </c>
      <c r="DS84" s="349" t="str">
        <f t="shared" ca="1" si="71"/>
        <v>R</v>
      </c>
      <c r="DT84" s="349" t="str">
        <f t="shared" ca="1" si="54"/>
        <v/>
      </c>
      <c r="DU84" s="350">
        <f t="shared" ca="1" si="72"/>
        <v>6</v>
      </c>
      <c r="DV84" s="348" t="str">
        <f>IFERROR(VLOOKUP(DL84,General!R:S,2,FALSE),"")</f>
        <v/>
      </c>
      <c r="DW84" s="348" t="str">
        <f>IFERROR(VLOOKUP(DM84,General!R:S,2,FALSE),"")</f>
        <v/>
      </c>
      <c r="DX84" s="348" t="str">
        <f>IFERROR(VLOOKUP(DN84,General!R:S,2,FALSE),"")</f>
        <v/>
      </c>
      <c r="DY84" s="348" t="str">
        <f>IFERROR(VLOOKUP(DO84,General!R:S,2,FALSE),"")</f>
        <v/>
      </c>
      <c r="DZ84" s="348" t="str">
        <f>IFERROR(VLOOKUP(DP84,General!R:S,2,FALSE),"")</f>
        <v/>
      </c>
      <c r="EA84" s="348" t="str">
        <f>IFERROR(VLOOKUP(DQ84,General!R:S,2,FALSE),"")</f>
        <v/>
      </c>
      <c r="EB84" s="373">
        <f ca="1">IF(DL84="",-1,COUNTIF(INDIRECT(DV84&amp;$DJ$10):INDIRECT(DV84&amp;DJ84),"Y"))</f>
        <v>-1</v>
      </c>
      <c r="EC84" s="376">
        <f ca="1">IF(DM84="",-1,COUNTIF(INDIRECT(DW84&amp;$DJ$10):INDIRECT(DW84&amp;DJ84),"Y"))</f>
        <v>-1</v>
      </c>
      <c r="ED84" s="376">
        <f ca="1">IF(DN84="",-1,COUNTIF(INDIRECT(DX84&amp;$DJ$10):INDIRECT(DX84&amp;DJ84),"Y"))</f>
        <v>-1</v>
      </c>
      <c r="EE84" s="374">
        <f ca="1">IF(DO84="",-1,COUNTIF(INDIRECT(DY84&amp;$DJ$10):INDIRECT(DY84&amp;DJ84),"Y"))</f>
        <v>-1</v>
      </c>
      <c r="EF84" s="378">
        <f ca="1">IF(DP84="",-1,COUNTIF(INDIRECT(DZ84&amp;$DJ$10):INDIRECT(DZ84&amp;DJ84),"Y"))</f>
        <v>-1</v>
      </c>
      <c r="EG84" s="378">
        <f ca="1">IF(DQ84="",-1,COUNTIF(INDIRECT(EA84&amp;$DJ$10):INDIRECT(EA84&amp;DJ84),"Y"))</f>
        <v>-1</v>
      </c>
      <c r="EH84" s="348" t="str" cm="1">
        <f t="array" aca="1" ref="EH84" ca="1">IFERROR(INDEX($DL$83:$DQ$83,_xlfn.AGGREGATE(15,6,COLUMN($DL$83:$DQ$83)-COLUMN($DK$83)/($EB$83:$EG$83=MAX($EB$83:$EG$83)),COLUMNS(DL$83:$DL84))),"")</f>
        <v/>
      </c>
      <c r="EI84" s="348" t="str" cm="1">
        <f t="array" aca="1" ref="EI84" ca="1">IFERROR(INDEX($DL$83:$DQ$83,_xlfn.AGGREGATE(15,6,COLUMN($DL$83:$DQ$83)-COLUMN($DK$83)/($EB$83:$EG$83=MAX($EB$83:$EG$83)),COLUMNS($DL$83:DM84))),"")</f>
        <v/>
      </c>
      <c r="EJ84" s="348" t="str" cm="1">
        <f t="array" aca="1" ref="EJ84" ca="1">IFERROR(INDEX($DL$83:$DQ$83,_xlfn.AGGREGATE(15,6,COLUMN($DL$83:$DQ$83)-COLUMN($DK$83)/($EB$83:$EG$83=MAX($EB$83:$EG$83)),COLUMNS($DL$83:DN84))),"")</f>
        <v/>
      </c>
      <c r="EK84" s="348" t="str" cm="1">
        <f t="array" aca="1" ref="EK84" ca="1">IFERROR(INDEX($DL$83:$DQ$83,_xlfn.AGGREGATE(15,6,COLUMN($DL$83:$DQ$83)-COLUMN($DK$83)/($EB$83:$EG$83=MAX($EB$83:$EG$83)),COLUMNS($DL$83:DO84))),"")</f>
        <v/>
      </c>
      <c r="EL84" s="348" t="str" cm="1">
        <f t="array" aca="1" ref="EL84" ca="1">IFERROR(INDEX($DL$83:$DQ$83,_xlfn.AGGREGATE(15,6,COLUMN($DL$83:$DQ$83)-COLUMN($DK$83)/($EB$83:$EG$83=MAX($EB$83:$EG$83)),COLUMNS($DL$83:DP84))),"")</f>
        <v/>
      </c>
      <c r="EM84" s="348" t="str" cm="1">
        <f t="array" aca="1" ref="EM84" ca="1">IFERROR(INDEX($DL$83:$DQ$83,_xlfn.AGGREGATE(15,6,COLUMN($DL$83:$DQ$83)-COLUMN($DK$83)/($EB$83:$EG$83=MAX($EB$83:$EG$83)),COLUMNS($DL$83:DQ84))),"")</f>
        <v/>
      </c>
      <c r="EN84" s="352">
        <f t="shared" ca="1" si="55"/>
        <v>6</v>
      </c>
      <c r="EO84" s="350">
        <f t="shared" ca="1" si="73"/>
        <v>6</v>
      </c>
      <c r="EP84" s="377" t="str" cm="1">
        <f t="array" aca="1" ref="EP84" ca="1">INDEX(EH84:EM84,1,EO84)</f>
        <v/>
      </c>
    </row>
    <row r="85" spans="1:146" ht="26.25" customHeight="1" thickBo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5"/>
      <c r="J85" s="135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5"/>
      <c r="S85" s="135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5"/>
      <c r="AB85" s="135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5"/>
      <c r="AK85" s="135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5"/>
      <c r="AT85" s="135"/>
      <c r="AU85" s="171"/>
      <c r="AV85" s="164" t="str">
        <f t="shared" si="56"/>
        <v/>
      </c>
      <c r="AW85" s="165" t="str">
        <f>IF(AU84="","",VLOOKUP(DT85,General!U:V,2,FALSE))</f>
        <v/>
      </c>
      <c r="AX85" s="166" t="str" cm="1">
        <f t="array" aca="1" ref="AX85" ca="1">IF(AU84="","",INDIRECT(DT85&amp;DJ85))</f>
        <v/>
      </c>
      <c r="AY85" s="102" t="str">
        <f t="shared" si="57"/>
        <v/>
      </c>
      <c r="AZ85" s="102" t="str">
        <f t="shared" si="74"/>
        <v/>
      </c>
      <c r="BA85" s="103" t="str">
        <f t="shared" si="58"/>
        <v/>
      </c>
      <c r="BB85" s="135"/>
      <c r="BC85" s="135"/>
      <c r="BD85" s="135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5"/>
      <c r="BM85" s="135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5"/>
      <c r="BV85" s="135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5"/>
      <c r="CE85" s="135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5"/>
      <c r="CN85" s="135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CW85" s="379">
        <f t="shared" si="59"/>
        <v>0</v>
      </c>
      <c r="CX85" s="335">
        <f>COUNTIF(CZ85:DI85,CW85)</f>
        <v>0</v>
      </c>
      <c r="CY85" s="371" t="str">
        <f t="shared" si="53"/>
        <v/>
      </c>
      <c r="CZ85" s="372" t="str">
        <f t="shared" si="60"/>
        <v/>
      </c>
      <c r="DA85" s="372" t="str">
        <f t="shared" si="61"/>
        <v/>
      </c>
      <c r="DB85" s="372" t="str">
        <f t="shared" si="62"/>
        <v/>
      </c>
      <c r="DC85" s="372" t="str">
        <f t="shared" si="63"/>
        <v/>
      </c>
      <c r="DD85" s="372" t="str">
        <f t="shared" si="64"/>
        <v/>
      </c>
      <c r="DE85" s="372" t="str">
        <f t="shared" si="65"/>
        <v/>
      </c>
      <c r="DF85" s="372" t="str">
        <f t="shared" si="66"/>
        <v/>
      </c>
      <c r="DG85" s="372" t="str">
        <f t="shared" si="67"/>
        <v/>
      </c>
      <c r="DH85" s="372" t="str">
        <f t="shared" si="68"/>
        <v/>
      </c>
      <c r="DI85" s="372" t="str">
        <f t="shared" si="69"/>
        <v/>
      </c>
      <c r="DJ85" s="346">
        <v>85</v>
      </c>
      <c r="DK85" s="350">
        <f t="shared" si="52"/>
        <v>80</v>
      </c>
      <c r="DL85" s="348" t="str" cm="1">
        <f t="array" ref="DL85">IFERROR(INDEX($CZ$4:$DI$4,_xlfn.AGGREGATE(15,6,COLUMN($CZ$4:$DI$4)-COLUMN($CY$1)/($CZ$85:$DI$85=MAX($CZ$85:$DI$85)),COLUMNS($DI$4:DI5))),"")</f>
        <v/>
      </c>
      <c r="DM85" s="348" t="str" cm="1">
        <f t="array" ref="DM85">IFERROR(INDEX($CZ$4:$DI$4,_xlfn.AGGREGATE(15,6,COLUMN($CZ$4:$DI$4)-COLUMN($CY$1)/($CZ$85:$DI$85=MAX($CZ$85:$DI$85)),COLUMNS($DI$4:DJ5))),"")</f>
        <v/>
      </c>
      <c r="DN85" s="348" t="str" cm="1">
        <f t="array" ref="DN85">IFERROR(INDEX($CZ$4:$DI$4,_xlfn.AGGREGATE(15,6,COLUMN($CZ$4:$DI$4)-COLUMN($CY$1)/($CZ$85:$DI$85=MAX($CZ$85:$DI$85)),COLUMNS($DI$4:DK5))),"")</f>
        <v/>
      </c>
      <c r="DO85" s="348" t="str" cm="1">
        <f t="array" ref="DO85">IFERROR(INDEX($CZ$4:$DI$4,_xlfn.AGGREGATE(15,6,COLUMN($CZ$4:$DI$4)-COLUMN($CY$1)/($CZ$85:$DI$85=MAX($CZ$85:$DI$85)),COLUMNS($DI$4:DL5))),"")</f>
        <v/>
      </c>
      <c r="DP85" s="348" t="str" cm="1">
        <f t="array" ref="DP85">IFERROR(INDEX($CZ$4:$DI$4,_xlfn.AGGREGATE(15,6,COLUMN($CZ$4:$DI$4)-COLUMN($CY$1)/($CZ$85:$DI$85=MAX($CZ$85:$DI$85)),COLUMNS($DI$4:DM5))),"")</f>
        <v/>
      </c>
      <c r="DQ85" s="348" t="str" cm="1">
        <f t="array" ref="DQ85">IFERROR(INDEX($CZ$4:$DI$4,_xlfn.AGGREGATE(15,6,COLUMN($CZ$4:$DI$4)-COLUMN($CY$1)/($CZ$85:$DI$85=MAX($CZ$85:$DI$85)),COLUMNS($DI$4:DN5))),"")</f>
        <v/>
      </c>
      <c r="DR85" s="346" t="str">
        <f t="shared" ca="1" si="70"/>
        <v/>
      </c>
      <c r="DS85" s="349" t="str">
        <f t="shared" ca="1" si="71"/>
        <v>R</v>
      </c>
      <c r="DT85" s="349" t="str">
        <f t="shared" ca="1" si="54"/>
        <v/>
      </c>
      <c r="DU85" s="350">
        <f t="shared" ca="1" si="72"/>
        <v>1</v>
      </c>
      <c r="DV85" s="348" t="str">
        <f>IFERROR(VLOOKUP(DL85,General!R:S,2,FALSE),"")</f>
        <v/>
      </c>
      <c r="DW85" s="348" t="str">
        <f>IFERROR(VLOOKUP(DM85,General!R:S,2,FALSE),"")</f>
        <v/>
      </c>
      <c r="DX85" s="348" t="str">
        <f>IFERROR(VLOOKUP(DN85,General!R:S,2,FALSE),"")</f>
        <v/>
      </c>
      <c r="DY85" s="348" t="str">
        <f>IFERROR(VLOOKUP(DO85,General!R:S,2,FALSE),"")</f>
        <v/>
      </c>
      <c r="DZ85" s="348" t="str">
        <f>IFERROR(VLOOKUP(DP85,General!R:S,2,FALSE),"")</f>
        <v/>
      </c>
      <c r="EA85" s="348" t="str">
        <f>IFERROR(VLOOKUP(DQ85,General!R:S,2,FALSE),"")</f>
        <v/>
      </c>
      <c r="EB85" s="373">
        <f ca="1">IF(DL85="",-1,COUNTIF(INDIRECT(DV85&amp;$DJ$10):INDIRECT(DV85&amp;DJ85),"Y"))</f>
        <v>-1</v>
      </c>
      <c r="EC85" s="376">
        <f ca="1">IF(DM85="",-1,COUNTIF(INDIRECT(DW85&amp;$DJ$10):INDIRECT(DW85&amp;DJ85),"Y"))</f>
        <v>-1</v>
      </c>
      <c r="ED85" s="376">
        <f ca="1">IF(DN85="",-1,COUNTIF(INDIRECT(DX85&amp;$DJ$10):INDIRECT(DX85&amp;DJ85),"Y"))</f>
        <v>-1</v>
      </c>
      <c r="EE85" s="374">
        <f ca="1">IF(DO85="",-1,COUNTIF(INDIRECT(DY85&amp;$DJ$10):INDIRECT(DY85&amp;DJ85),"Y"))</f>
        <v>-1</v>
      </c>
      <c r="EF85" s="378">
        <f ca="1">IF(DP85="",-1,COUNTIF(INDIRECT(DZ85&amp;$DJ$10):INDIRECT(DZ85&amp;DJ85),"Y"))</f>
        <v>-1</v>
      </c>
      <c r="EG85" s="378">
        <f ca="1">IF(DQ85="",-1,COUNTIF(INDIRECT(EA85&amp;$DJ$10):INDIRECT(EA85&amp;DJ85),"Y"))</f>
        <v>-1</v>
      </c>
      <c r="EH85" s="348" t="str" cm="1">
        <f t="array" aca="1" ref="EH85" ca="1">IFERROR(INDEX($DL$84:$DQ$84,_xlfn.AGGREGATE(15,6,COLUMN($DL$84:$DQ$84)-COLUMN($DK$84)/($EB$84:$EG$84=MAX($EB$84:$EG$84)),COLUMNS(DL$84:$DL85))),"")</f>
        <v/>
      </c>
      <c r="EI85" s="348" t="str" cm="1">
        <f t="array" aca="1" ref="EI85" ca="1">IFERROR(INDEX($DL$84:$DQ$84,_xlfn.AGGREGATE(15,6,COLUMN($DL$84:$DQ$84)-COLUMN($DK$84)/($EB$84:$EG$84=MAX($EB$84:$EG$84)),COLUMNS($DL$84:DM85))),"")</f>
        <v/>
      </c>
      <c r="EJ85" s="348" t="str" cm="1">
        <f t="array" aca="1" ref="EJ85" ca="1">IFERROR(INDEX($DL$84:$DQ$84,_xlfn.AGGREGATE(15,6,COLUMN($DL$84:$DQ$84)-COLUMN($DK$84)/($EB$84:$EG$84=MAX($EB$84:$EG$84)),COLUMNS($DL$84:DN85))),"")</f>
        <v/>
      </c>
      <c r="EK85" s="348" t="str" cm="1">
        <f t="array" aca="1" ref="EK85" ca="1">IFERROR(INDEX($DL$84:$DQ$84,_xlfn.AGGREGATE(15,6,COLUMN($DL$84:$DQ$84)-COLUMN($DK$84)/($EB$84:$EG$84=MAX($EB$84:$EG$84)),COLUMNS($DL$84:DO85))),"")</f>
        <v/>
      </c>
      <c r="EL85" s="348" t="str" cm="1">
        <f t="array" aca="1" ref="EL85" ca="1">IFERROR(INDEX($DL$84:$DQ$84,_xlfn.AGGREGATE(15,6,COLUMN($DL$84:$DQ$84)-COLUMN($DK$84)/($EB$84:$EG$84=MAX($EB$84:$EG$84)),COLUMNS($DL$84:DP85))),"")</f>
        <v/>
      </c>
      <c r="EM85" s="348" t="str" cm="1">
        <f t="array" aca="1" ref="EM85" ca="1">IFERROR(INDEX($DL$84:$DQ$84,_xlfn.AGGREGATE(15,6,COLUMN($DL$84:$DQ$84)-COLUMN($DK$84)/($EB$84:$EG$84=MAX($EB$84:$EG$84)),COLUMNS($DL$84:DQ85))),"")</f>
        <v/>
      </c>
      <c r="EN85" s="352">
        <f t="shared" ca="1" si="55"/>
        <v>6</v>
      </c>
      <c r="EO85" s="350">
        <f t="shared" ca="1" si="73"/>
        <v>1</v>
      </c>
      <c r="EP85" s="377" t="str" cm="1">
        <f t="array" aca="1" ref="EP85" ca="1">INDEX(EH85:EM85,1,EO85)</f>
        <v/>
      </c>
    </row>
    <row r="86" spans="1:146" ht="26.25" customHeight="1" thickBo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5"/>
      <c r="J86" s="135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5"/>
      <c r="S86" s="135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5"/>
      <c r="AB86" s="135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5"/>
      <c r="AK86" s="135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5"/>
      <c r="AT86" s="135"/>
      <c r="AU86" s="172"/>
      <c r="AV86" s="159" t="str">
        <f t="shared" si="56"/>
        <v/>
      </c>
      <c r="AW86" s="169" t="str">
        <f>IF(AU85="","",VLOOKUP(DT86,General!U:V,2,FALSE))</f>
        <v/>
      </c>
      <c r="AX86" s="163" t="str" cm="1">
        <f t="array" aca="1" ref="AX86" ca="1">IF(AU85="","",INDIRECT(DT86&amp;DJ86))</f>
        <v/>
      </c>
      <c r="AY86" s="91" t="str">
        <f t="shared" si="57"/>
        <v/>
      </c>
      <c r="AZ86" s="91" t="str">
        <f t="shared" si="74"/>
        <v/>
      </c>
      <c r="BA86" s="105" t="str">
        <f t="shared" si="58"/>
        <v/>
      </c>
      <c r="BB86" s="135"/>
      <c r="BC86" s="135"/>
      <c r="BD86" s="135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5"/>
      <c r="BM86" s="135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5"/>
      <c r="BV86" s="135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5"/>
      <c r="CE86" s="135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5"/>
      <c r="CN86" s="135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CW86" s="379">
        <f t="shared" si="59"/>
        <v>0</v>
      </c>
      <c r="CX86" s="335">
        <f>COUNTIF(CZ86:DI86,CW86)</f>
        <v>0</v>
      </c>
      <c r="CY86" s="371" t="str">
        <f t="shared" si="53"/>
        <v/>
      </c>
      <c r="CZ86" s="372" t="str">
        <f t="shared" si="60"/>
        <v/>
      </c>
      <c r="DA86" s="372" t="str">
        <f t="shared" si="61"/>
        <v/>
      </c>
      <c r="DB86" s="372" t="str">
        <f t="shared" si="62"/>
        <v/>
      </c>
      <c r="DC86" s="372" t="str">
        <f t="shared" si="63"/>
        <v/>
      </c>
      <c r="DD86" s="372" t="str">
        <f t="shared" si="64"/>
        <v/>
      </c>
      <c r="DE86" s="372" t="str">
        <f t="shared" si="65"/>
        <v/>
      </c>
      <c r="DF86" s="372" t="str">
        <f t="shared" si="66"/>
        <v/>
      </c>
      <c r="DG86" s="372" t="str">
        <f t="shared" si="67"/>
        <v/>
      </c>
      <c r="DH86" s="372" t="str">
        <f t="shared" si="68"/>
        <v/>
      </c>
      <c r="DI86" s="372" t="str">
        <f t="shared" si="69"/>
        <v/>
      </c>
      <c r="DJ86" s="346">
        <v>86</v>
      </c>
      <c r="DK86" s="350">
        <f t="shared" si="52"/>
        <v>81</v>
      </c>
      <c r="DL86" s="348" t="str" cm="1">
        <f t="array" ref="DL86">IFERROR(INDEX($CZ$4:$DI$4,_xlfn.AGGREGATE(15,6,COLUMN($CZ$4:$DI$4)-COLUMN($CY$1)/($CZ$86:$DI$86=MAX($CZ$86:$DI$86)),COLUMNS($DI$4:DI5))),"")</f>
        <v/>
      </c>
      <c r="DM86" s="348" t="str" cm="1">
        <f t="array" ref="DM86">IFERROR(INDEX($CZ$4:$DI$4,_xlfn.AGGREGATE(15,6,COLUMN($CZ$4:$DI$4)-COLUMN($CY$1)/($CZ$86:$DI$86=MAX($CZ$86:$DI$86)),COLUMNS($DI$4:DJ5))),"")</f>
        <v/>
      </c>
      <c r="DN86" s="348" t="str" cm="1">
        <f t="array" ref="DN86">IFERROR(INDEX($CZ$4:$DI$4,_xlfn.AGGREGATE(15,6,COLUMN($CZ$4:$DI$4)-COLUMN($CY$1)/($CZ$86:$DI$86=MAX($CZ$86:$DI$86)),COLUMNS($DI$4:DK5))),"")</f>
        <v/>
      </c>
      <c r="DO86" s="348" t="str" cm="1">
        <f t="array" ref="DO86">IFERROR(INDEX($CZ$4:$DI$4,_xlfn.AGGREGATE(15,6,COLUMN($CZ$4:$DI$4)-COLUMN($CY$1)/($CZ$86:$DI$86=MAX($CZ$86:$DI$86)),COLUMNS($DI$4:DL5))),"")</f>
        <v/>
      </c>
      <c r="DP86" s="348" t="str" cm="1">
        <f t="array" ref="DP86">IFERROR(INDEX($CZ$4:$DI$4,_xlfn.AGGREGATE(15,6,COLUMN($CZ$4:$DI$4)-COLUMN($CY$1)/($CZ$86:$DI$86=MAX($CZ$86:$DI$86)),COLUMNS($DI$4:DM5))),"")</f>
        <v/>
      </c>
      <c r="DQ86" s="348" t="str" cm="1">
        <f t="array" ref="DQ86">IFERROR(INDEX($CZ$4:$DI$4,_xlfn.AGGREGATE(15,6,COLUMN($CZ$4:$DI$4)-COLUMN($CY$1)/($CZ$86:$DI$86=MAX($CZ$86:$DI$86)),COLUMNS($DI$4:DN5))),"")</f>
        <v/>
      </c>
      <c r="DR86" s="346" t="str">
        <f t="shared" ca="1" si="70"/>
        <v/>
      </c>
      <c r="DS86" s="349" t="str">
        <f t="shared" ca="1" si="71"/>
        <v>R</v>
      </c>
      <c r="DT86" s="349" t="str">
        <f t="shared" ca="1" si="54"/>
        <v/>
      </c>
      <c r="DU86" s="350">
        <f t="shared" ca="1" si="72"/>
        <v>2</v>
      </c>
      <c r="DV86" s="348" t="str">
        <f>IFERROR(VLOOKUP(DL86,General!R:S,2,FALSE),"")</f>
        <v/>
      </c>
      <c r="DW86" s="348" t="str">
        <f>IFERROR(VLOOKUP(DM86,General!R:S,2,FALSE),"")</f>
        <v/>
      </c>
      <c r="DX86" s="348" t="str">
        <f>IFERROR(VLOOKUP(DN86,General!R:S,2,FALSE),"")</f>
        <v/>
      </c>
      <c r="DY86" s="348" t="str">
        <f>IFERROR(VLOOKUP(DO86,General!R:S,2,FALSE),"")</f>
        <v/>
      </c>
      <c r="DZ86" s="348" t="str">
        <f>IFERROR(VLOOKUP(DP86,General!R:S,2,FALSE),"")</f>
        <v/>
      </c>
      <c r="EA86" s="348" t="str">
        <f>IFERROR(VLOOKUP(DQ86,General!R:S,2,FALSE),"")</f>
        <v/>
      </c>
      <c r="EB86" s="373">
        <f ca="1">IF(DL86="",-1,COUNTIF(INDIRECT(DV86&amp;$DJ$10):INDIRECT(DV86&amp;DJ86),"Y"))</f>
        <v>-1</v>
      </c>
      <c r="EC86" s="376">
        <f ca="1">IF(DM86="",-1,COUNTIF(INDIRECT(DW86&amp;$DJ$10):INDIRECT(DW86&amp;DJ86),"Y"))</f>
        <v>-1</v>
      </c>
      <c r="ED86" s="376">
        <f ca="1">IF(DN86="",-1,COUNTIF(INDIRECT(DX86&amp;$DJ$10):INDIRECT(DX86&amp;DJ86),"Y"))</f>
        <v>-1</v>
      </c>
      <c r="EE86" s="374">
        <f ca="1">IF(DO86="",-1,COUNTIF(INDIRECT(DY86&amp;$DJ$10):INDIRECT(DY86&amp;DJ86),"Y"))</f>
        <v>-1</v>
      </c>
      <c r="EF86" s="378">
        <f ca="1">IF(DP86="",-1,COUNTIF(INDIRECT(DZ86&amp;$DJ$10):INDIRECT(DZ86&amp;DJ86),"Y"))</f>
        <v>-1</v>
      </c>
      <c r="EG86" s="378">
        <f ca="1">IF(DQ86="",-1,COUNTIF(INDIRECT(EA86&amp;$DJ$10):INDIRECT(EA86&amp;DJ86),"Y"))</f>
        <v>-1</v>
      </c>
      <c r="EH86" s="348" t="str" cm="1">
        <f t="array" aca="1" ref="EH86" ca="1">IFERROR(INDEX($DL$85:$DQ$85,_xlfn.AGGREGATE(15,6,COLUMN($DL$85:$DQ$85)-COLUMN($DK$85)/($EB$85:$EG$85=MAX($EB$85:$EG$85)),COLUMNS(DL$85:$DL86))),"")</f>
        <v/>
      </c>
      <c r="EI86" s="348" t="str" cm="1">
        <f t="array" aca="1" ref="EI86" ca="1">IFERROR(INDEX($DL$85:$DQ$85,_xlfn.AGGREGATE(15,6,COLUMN($DL$85:$DQ$85)-COLUMN($DK$85)/($EB$85:$EG$85=MAX($EB$85:$EG$85)),COLUMNS($DL$85:DM86))),"")</f>
        <v/>
      </c>
      <c r="EJ86" s="348" t="str" cm="1">
        <f t="array" aca="1" ref="EJ86" ca="1">IFERROR(INDEX($DL$85:$DQ$85,_xlfn.AGGREGATE(15,6,COLUMN($DL$85:$DQ$85)-COLUMN($DK$85)/($EB$85:$EG$85=MAX($EB$85:$EG$85)),COLUMNS($DL$85:DN86))),"")</f>
        <v/>
      </c>
      <c r="EK86" s="348" t="str" cm="1">
        <f t="array" aca="1" ref="EK86" ca="1">IFERROR(INDEX($DL$85:$DQ$85,_xlfn.AGGREGATE(15,6,COLUMN($DL$85:$DQ$85)-COLUMN($DK$85)/($EB$85:$EG$85=MAX($EB$85:$EG$85)),COLUMNS($DL$85:DO86))),"")</f>
        <v/>
      </c>
      <c r="EL86" s="348" t="str" cm="1">
        <f t="array" aca="1" ref="EL86" ca="1">IFERROR(INDEX($DL$85:$DQ$85,_xlfn.AGGREGATE(15,6,COLUMN($DL$85:$DQ$85)-COLUMN($DK$85)/($EB$85:$EG$85=MAX($EB$85:$EG$85)),COLUMNS($DL$85:DP86))),"")</f>
        <v/>
      </c>
      <c r="EM86" s="348" t="str" cm="1">
        <f t="array" aca="1" ref="EM86" ca="1">IFERROR(INDEX($DL$85:$DQ$85,_xlfn.AGGREGATE(15,6,COLUMN($DL$85:$DQ$85)-COLUMN($DK$85)/($EB$85:$EG$85=MAX($EB$85:$EG$85)),COLUMNS($DL$85:DQ86))),"")</f>
        <v/>
      </c>
      <c r="EN86" s="352">
        <f t="shared" ca="1" si="55"/>
        <v>6</v>
      </c>
      <c r="EO86" s="350">
        <f t="shared" ca="1" si="73"/>
        <v>2</v>
      </c>
      <c r="EP86" s="377" t="str" cm="1">
        <f t="array" aca="1" ref="EP86" ca="1">INDEX(EH86:EM86,1,EO86)</f>
        <v/>
      </c>
    </row>
    <row r="87" spans="1:146" ht="26.25" customHeight="1" thickBo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5"/>
      <c r="J87" s="135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5"/>
      <c r="S87" s="135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5"/>
      <c r="AB87" s="135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5"/>
      <c r="AK87" s="135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5"/>
      <c r="AT87" s="135"/>
      <c r="AU87" s="172"/>
      <c r="AV87" s="159" t="str">
        <f t="shared" si="56"/>
        <v/>
      </c>
      <c r="AW87" s="169" t="str">
        <f>IF(AU86="","",VLOOKUP(DT87,General!U:V,2,FALSE))</f>
        <v/>
      </c>
      <c r="AX87" s="163" t="str" cm="1">
        <f t="array" aca="1" ref="AX87" ca="1">IF(AU86="","",INDIRECT(DT87&amp;DJ87))</f>
        <v/>
      </c>
      <c r="AY87" s="91" t="str">
        <f t="shared" si="57"/>
        <v/>
      </c>
      <c r="AZ87" s="91" t="str">
        <f t="shared" si="74"/>
        <v/>
      </c>
      <c r="BA87" s="105" t="str">
        <f t="shared" si="58"/>
        <v/>
      </c>
      <c r="BB87" s="135"/>
      <c r="BC87" s="135"/>
      <c r="BD87" s="135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5"/>
      <c r="BM87" s="135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5"/>
      <c r="BV87" s="135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5"/>
      <c r="CE87" s="135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5"/>
      <c r="CN87" s="135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CW87" s="379">
        <f t="shared" si="59"/>
        <v>0</v>
      </c>
      <c r="CX87" s="335">
        <f>COUNTIF(CZ87:DI87,CW87)</f>
        <v>0</v>
      </c>
      <c r="CY87" s="371" t="str">
        <f t="shared" si="53"/>
        <v/>
      </c>
      <c r="CZ87" s="372" t="str">
        <f t="shared" si="60"/>
        <v/>
      </c>
      <c r="DA87" s="372" t="str">
        <f t="shared" si="61"/>
        <v/>
      </c>
      <c r="DB87" s="372" t="str">
        <f t="shared" si="62"/>
        <v/>
      </c>
      <c r="DC87" s="372" t="str">
        <f t="shared" si="63"/>
        <v/>
      </c>
      <c r="DD87" s="372" t="str">
        <f t="shared" si="64"/>
        <v/>
      </c>
      <c r="DE87" s="372" t="str">
        <f t="shared" si="65"/>
        <v/>
      </c>
      <c r="DF87" s="372" t="str">
        <f t="shared" si="66"/>
        <v/>
      </c>
      <c r="DG87" s="372" t="str">
        <f t="shared" si="67"/>
        <v/>
      </c>
      <c r="DH87" s="372" t="str">
        <f t="shared" si="68"/>
        <v/>
      </c>
      <c r="DI87" s="372" t="str">
        <f t="shared" si="69"/>
        <v/>
      </c>
      <c r="DJ87" s="346">
        <v>87</v>
      </c>
      <c r="DK87" s="350">
        <f t="shared" si="52"/>
        <v>82</v>
      </c>
      <c r="DL87" s="348" t="str" cm="1">
        <f t="array" ref="DL87">IFERROR(INDEX($CZ$4:$DI$4,_xlfn.AGGREGATE(15,6,COLUMN($CZ$4:$DI$4)-COLUMN($CY$1)/($CZ$87:$DI$87=MAX($CZ$87:$DI$87)),COLUMNS($DI$4:DI5))),"")</f>
        <v/>
      </c>
      <c r="DM87" s="348" t="str" cm="1">
        <f t="array" ref="DM87">IFERROR(INDEX($CZ$4:$DI$4,_xlfn.AGGREGATE(15,6,COLUMN($CZ$4:$DI$4)-COLUMN($CY$1)/($CZ$87:$DI$87=MAX($CZ$87:$DI$87)),COLUMNS($DI$4:DJ5))),"")</f>
        <v/>
      </c>
      <c r="DN87" s="348" t="str" cm="1">
        <f t="array" ref="DN87">IFERROR(INDEX($CZ$4:$DI$4,_xlfn.AGGREGATE(15,6,COLUMN($CZ$4:$DI$4)-COLUMN($CY$1)/($CZ$87:$DI$87=MAX($CZ$87:$DI$87)),COLUMNS($DI$4:DK5))),"")</f>
        <v/>
      </c>
      <c r="DO87" s="348" t="str" cm="1">
        <f t="array" ref="DO87">IFERROR(INDEX($CZ$4:$DI$4,_xlfn.AGGREGATE(15,6,COLUMN($CZ$4:$DI$4)-COLUMN($CY$1)/($CZ$87:$DI$87=MAX($CZ$87:$DI$87)),COLUMNS($DI$4:DL5))),"")</f>
        <v/>
      </c>
      <c r="DP87" s="348" t="str" cm="1">
        <f t="array" ref="DP87">IFERROR(INDEX($CZ$4:$DI$4,_xlfn.AGGREGATE(15,6,COLUMN($CZ$4:$DI$4)-COLUMN($CY$1)/($CZ$87:$DI$87=MAX($CZ$87:$DI$87)),COLUMNS($DI$4:DM5))),"")</f>
        <v/>
      </c>
      <c r="DQ87" s="348" t="str" cm="1">
        <f t="array" ref="DQ87">IFERROR(INDEX($CZ$4:$DI$4,_xlfn.AGGREGATE(15,6,COLUMN($CZ$4:$DI$4)-COLUMN($CY$1)/($CZ$87:$DI$87=MAX($CZ$87:$DI$87)),COLUMNS($DI$4:DN5))),"")</f>
        <v/>
      </c>
      <c r="DR87" s="346" t="str">
        <f t="shared" ca="1" si="70"/>
        <v/>
      </c>
      <c r="DS87" s="349" t="str">
        <f t="shared" ca="1" si="71"/>
        <v>R</v>
      </c>
      <c r="DT87" s="349" t="str">
        <f t="shared" ca="1" si="54"/>
        <v/>
      </c>
      <c r="DU87" s="350">
        <f t="shared" ca="1" si="72"/>
        <v>3</v>
      </c>
      <c r="DV87" s="348" t="str">
        <f>IFERROR(VLOOKUP(DL87,General!R:S,2,FALSE),"")</f>
        <v/>
      </c>
      <c r="DW87" s="348" t="str">
        <f>IFERROR(VLOOKUP(DM87,General!R:S,2,FALSE),"")</f>
        <v/>
      </c>
      <c r="DX87" s="348" t="str">
        <f>IFERROR(VLOOKUP(DN87,General!R:S,2,FALSE),"")</f>
        <v/>
      </c>
      <c r="DY87" s="348" t="str">
        <f>IFERROR(VLOOKUP(DO87,General!R:S,2,FALSE),"")</f>
        <v/>
      </c>
      <c r="DZ87" s="348" t="str">
        <f>IFERROR(VLOOKUP(DP87,General!R:S,2,FALSE),"")</f>
        <v/>
      </c>
      <c r="EA87" s="348" t="str">
        <f>IFERROR(VLOOKUP(DQ87,General!R:S,2,FALSE),"")</f>
        <v/>
      </c>
      <c r="EB87" s="373">
        <f ca="1">IF(DL87="",-1,COUNTIF(INDIRECT(DV87&amp;$DJ$10):INDIRECT(DV87&amp;DJ87),"Y"))</f>
        <v>-1</v>
      </c>
      <c r="EC87" s="376">
        <f ca="1">IF(DM87="",-1,COUNTIF(INDIRECT(DW87&amp;$DJ$10):INDIRECT(DW87&amp;DJ87),"Y"))</f>
        <v>-1</v>
      </c>
      <c r="ED87" s="376">
        <f ca="1">IF(DN87="",-1,COUNTIF(INDIRECT(DX87&amp;$DJ$10):INDIRECT(DX87&amp;DJ87),"Y"))</f>
        <v>-1</v>
      </c>
      <c r="EE87" s="374">
        <f ca="1">IF(DO87="",-1,COUNTIF(INDIRECT(DY87&amp;$DJ$10):INDIRECT(DY87&amp;DJ87),"Y"))</f>
        <v>-1</v>
      </c>
      <c r="EF87" s="378">
        <f ca="1">IF(DP87="",-1,COUNTIF(INDIRECT(DZ87&amp;$DJ$10):INDIRECT(DZ87&amp;DJ87),"Y"))</f>
        <v>-1</v>
      </c>
      <c r="EG87" s="378">
        <f ca="1">IF(DQ87="",-1,COUNTIF(INDIRECT(EA87&amp;$DJ$10):INDIRECT(EA87&amp;DJ87),"Y"))</f>
        <v>-1</v>
      </c>
      <c r="EH87" s="348" t="str" cm="1">
        <f t="array" aca="1" ref="EH87" ca="1">IFERROR(INDEX($DL$86:$DQ$86,_xlfn.AGGREGATE(15,6,COLUMN($DL$86:$DQ$86)-COLUMN($DK$86)/($EB$86:$EG$86=MAX($EB$86:$EG$86)),COLUMNS(DL$86:$DL87))),"")</f>
        <v/>
      </c>
      <c r="EI87" s="348" t="str" cm="1">
        <f t="array" aca="1" ref="EI87" ca="1">IFERROR(INDEX($DL$86:$DQ$86,_xlfn.AGGREGATE(15,6,COLUMN($DL$86:$DQ$86)-COLUMN($DK$86)/($EB$86:$EG$86=MAX($EB$86:$EG$86)),COLUMNS($DL$86:DM87))),"")</f>
        <v/>
      </c>
      <c r="EJ87" s="348" t="str" cm="1">
        <f t="array" aca="1" ref="EJ87" ca="1">IFERROR(INDEX($DL$86:$DQ$86,_xlfn.AGGREGATE(15,6,COLUMN($DL$86:$DQ$86)-COLUMN($DK$86)/($EB$86:$EG$86=MAX($EB$86:$EG$86)),COLUMNS($DL$86:DN87))),"")</f>
        <v/>
      </c>
      <c r="EK87" s="348" t="str" cm="1">
        <f t="array" aca="1" ref="EK87" ca="1">IFERROR(INDEX($DL$86:$DQ$86,_xlfn.AGGREGATE(15,6,COLUMN($DL$86:$DQ$86)-COLUMN($DK$86)/($EB$86:$EG$86=MAX($EB$86:$EG$86)),COLUMNS($DL$86:DO87))),"")</f>
        <v/>
      </c>
      <c r="EL87" s="348" t="str" cm="1">
        <f t="array" aca="1" ref="EL87" ca="1">IFERROR(INDEX($DL$86:$DQ$86,_xlfn.AGGREGATE(15,6,COLUMN($DL$86:$DQ$86)-COLUMN($DK$86)/($EB$86:$EG$86=MAX($EB$86:$EG$86)),COLUMNS($DL$86:DP87))),"")</f>
        <v/>
      </c>
      <c r="EM87" s="348" t="str" cm="1">
        <f t="array" aca="1" ref="EM87" ca="1">IFERROR(INDEX($DL$86:$DQ$86,_xlfn.AGGREGATE(15,6,COLUMN($DL$86:$DQ$86)-COLUMN($DK$86)/($EB$86:$EG$86=MAX($EB$86:$EG$86)),COLUMNS($DL$86:DQ87))),"")</f>
        <v/>
      </c>
      <c r="EN87" s="352">
        <f t="shared" ca="1" si="55"/>
        <v>6</v>
      </c>
      <c r="EO87" s="350">
        <f t="shared" ca="1" si="73"/>
        <v>3</v>
      </c>
      <c r="EP87" s="377" t="str" cm="1">
        <f t="array" aca="1" ref="EP87" ca="1">INDEX(EH87:EM87,1,EO87)</f>
        <v/>
      </c>
    </row>
    <row r="88" spans="1:146" ht="26.25" customHeight="1" thickBo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5"/>
      <c r="J88" s="135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5"/>
      <c r="S88" s="135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5"/>
      <c r="AB88" s="135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5"/>
      <c r="AK88" s="135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5"/>
      <c r="AT88" s="135"/>
      <c r="AU88" s="172"/>
      <c r="AV88" s="159" t="str">
        <f t="shared" si="56"/>
        <v/>
      </c>
      <c r="AW88" s="169" t="str">
        <f>IF(AU87="","",VLOOKUP(DT88,General!U:V,2,FALSE))</f>
        <v/>
      </c>
      <c r="AX88" s="163" t="str" cm="1">
        <f t="array" aca="1" ref="AX88" ca="1">IF(AU87="","",INDIRECT(DT88&amp;DJ88))</f>
        <v/>
      </c>
      <c r="AY88" s="91" t="str">
        <f t="shared" si="57"/>
        <v/>
      </c>
      <c r="AZ88" s="91" t="str">
        <f t="shared" si="74"/>
        <v/>
      </c>
      <c r="BA88" s="105" t="str">
        <f t="shared" si="58"/>
        <v/>
      </c>
      <c r="BB88" s="135"/>
      <c r="BC88" s="135"/>
      <c r="BD88" s="135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5"/>
      <c r="BM88" s="135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5"/>
      <c r="BV88" s="135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5"/>
      <c r="CE88" s="135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5"/>
      <c r="CN88" s="135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CW88" s="379">
        <f t="shared" si="59"/>
        <v>0</v>
      </c>
      <c r="CX88" s="335">
        <f>COUNTIF(CZ88:DI88,CW88)</f>
        <v>0</v>
      </c>
      <c r="CY88" s="371" t="str">
        <f t="shared" si="53"/>
        <v/>
      </c>
      <c r="CZ88" s="372" t="str">
        <f t="shared" si="60"/>
        <v/>
      </c>
      <c r="DA88" s="372" t="str">
        <f t="shared" si="61"/>
        <v/>
      </c>
      <c r="DB88" s="372" t="str">
        <f t="shared" si="62"/>
        <v/>
      </c>
      <c r="DC88" s="372" t="str">
        <f t="shared" si="63"/>
        <v/>
      </c>
      <c r="DD88" s="372" t="str">
        <f t="shared" si="64"/>
        <v/>
      </c>
      <c r="DE88" s="372" t="str">
        <f t="shared" si="65"/>
        <v/>
      </c>
      <c r="DF88" s="372" t="str">
        <f t="shared" si="66"/>
        <v/>
      </c>
      <c r="DG88" s="372" t="str">
        <f t="shared" si="67"/>
        <v/>
      </c>
      <c r="DH88" s="372" t="str">
        <f t="shared" si="68"/>
        <v/>
      </c>
      <c r="DI88" s="372" t="str">
        <f t="shared" si="69"/>
        <v/>
      </c>
      <c r="DJ88" s="346">
        <v>88</v>
      </c>
      <c r="DK88" s="350">
        <f t="shared" si="52"/>
        <v>83</v>
      </c>
      <c r="DL88" s="348" t="str" cm="1">
        <f t="array" ref="DL88">IFERROR(INDEX($CZ$4:$DI$4,_xlfn.AGGREGATE(15,6,COLUMN($CZ$4:$DI$4)-COLUMN($CY$1)/($CZ$88:$DI$88=MAX($CZ$88:$DI$88)),COLUMNS($DI$4:DI5))),"")</f>
        <v/>
      </c>
      <c r="DM88" s="348" t="str" cm="1">
        <f t="array" ref="DM88">IFERROR(INDEX($CZ$4:$DI$4,_xlfn.AGGREGATE(15,6,COLUMN($CZ$4:$DI$4)-COLUMN($CY$1)/($CZ$88:$DI$88=MAX($CZ$88:$DI$88)),COLUMNS($DI$4:DJ5))),"")</f>
        <v/>
      </c>
      <c r="DN88" s="348" t="str" cm="1">
        <f t="array" ref="DN88">IFERROR(INDEX($CZ$4:$DI$4,_xlfn.AGGREGATE(15,6,COLUMN($CZ$4:$DI$4)-COLUMN($CY$1)/($CZ$88:$DI$88=MAX($CZ$88:$DI$88)),COLUMNS($DI$4:DK5))),"")</f>
        <v/>
      </c>
      <c r="DO88" s="348" t="str" cm="1">
        <f t="array" ref="DO88">IFERROR(INDEX($CZ$4:$DI$4,_xlfn.AGGREGATE(15,6,COLUMN($CZ$4:$DI$4)-COLUMN($CY$1)/($CZ$88:$DI$88=MAX($CZ$88:$DI$88)),COLUMNS($DI$4:DL5))),"")</f>
        <v/>
      </c>
      <c r="DP88" s="348" t="str" cm="1">
        <f t="array" ref="DP88">IFERROR(INDEX($CZ$4:$DI$4,_xlfn.AGGREGATE(15,6,COLUMN($CZ$4:$DI$4)-COLUMN($CY$1)/($CZ$88:$DI$88=MAX($CZ$88:$DI$88)),COLUMNS($DI$4:DM5))),"")</f>
        <v/>
      </c>
      <c r="DQ88" s="348" t="str" cm="1">
        <f t="array" ref="DQ88">IFERROR(INDEX($CZ$4:$DI$4,_xlfn.AGGREGATE(15,6,COLUMN($CZ$4:$DI$4)-COLUMN($CY$1)/($CZ$88:$DI$88=MAX($CZ$88:$DI$88)),COLUMNS($DI$4:DN5))),"")</f>
        <v/>
      </c>
      <c r="DR88" s="346" t="str">
        <f t="shared" ca="1" si="70"/>
        <v/>
      </c>
      <c r="DS88" s="349" t="str">
        <f t="shared" ca="1" si="71"/>
        <v>R</v>
      </c>
      <c r="DT88" s="349" t="str">
        <f t="shared" ca="1" si="54"/>
        <v/>
      </c>
      <c r="DU88" s="350">
        <f t="shared" ca="1" si="72"/>
        <v>4</v>
      </c>
      <c r="DV88" s="348" t="str">
        <f>IFERROR(VLOOKUP(DL88,General!R:S,2,FALSE),"")</f>
        <v/>
      </c>
      <c r="DW88" s="348" t="str">
        <f>IFERROR(VLOOKUP(DM88,General!R:S,2,FALSE),"")</f>
        <v/>
      </c>
      <c r="DX88" s="348" t="str">
        <f>IFERROR(VLOOKUP(DN88,General!R:S,2,FALSE),"")</f>
        <v/>
      </c>
      <c r="DY88" s="348" t="str">
        <f>IFERROR(VLOOKUP(DO88,General!R:S,2,FALSE),"")</f>
        <v/>
      </c>
      <c r="DZ88" s="348" t="str">
        <f>IFERROR(VLOOKUP(DP88,General!R:S,2,FALSE),"")</f>
        <v/>
      </c>
      <c r="EA88" s="348" t="str">
        <f>IFERROR(VLOOKUP(DQ88,General!R:S,2,FALSE),"")</f>
        <v/>
      </c>
      <c r="EB88" s="373">
        <f ca="1">IF(DL88="",-1,COUNTIF(INDIRECT(DV88&amp;$DJ$10):INDIRECT(DV88&amp;DJ88),"Y"))</f>
        <v>-1</v>
      </c>
      <c r="EC88" s="376">
        <f ca="1">IF(DM88="",-1,COUNTIF(INDIRECT(DW88&amp;$DJ$10):INDIRECT(DW88&amp;DJ88),"Y"))</f>
        <v>-1</v>
      </c>
      <c r="ED88" s="376">
        <f ca="1">IF(DN88="",-1,COUNTIF(INDIRECT(DX88&amp;$DJ$10):INDIRECT(DX88&amp;DJ88),"Y"))</f>
        <v>-1</v>
      </c>
      <c r="EE88" s="374">
        <f ca="1">IF(DO88="",-1,COUNTIF(INDIRECT(DY88&amp;$DJ$10):INDIRECT(DY88&amp;DJ88),"Y"))</f>
        <v>-1</v>
      </c>
      <c r="EF88" s="378">
        <f ca="1">IF(DP88="",-1,COUNTIF(INDIRECT(DZ88&amp;$DJ$10):INDIRECT(DZ88&amp;DJ88),"Y"))</f>
        <v>-1</v>
      </c>
      <c r="EG88" s="378">
        <f ca="1">IF(DQ88="",-1,COUNTIF(INDIRECT(EA88&amp;$DJ$10):INDIRECT(EA88&amp;DJ88),"Y"))</f>
        <v>-1</v>
      </c>
      <c r="EH88" s="348" t="str" cm="1">
        <f t="array" aca="1" ref="EH88" ca="1">IFERROR(INDEX($DL$87:$DQ$87,_xlfn.AGGREGATE(15,6,COLUMN($DL$87:$DQ$87)-COLUMN($DK$87)/($EB$87:$EG$87=MAX($EB$87:$EG$87)),COLUMNS(DL$87:$DL88))),"")</f>
        <v/>
      </c>
      <c r="EI88" s="348" t="str" cm="1">
        <f t="array" aca="1" ref="EI88" ca="1">IFERROR(INDEX($DL$87:$DQ$87,_xlfn.AGGREGATE(15,6,COLUMN($DL$87:$DQ$87)-COLUMN($DK$87)/($EB$87:$EG$87=MAX($EB$87:$EG$87)),COLUMNS($DL$87:DM88))),"")</f>
        <v/>
      </c>
      <c r="EJ88" s="348" t="str" cm="1">
        <f t="array" aca="1" ref="EJ88" ca="1">IFERROR(INDEX($DL$87:$DQ$87,_xlfn.AGGREGATE(15,6,COLUMN($DL$87:$DQ$87)-COLUMN($DK$87)/($EB$87:$EG$87=MAX($EB$87:$EG$87)),COLUMNS($DL$87:DN88))),"")</f>
        <v/>
      </c>
      <c r="EK88" s="348" t="str" cm="1">
        <f t="array" aca="1" ref="EK88" ca="1">IFERROR(INDEX($DL$87:$DQ$87,_xlfn.AGGREGATE(15,6,COLUMN($DL$87:$DQ$87)-COLUMN($DK$87)/($EB$87:$EG$87=MAX($EB$87:$EG$87)),COLUMNS($DL$87:DO88))),"")</f>
        <v/>
      </c>
      <c r="EL88" s="348" t="str" cm="1">
        <f t="array" aca="1" ref="EL88" ca="1">IFERROR(INDEX($DL$87:$DQ$87,_xlfn.AGGREGATE(15,6,COLUMN($DL$87:$DQ$87)-COLUMN($DK$87)/($EB$87:$EG$87=MAX($EB$87:$EG$87)),COLUMNS($DL$87:DP88))),"")</f>
        <v/>
      </c>
      <c r="EM88" s="348" t="str" cm="1">
        <f t="array" aca="1" ref="EM88" ca="1">IFERROR(INDEX($DL$87:$DQ$87,_xlfn.AGGREGATE(15,6,COLUMN($DL$87:$DQ$87)-COLUMN($DK$87)/($EB$87:$EG$87=MAX($EB$87:$EG$87)),COLUMNS($DL$87:DQ88))),"")</f>
        <v/>
      </c>
      <c r="EN88" s="352">
        <f t="shared" ca="1" si="55"/>
        <v>6</v>
      </c>
      <c r="EO88" s="350">
        <f t="shared" ca="1" si="73"/>
        <v>4</v>
      </c>
      <c r="EP88" s="377" t="str" cm="1">
        <f t="array" aca="1" ref="EP88" ca="1">INDEX(EH88:EM88,1,EO88)</f>
        <v/>
      </c>
    </row>
    <row r="89" spans="1:146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5"/>
      <c r="J89" s="135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5"/>
      <c r="S89" s="135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5"/>
      <c r="AB89" s="135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5"/>
      <c r="AK89" s="135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5"/>
      <c r="AT89" s="135"/>
      <c r="AU89" s="173"/>
      <c r="AV89" s="160" t="str">
        <f t="shared" si="56"/>
        <v/>
      </c>
      <c r="AW89" s="170" t="str">
        <f>IF(AU88="","",VLOOKUP(DT89,General!U:V,2,FALSE))</f>
        <v/>
      </c>
      <c r="AX89" s="167" t="str" cm="1">
        <f t="array" aca="1" ref="AX89" ca="1">IF(AU88="","",INDIRECT(DT89&amp;DJ89))</f>
        <v/>
      </c>
      <c r="AY89" s="107" t="str">
        <f t="shared" si="57"/>
        <v/>
      </c>
      <c r="AZ89" s="107" t="str">
        <f t="shared" si="74"/>
        <v/>
      </c>
      <c r="BA89" s="108" t="str">
        <f t="shared" si="58"/>
        <v/>
      </c>
      <c r="BB89" s="135"/>
      <c r="BC89" s="135"/>
      <c r="BD89" s="135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5"/>
      <c r="BM89" s="135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5"/>
      <c r="BV89" s="135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5"/>
      <c r="CE89" s="135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5"/>
      <c r="CN89" s="135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379">
        <f t="shared" si="59"/>
        <v>0</v>
      </c>
      <c r="CX89" s="335">
        <f>COUNTIF(CZ89:DI89,CW89)</f>
        <v>0</v>
      </c>
      <c r="CY89" s="371" t="str">
        <f t="shared" si="53"/>
        <v/>
      </c>
      <c r="CZ89" s="372" t="str">
        <f t="shared" si="60"/>
        <v/>
      </c>
      <c r="DA89" s="372" t="str">
        <f t="shared" si="61"/>
        <v/>
      </c>
      <c r="DB89" s="372" t="str">
        <f t="shared" si="62"/>
        <v/>
      </c>
      <c r="DC89" s="372" t="str">
        <f t="shared" si="63"/>
        <v/>
      </c>
      <c r="DD89" s="372" t="str">
        <f t="shared" si="64"/>
        <v/>
      </c>
      <c r="DE89" s="372" t="str">
        <f t="shared" si="65"/>
        <v/>
      </c>
      <c r="DF89" s="372" t="str">
        <f t="shared" si="66"/>
        <v/>
      </c>
      <c r="DG89" s="372" t="str">
        <f t="shared" si="67"/>
        <v/>
      </c>
      <c r="DH89" s="372" t="str">
        <f t="shared" si="68"/>
        <v/>
      </c>
      <c r="DI89" s="372" t="str">
        <f t="shared" si="69"/>
        <v/>
      </c>
      <c r="DJ89" s="346">
        <v>89</v>
      </c>
      <c r="DK89" s="350">
        <f t="shared" si="52"/>
        <v>84</v>
      </c>
      <c r="DL89" s="348" t="str" cm="1">
        <f t="array" ref="DL89">IFERROR(INDEX($CZ$4:$DI$4,_xlfn.AGGREGATE(15,6,COLUMN($CZ$4:$DI$4)-COLUMN($CY$1)/($CZ$89:$DI$89=MAX($CZ$89:$DI$89)),COLUMNS($DI$4:DI5))),"")</f>
        <v/>
      </c>
      <c r="DM89" s="348" t="str" cm="1">
        <f t="array" ref="DM89">IFERROR(INDEX($CZ$4:$DI$4,_xlfn.AGGREGATE(15,6,COLUMN($CZ$4:$DI$4)-COLUMN($CY$1)/($CZ$89:$DI$89=MAX($CZ$89:$DI$89)),COLUMNS($DI$4:DJ5))),"")</f>
        <v/>
      </c>
      <c r="DN89" s="348" t="str" cm="1">
        <f t="array" ref="DN89">IFERROR(INDEX($CZ$4:$DI$4,_xlfn.AGGREGATE(15,6,COLUMN($CZ$4:$DI$4)-COLUMN($CY$1)/($CZ$89:$DI$89=MAX($CZ$89:$DI$89)),COLUMNS($DI$4:DK5))),"")</f>
        <v/>
      </c>
      <c r="DO89" s="348" t="str" cm="1">
        <f t="array" ref="DO89">IFERROR(INDEX($CZ$4:$DI$4,_xlfn.AGGREGATE(15,6,COLUMN($CZ$4:$DI$4)-COLUMN($CY$1)/($CZ$89:$DI$89=MAX($CZ$89:$DI$89)),COLUMNS($DI$4:DL5))),"")</f>
        <v/>
      </c>
      <c r="DP89" s="348" t="str" cm="1">
        <f t="array" ref="DP89">IFERROR(INDEX($CZ$4:$DI$4,_xlfn.AGGREGATE(15,6,COLUMN($CZ$4:$DI$4)-COLUMN($CY$1)/($CZ$89:$DI$89=MAX($CZ$89:$DI$89)),COLUMNS($DI$4:DM5))),"")</f>
        <v/>
      </c>
      <c r="DQ89" s="348" t="str" cm="1">
        <f t="array" ref="DQ89">IFERROR(INDEX($CZ$4:$DI$4,_xlfn.AGGREGATE(15,6,COLUMN($CZ$4:$DI$4)-COLUMN($CY$1)/($CZ$89:$DI$89=MAX($CZ$89:$DI$89)),COLUMNS($DI$4:DN5))),"")</f>
        <v/>
      </c>
      <c r="DR89" s="346" t="str">
        <f t="shared" ca="1" si="70"/>
        <v/>
      </c>
      <c r="DS89" s="349" t="str">
        <f t="shared" ca="1" si="71"/>
        <v>R</v>
      </c>
      <c r="DT89" s="349" t="str">
        <f t="shared" ca="1" si="54"/>
        <v/>
      </c>
      <c r="DU89" s="350">
        <f t="shared" ca="1" si="72"/>
        <v>5</v>
      </c>
      <c r="DV89" s="348" t="str">
        <f>IFERROR(VLOOKUP(DL89,General!R:S,2,FALSE),"")</f>
        <v/>
      </c>
      <c r="DW89" s="348" t="str">
        <f>IFERROR(VLOOKUP(DM89,General!R:S,2,FALSE),"")</f>
        <v/>
      </c>
      <c r="DX89" s="348" t="str">
        <f>IFERROR(VLOOKUP(DN89,General!R:S,2,FALSE),"")</f>
        <v/>
      </c>
      <c r="DY89" s="348" t="str">
        <f>IFERROR(VLOOKUP(DO89,General!R:S,2,FALSE),"")</f>
        <v/>
      </c>
      <c r="DZ89" s="348" t="str">
        <f>IFERROR(VLOOKUP(DP89,General!R:S,2,FALSE),"")</f>
        <v/>
      </c>
      <c r="EA89" s="348" t="str">
        <f>IFERROR(VLOOKUP(DQ89,General!R:S,2,FALSE),"")</f>
        <v/>
      </c>
      <c r="EB89" s="373">
        <f ca="1">IF(DL89="",-1,COUNTIF(INDIRECT(DV89&amp;$DJ$10):INDIRECT(DV89&amp;DJ89),"Y"))</f>
        <v>-1</v>
      </c>
      <c r="EC89" s="376">
        <f ca="1">IF(DM89="",-1,COUNTIF(INDIRECT(DW89&amp;$DJ$10):INDIRECT(DW89&amp;DJ89),"Y"))</f>
        <v>-1</v>
      </c>
      <c r="ED89" s="376">
        <f ca="1">IF(DN89="",-1,COUNTIF(INDIRECT(DX89&amp;$DJ$10):INDIRECT(DX89&amp;DJ89),"Y"))</f>
        <v>-1</v>
      </c>
      <c r="EE89" s="374">
        <f ca="1">IF(DO89="",-1,COUNTIF(INDIRECT(DY89&amp;$DJ$10):INDIRECT(DY89&amp;DJ89),"Y"))</f>
        <v>-1</v>
      </c>
      <c r="EF89" s="378">
        <f ca="1">IF(DP89="",-1,COUNTIF(INDIRECT(DZ89&amp;$DJ$10):INDIRECT(DZ89&amp;DJ89),"Y"))</f>
        <v>-1</v>
      </c>
      <c r="EG89" s="378">
        <f ca="1">IF(DQ89="",-1,COUNTIF(INDIRECT(EA89&amp;$DJ$10):INDIRECT(EA89&amp;DJ89),"Y"))</f>
        <v>-1</v>
      </c>
      <c r="EH89" s="348" t="str" cm="1">
        <f t="array" aca="1" ref="EH89" ca="1">IFERROR(INDEX($DL$88:$DQ$88,_xlfn.AGGREGATE(15,6,COLUMN($DL$88:$DQ$88)-COLUMN($DK$88)/($EB$88:$EG$88=MAX($EB$88:$EG$88)),COLUMNS(DL$88:$DL89))),"")</f>
        <v/>
      </c>
      <c r="EI89" s="348" t="str" cm="1">
        <f t="array" aca="1" ref="EI89" ca="1">IFERROR(INDEX($DL$88:$DQ$88,_xlfn.AGGREGATE(15,6,COLUMN($DL$88:$DQ$88)-COLUMN($DK$88)/($EB$88:$EG$88=MAX($EB$88:$EG$88)),COLUMNS($DL$88:DM89))),"")</f>
        <v/>
      </c>
      <c r="EJ89" s="348" t="str" cm="1">
        <f t="array" aca="1" ref="EJ89" ca="1">IFERROR(INDEX($DL$88:$DQ$88,_xlfn.AGGREGATE(15,6,COLUMN($DL$88:$DQ$88)-COLUMN($DK$88)/($EB$88:$EG$88=MAX($EB$88:$EG$88)),COLUMNS($DL$88:DN89))),"")</f>
        <v/>
      </c>
      <c r="EK89" s="348" t="str" cm="1">
        <f t="array" aca="1" ref="EK89" ca="1">IFERROR(INDEX($DL$88:$DQ$88,_xlfn.AGGREGATE(15,6,COLUMN($DL$88:$DQ$88)-COLUMN($DK$88)/($EB$88:$EG$88=MAX($EB$88:$EG$88)),COLUMNS($DL$88:DO89))),"")</f>
        <v/>
      </c>
      <c r="EL89" s="348" t="str" cm="1">
        <f t="array" aca="1" ref="EL89" ca="1">IFERROR(INDEX($DL$88:$DQ$88,_xlfn.AGGREGATE(15,6,COLUMN($DL$88:$DQ$88)-COLUMN($DK$88)/($EB$88:$EG$88=MAX($EB$88:$EG$88)),COLUMNS($DL$88:DP89))),"")</f>
        <v/>
      </c>
      <c r="EM89" s="348" t="str" cm="1">
        <f t="array" aca="1" ref="EM89" ca="1">IFERROR(INDEX($DL$88:$DQ$88,_xlfn.AGGREGATE(15,6,COLUMN($DL$88:$DQ$88)-COLUMN($DK$88)/($EB$88:$EG$88=MAX($EB$88:$EG$88)),COLUMNS($DL$88:DQ89))),"")</f>
        <v/>
      </c>
      <c r="EN89" s="352">
        <f t="shared" ca="1" si="55"/>
        <v>6</v>
      </c>
      <c r="EO89" s="350">
        <f t="shared" ca="1" si="73"/>
        <v>5</v>
      </c>
      <c r="EP89" s="377" t="str" cm="1">
        <f t="array" aca="1" ref="EP89" ca="1">INDEX(EH89:EM89,1,EO89)</f>
        <v/>
      </c>
    </row>
    <row r="90" spans="1:146" ht="26.25" customHeight="1" thickBo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5"/>
      <c r="J90" s="135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5"/>
      <c r="S90" s="135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5"/>
      <c r="AB90" s="135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5"/>
      <c r="AK90" s="135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5"/>
      <c r="AT90" s="135"/>
      <c r="AU90" s="171"/>
      <c r="AV90" s="164" t="str">
        <f t="shared" si="56"/>
        <v/>
      </c>
      <c r="AW90" s="165" t="str">
        <f>IF(AU89="","",VLOOKUP(DT90,General!U:V,2,FALSE))</f>
        <v/>
      </c>
      <c r="AX90" s="166" t="str" cm="1">
        <f t="array" aca="1" ref="AX90" ca="1">IF(AU89="","",INDIRECT(DT90&amp;DJ90))</f>
        <v/>
      </c>
      <c r="AY90" s="102" t="str">
        <f t="shared" si="57"/>
        <v/>
      </c>
      <c r="AZ90" s="102" t="str">
        <f t="shared" si="74"/>
        <v/>
      </c>
      <c r="BA90" s="103" t="str">
        <f t="shared" si="58"/>
        <v/>
      </c>
      <c r="BB90" s="135"/>
      <c r="BC90" s="135"/>
      <c r="BD90" s="135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5"/>
      <c r="BM90" s="135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5"/>
      <c r="BV90" s="135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5"/>
      <c r="CE90" s="135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5"/>
      <c r="CN90" s="135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CW90" s="379">
        <f t="shared" si="59"/>
        <v>0</v>
      </c>
      <c r="CX90" s="335">
        <f>COUNTIF(CZ90:DI90,CW90)</f>
        <v>0</v>
      </c>
      <c r="CY90" s="371" t="str">
        <f t="shared" si="53"/>
        <v/>
      </c>
      <c r="CZ90" s="372" t="str">
        <f t="shared" si="60"/>
        <v/>
      </c>
      <c r="DA90" s="372" t="str">
        <f t="shared" si="61"/>
        <v/>
      </c>
      <c r="DB90" s="372" t="str">
        <f t="shared" si="62"/>
        <v/>
      </c>
      <c r="DC90" s="372" t="str">
        <f t="shared" si="63"/>
        <v/>
      </c>
      <c r="DD90" s="372" t="str">
        <f t="shared" si="64"/>
        <v/>
      </c>
      <c r="DE90" s="372" t="str">
        <f t="shared" si="65"/>
        <v/>
      </c>
      <c r="DF90" s="372" t="str">
        <f t="shared" si="66"/>
        <v/>
      </c>
      <c r="DG90" s="372" t="str">
        <f t="shared" si="67"/>
        <v/>
      </c>
      <c r="DH90" s="372" t="str">
        <f t="shared" si="68"/>
        <v/>
      </c>
      <c r="DI90" s="372" t="str">
        <f t="shared" si="69"/>
        <v/>
      </c>
      <c r="DJ90" s="346">
        <v>90</v>
      </c>
      <c r="DK90" s="350">
        <f t="shared" si="52"/>
        <v>85</v>
      </c>
      <c r="DL90" s="348" t="str" cm="1">
        <f t="array" ref="DL90">IFERROR(INDEX($CZ$4:$DI$4,_xlfn.AGGREGATE(15,6,COLUMN($CZ$4:$DI$4)-COLUMN($CY$1)/($CZ$90:$DI$90=MAX($CZ$90:$DI$90)),COLUMNS($DI$4:DI5))),"")</f>
        <v/>
      </c>
      <c r="DM90" s="348" t="str" cm="1">
        <f t="array" ref="DM90">IFERROR(INDEX($CZ$4:$DI$4,_xlfn.AGGREGATE(15,6,COLUMN($CZ$4:$DI$4)-COLUMN($CY$1)/($CZ$90:$DI$90=MAX($CZ$90:$DI$90)),COLUMNS($DI$4:DJ5))),"")</f>
        <v/>
      </c>
      <c r="DN90" s="348" t="str" cm="1">
        <f t="array" ref="DN90">IFERROR(INDEX($CZ$4:$DI$4,_xlfn.AGGREGATE(15,6,COLUMN($CZ$4:$DI$4)-COLUMN($CY$1)/($CZ$90:$DI$90=MAX($CZ$90:$DI$90)),COLUMNS($DI$4:DK5))),"")</f>
        <v/>
      </c>
      <c r="DO90" s="348" t="str" cm="1">
        <f t="array" ref="DO90">IFERROR(INDEX($CZ$4:$DI$4,_xlfn.AGGREGATE(15,6,COLUMN($CZ$4:$DI$4)-COLUMN($CY$1)/($CZ$90:$DI$90=MAX($CZ$90:$DI$90)),COLUMNS($DI$4:DL5))),"")</f>
        <v/>
      </c>
      <c r="DP90" s="348" t="str" cm="1">
        <f t="array" ref="DP90">IFERROR(INDEX($CZ$4:$DI$4,_xlfn.AGGREGATE(15,6,COLUMN($CZ$4:$DI$4)-COLUMN($CY$1)/($CZ$90:$DI$90=MAX($CZ$90:$DI$90)),COLUMNS($DI$4:DM5))),"")</f>
        <v/>
      </c>
      <c r="DQ90" s="348" t="str" cm="1">
        <f t="array" ref="DQ90">IFERROR(INDEX($CZ$4:$DI$4,_xlfn.AGGREGATE(15,6,COLUMN($CZ$4:$DI$4)-COLUMN($CY$1)/($CZ$90:$DI$90=MAX($CZ$90:$DI$90)),COLUMNS($DI$4:DN5))),"")</f>
        <v/>
      </c>
      <c r="DR90" s="346" t="str">
        <f t="shared" ca="1" si="70"/>
        <v/>
      </c>
      <c r="DS90" s="349" t="str">
        <f t="shared" ca="1" si="71"/>
        <v>R</v>
      </c>
      <c r="DT90" s="349" t="str">
        <f t="shared" ca="1" si="54"/>
        <v/>
      </c>
      <c r="DU90" s="350">
        <f t="shared" ca="1" si="72"/>
        <v>6</v>
      </c>
      <c r="DV90" s="348" t="str">
        <f>IFERROR(VLOOKUP(DL90,General!R:S,2,FALSE),"")</f>
        <v/>
      </c>
      <c r="DW90" s="348" t="str">
        <f>IFERROR(VLOOKUP(DM90,General!R:S,2,FALSE),"")</f>
        <v/>
      </c>
      <c r="DX90" s="348" t="str">
        <f>IFERROR(VLOOKUP(DN90,General!R:S,2,FALSE),"")</f>
        <v/>
      </c>
      <c r="DY90" s="348" t="str">
        <f>IFERROR(VLOOKUP(DO90,General!R:S,2,FALSE),"")</f>
        <v/>
      </c>
      <c r="DZ90" s="348" t="str">
        <f>IFERROR(VLOOKUP(DP90,General!R:S,2,FALSE),"")</f>
        <v/>
      </c>
      <c r="EA90" s="348" t="str">
        <f>IFERROR(VLOOKUP(DQ90,General!R:S,2,FALSE),"")</f>
        <v/>
      </c>
      <c r="EB90" s="373">
        <f ca="1">IF(DL90="",-1,COUNTIF(INDIRECT(DV90&amp;$DJ$10):INDIRECT(DV90&amp;DJ90),"Y"))</f>
        <v>-1</v>
      </c>
      <c r="EC90" s="376">
        <f ca="1">IF(DM90="",-1,COUNTIF(INDIRECT(DW90&amp;$DJ$10):INDIRECT(DW90&amp;DJ90),"Y"))</f>
        <v>-1</v>
      </c>
      <c r="ED90" s="376">
        <f ca="1">IF(DN90="",-1,COUNTIF(INDIRECT(DX90&amp;$DJ$10):INDIRECT(DX90&amp;DJ90),"Y"))</f>
        <v>-1</v>
      </c>
      <c r="EE90" s="374">
        <f ca="1">IF(DO90="",-1,COUNTIF(INDIRECT(DY90&amp;$DJ$10):INDIRECT(DY90&amp;DJ90),"Y"))</f>
        <v>-1</v>
      </c>
      <c r="EF90" s="378">
        <f ca="1">IF(DP90="",-1,COUNTIF(INDIRECT(DZ90&amp;$DJ$10):INDIRECT(DZ90&amp;DJ90),"Y"))</f>
        <v>-1</v>
      </c>
      <c r="EG90" s="378">
        <f ca="1">IF(DQ90="",-1,COUNTIF(INDIRECT(EA90&amp;$DJ$10):INDIRECT(EA90&amp;DJ90),"Y"))</f>
        <v>-1</v>
      </c>
      <c r="EH90" s="348" t="str" cm="1">
        <f t="array" aca="1" ref="EH90" ca="1">IFERROR(INDEX($DL$89:$DQ$89,_xlfn.AGGREGATE(15,6,COLUMN($DL$89:$DQ$89)-COLUMN($DK$89)/($EB$89:$EG$89=MAX($EB$89:$EG$89)),COLUMNS(DL$89:$DL90))),"")</f>
        <v/>
      </c>
      <c r="EI90" s="348" t="str" cm="1">
        <f t="array" aca="1" ref="EI90" ca="1">IFERROR(INDEX($DL$89:$DQ$89,_xlfn.AGGREGATE(15,6,COLUMN($DL$89:$DQ$89)-COLUMN($DK$89)/($EB$89:$EG$89=MAX($EB$89:$EG$89)),COLUMNS($DL$89:DM90))),"")</f>
        <v/>
      </c>
      <c r="EJ90" s="348" t="str" cm="1">
        <f t="array" aca="1" ref="EJ90" ca="1">IFERROR(INDEX($DL$89:$DQ$89,_xlfn.AGGREGATE(15,6,COLUMN($DL$89:$DQ$89)-COLUMN($DK$89)/($EB$89:$EG$89=MAX($EB$89:$EG$89)),COLUMNS($DL$89:DN90))),"")</f>
        <v/>
      </c>
      <c r="EK90" s="348" t="str" cm="1">
        <f t="array" aca="1" ref="EK90" ca="1">IFERROR(INDEX($DL$89:$DQ$89,_xlfn.AGGREGATE(15,6,COLUMN($DL$89:$DQ$89)-COLUMN($DK$89)/($EB$89:$EG$89=MAX($EB$89:$EG$89)),COLUMNS($DL$89:DO90))),"")</f>
        <v/>
      </c>
      <c r="EL90" s="348" t="str" cm="1">
        <f t="array" aca="1" ref="EL90" ca="1">IFERROR(INDEX($DL$89:$DQ$89,_xlfn.AGGREGATE(15,6,COLUMN($DL$89:$DQ$89)-COLUMN($DK$89)/($EB$89:$EG$89=MAX($EB$89:$EG$89)),COLUMNS($DL$89:DP90))),"")</f>
        <v/>
      </c>
      <c r="EM90" s="348" t="str" cm="1">
        <f t="array" aca="1" ref="EM90" ca="1">IFERROR(INDEX($DL$89:$DQ$89,_xlfn.AGGREGATE(15,6,COLUMN($DL$89:$DQ$89)-COLUMN($DK$89)/($EB$89:$EG$89=MAX($EB$89:$EG$89)),COLUMNS($DL$89:DQ90))),"")</f>
        <v/>
      </c>
      <c r="EN90" s="352">
        <f t="shared" ca="1" si="55"/>
        <v>6</v>
      </c>
      <c r="EO90" s="350">
        <f t="shared" ca="1" si="73"/>
        <v>6</v>
      </c>
      <c r="EP90" s="377" t="str" cm="1">
        <f t="array" aca="1" ref="EP90" ca="1">INDEX(EH90:EM90,1,EO90)</f>
        <v/>
      </c>
    </row>
    <row r="91" spans="1:146" ht="26.25" customHeight="1" thickBo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5"/>
      <c r="J91" s="135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5"/>
      <c r="S91" s="135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5"/>
      <c r="AB91" s="135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5"/>
      <c r="AK91" s="135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5"/>
      <c r="AT91" s="135"/>
      <c r="AU91" s="172"/>
      <c r="AV91" s="159" t="str">
        <f t="shared" si="56"/>
        <v/>
      </c>
      <c r="AW91" s="169" t="str">
        <f>IF(AU90="","",VLOOKUP(DT91,General!U:V,2,FALSE))</f>
        <v/>
      </c>
      <c r="AX91" s="163" t="str" cm="1">
        <f t="array" aca="1" ref="AX91" ca="1">IF(AU90="","",INDIRECT(DT91&amp;DJ91))</f>
        <v/>
      </c>
      <c r="AY91" s="91" t="str">
        <f t="shared" si="57"/>
        <v/>
      </c>
      <c r="AZ91" s="91" t="str">
        <f t="shared" si="74"/>
        <v/>
      </c>
      <c r="BA91" s="105" t="str">
        <f t="shared" si="58"/>
        <v/>
      </c>
      <c r="BB91" s="135"/>
      <c r="BC91" s="135"/>
      <c r="BD91" s="135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5"/>
      <c r="BM91" s="135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5"/>
      <c r="BV91" s="135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5"/>
      <c r="CE91" s="135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5"/>
      <c r="CN91" s="135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CW91" s="379">
        <f t="shared" si="59"/>
        <v>0</v>
      </c>
      <c r="CX91" s="335">
        <f>COUNTIF(CZ91:DI91,CW91)</f>
        <v>0</v>
      </c>
      <c r="CY91" s="371" t="str">
        <f t="shared" si="53"/>
        <v/>
      </c>
      <c r="CZ91" s="372" t="str">
        <f t="shared" si="60"/>
        <v/>
      </c>
      <c r="DA91" s="372" t="str">
        <f t="shared" si="61"/>
        <v/>
      </c>
      <c r="DB91" s="372" t="str">
        <f t="shared" si="62"/>
        <v/>
      </c>
      <c r="DC91" s="372" t="str">
        <f t="shared" si="63"/>
        <v/>
      </c>
      <c r="DD91" s="372" t="str">
        <f t="shared" si="64"/>
        <v/>
      </c>
      <c r="DE91" s="372" t="str">
        <f t="shared" si="65"/>
        <v/>
      </c>
      <c r="DF91" s="372" t="str">
        <f t="shared" si="66"/>
        <v/>
      </c>
      <c r="DG91" s="372" t="str">
        <f t="shared" si="67"/>
        <v/>
      </c>
      <c r="DH91" s="372" t="str">
        <f t="shared" si="68"/>
        <v/>
      </c>
      <c r="DI91" s="372" t="str">
        <f t="shared" si="69"/>
        <v/>
      </c>
      <c r="DJ91" s="346">
        <v>91</v>
      </c>
      <c r="DK91" s="350">
        <f t="shared" si="52"/>
        <v>86</v>
      </c>
      <c r="DL91" s="348" t="str" cm="1">
        <f t="array" ref="DL91">IFERROR(INDEX($CZ$4:$DI$4,_xlfn.AGGREGATE(15,6,COLUMN($CZ$4:$DI$4)-COLUMN($CY$1)/($CZ$91:$DI$91=MAX($CZ$91:$DI$91)),COLUMNS($DI$4:DI5))),"")</f>
        <v/>
      </c>
      <c r="DM91" s="348" t="str" cm="1">
        <f t="array" ref="DM91">IFERROR(INDEX($CZ$4:$DI$4,_xlfn.AGGREGATE(15,6,COLUMN($CZ$4:$DI$4)-COLUMN($CY$1)/($CZ$91:$DI$91=MAX($CZ$91:$DI$91)),COLUMNS($DI$4:DJ5))),"")</f>
        <v/>
      </c>
      <c r="DN91" s="348" t="str" cm="1">
        <f t="array" ref="DN91">IFERROR(INDEX($CZ$4:$DI$4,_xlfn.AGGREGATE(15,6,COLUMN($CZ$4:$DI$4)-COLUMN($CY$1)/($CZ$91:$DI$91=MAX($CZ$91:$DI$91)),COLUMNS($DI$4:DK5))),"")</f>
        <v/>
      </c>
      <c r="DO91" s="348" t="str" cm="1">
        <f t="array" ref="DO91">IFERROR(INDEX($CZ$4:$DI$4,_xlfn.AGGREGATE(15,6,COLUMN($CZ$4:$DI$4)-COLUMN($CY$1)/($CZ$91:$DI$91=MAX($CZ$91:$DI$91)),COLUMNS($DI$4:DL5))),"")</f>
        <v/>
      </c>
      <c r="DP91" s="348" t="str" cm="1">
        <f t="array" ref="DP91">IFERROR(INDEX($CZ$4:$DI$4,_xlfn.AGGREGATE(15,6,COLUMN($CZ$4:$DI$4)-COLUMN($CY$1)/($CZ$91:$DI$91=MAX($CZ$91:$DI$91)),COLUMNS($DI$4:DM5))),"")</f>
        <v/>
      </c>
      <c r="DQ91" s="348" t="str" cm="1">
        <f t="array" ref="DQ91">IFERROR(INDEX($CZ$4:$DI$4,_xlfn.AGGREGATE(15,6,COLUMN($CZ$4:$DI$4)-COLUMN($CY$1)/($CZ$91:$DI$91=MAX($CZ$91:$DI$91)),COLUMNS($DI$4:DN5))),"")</f>
        <v/>
      </c>
      <c r="DR91" s="346" t="str">
        <f t="shared" ca="1" si="70"/>
        <v/>
      </c>
      <c r="DS91" s="349" t="str">
        <f t="shared" ca="1" si="71"/>
        <v>R</v>
      </c>
      <c r="DT91" s="349" t="str">
        <f t="shared" ca="1" si="54"/>
        <v/>
      </c>
      <c r="DU91" s="350">
        <f t="shared" ca="1" si="72"/>
        <v>1</v>
      </c>
      <c r="DV91" s="348" t="str">
        <f>IFERROR(VLOOKUP(DL91,General!R:S,2,FALSE),"")</f>
        <v/>
      </c>
      <c r="DW91" s="348" t="str">
        <f>IFERROR(VLOOKUP(DM91,General!R:S,2,FALSE),"")</f>
        <v/>
      </c>
      <c r="DX91" s="348" t="str">
        <f>IFERROR(VLOOKUP(DN91,General!R:S,2,FALSE),"")</f>
        <v/>
      </c>
      <c r="DY91" s="348" t="str">
        <f>IFERROR(VLOOKUP(DO91,General!R:S,2,FALSE),"")</f>
        <v/>
      </c>
      <c r="DZ91" s="348" t="str">
        <f>IFERROR(VLOOKUP(DP91,General!R:S,2,FALSE),"")</f>
        <v/>
      </c>
      <c r="EA91" s="348" t="str">
        <f>IFERROR(VLOOKUP(DQ91,General!R:S,2,FALSE),"")</f>
        <v/>
      </c>
      <c r="EB91" s="373">
        <f ca="1">IF(DL91="",-1,COUNTIF(INDIRECT(DV91&amp;$DJ$10):INDIRECT(DV91&amp;DJ91),"Y"))</f>
        <v>-1</v>
      </c>
      <c r="EC91" s="376">
        <f ca="1">IF(DM91="",-1,COUNTIF(INDIRECT(DW91&amp;$DJ$10):INDIRECT(DW91&amp;DJ91),"Y"))</f>
        <v>-1</v>
      </c>
      <c r="ED91" s="376">
        <f ca="1">IF(DN91="",-1,COUNTIF(INDIRECT(DX91&amp;$DJ$10):INDIRECT(DX91&amp;DJ91),"Y"))</f>
        <v>-1</v>
      </c>
      <c r="EE91" s="374">
        <f ca="1">IF(DO91="",-1,COUNTIF(INDIRECT(DY91&amp;$DJ$10):INDIRECT(DY91&amp;DJ91),"Y"))</f>
        <v>-1</v>
      </c>
      <c r="EF91" s="378">
        <f ca="1">IF(DP91="",-1,COUNTIF(INDIRECT(DZ91&amp;$DJ$10):INDIRECT(DZ91&amp;DJ91),"Y"))</f>
        <v>-1</v>
      </c>
      <c r="EG91" s="378">
        <f ca="1">IF(DQ91="",-1,COUNTIF(INDIRECT(EA91&amp;$DJ$10):INDIRECT(EA91&amp;DJ91),"Y"))</f>
        <v>-1</v>
      </c>
      <c r="EH91" s="348" t="str" cm="1">
        <f t="array" aca="1" ref="EH91" ca="1">IFERROR(INDEX($DL$90:$DQ$90,_xlfn.AGGREGATE(15,6,COLUMN($DL$90:$DQ$90)-COLUMN($DK$90)/($EB$90:$EG$90=MAX($EB$90:$EG$90)),COLUMNS(DL$90:$DL91))),"")</f>
        <v/>
      </c>
      <c r="EI91" s="348" t="str" cm="1">
        <f t="array" aca="1" ref="EI91" ca="1">IFERROR(INDEX($DL$90:$DQ$90,_xlfn.AGGREGATE(15,6,COLUMN($DL$90:$DQ$90)-COLUMN($DK$90)/($EB$90:$EG$90=MAX($EB$90:$EG$90)),COLUMNS($DL$90:DM91))),"")</f>
        <v/>
      </c>
      <c r="EJ91" s="348" t="str" cm="1">
        <f t="array" aca="1" ref="EJ91" ca="1">IFERROR(INDEX($DL$90:$DQ$90,_xlfn.AGGREGATE(15,6,COLUMN($DL$90:$DQ$90)-COLUMN($DK$90)/($EB$90:$EG$90=MAX($EB$90:$EG$90)),COLUMNS($DL$90:DN91))),"")</f>
        <v/>
      </c>
      <c r="EK91" s="348" t="str" cm="1">
        <f t="array" aca="1" ref="EK91" ca="1">IFERROR(INDEX($DL$90:$DQ$90,_xlfn.AGGREGATE(15,6,COLUMN($DL$90:$DQ$90)-COLUMN($DK$90)/($EB$90:$EG$90=MAX($EB$90:$EG$90)),COLUMNS($DL$90:DO91))),"")</f>
        <v/>
      </c>
      <c r="EL91" s="348" t="str" cm="1">
        <f t="array" aca="1" ref="EL91" ca="1">IFERROR(INDEX($DL$90:$DQ$90,_xlfn.AGGREGATE(15,6,COLUMN($DL$90:$DQ$90)-COLUMN($DK$90)/($EB$90:$EG$90=MAX($EB$90:$EG$90)),COLUMNS($DL$90:DP91))),"")</f>
        <v/>
      </c>
      <c r="EM91" s="348" t="str" cm="1">
        <f t="array" aca="1" ref="EM91" ca="1">IFERROR(INDEX($DL$90:$DQ$90,_xlfn.AGGREGATE(15,6,COLUMN($DL$90:$DQ$90)-COLUMN($DK$90)/($EB$90:$EG$90=MAX($EB$90:$EG$90)),COLUMNS($DL$90:DQ91))),"")</f>
        <v/>
      </c>
      <c r="EN91" s="352">
        <f t="shared" ca="1" si="55"/>
        <v>6</v>
      </c>
      <c r="EO91" s="350">
        <f t="shared" ca="1" si="73"/>
        <v>1</v>
      </c>
      <c r="EP91" s="377" t="str" cm="1">
        <f t="array" aca="1" ref="EP91" ca="1">INDEX(EH91:EM91,1,EO91)</f>
        <v/>
      </c>
    </row>
    <row r="92" spans="1:146" ht="26.25" customHeight="1" thickBo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5"/>
      <c r="J92" s="135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5"/>
      <c r="S92" s="135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5"/>
      <c r="AB92" s="135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5"/>
      <c r="AK92" s="135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5"/>
      <c r="AT92" s="135"/>
      <c r="AU92" s="172"/>
      <c r="AV92" s="159" t="str">
        <f t="shared" si="56"/>
        <v/>
      </c>
      <c r="AW92" s="169" t="str">
        <f>IF(AU91="","",VLOOKUP(DT92,General!U:V,2,FALSE))</f>
        <v/>
      </c>
      <c r="AX92" s="163" t="str" cm="1">
        <f t="array" aca="1" ref="AX92" ca="1">IF(AU91="","",INDIRECT(DT92&amp;DJ92))</f>
        <v/>
      </c>
      <c r="AY92" s="91" t="str">
        <f t="shared" si="57"/>
        <v/>
      </c>
      <c r="AZ92" s="91" t="str">
        <f t="shared" si="74"/>
        <v/>
      </c>
      <c r="BA92" s="105" t="str">
        <f t="shared" si="58"/>
        <v/>
      </c>
      <c r="BB92" s="135"/>
      <c r="BC92" s="135"/>
      <c r="BD92" s="135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5"/>
      <c r="BM92" s="135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5"/>
      <c r="BV92" s="135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5"/>
      <c r="CE92" s="135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5"/>
      <c r="CN92" s="135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CW92" s="379">
        <f t="shared" si="59"/>
        <v>0</v>
      </c>
      <c r="CX92" s="335">
        <f>COUNTIF(CZ92:DI92,CW92)</f>
        <v>0</v>
      </c>
      <c r="CY92" s="371" t="str">
        <f t="shared" si="53"/>
        <v/>
      </c>
      <c r="CZ92" s="372" t="str">
        <f t="shared" si="60"/>
        <v/>
      </c>
      <c r="DA92" s="372" t="str">
        <f t="shared" si="61"/>
        <v/>
      </c>
      <c r="DB92" s="372" t="str">
        <f t="shared" si="62"/>
        <v/>
      </c>
      <c r="DC92" s="372" t="str">
        <f t="shared" si="63"/>
        <v/>
      </c>
      <c r="DD92" s="372" t="str">
        <f t="shared" si="64"/>
        <v/>
      </c>
      <c r="DE92" s="372" t="str">
        <f t="shared" si="65"/>
        <v/>
      </c>
      <c r="DF92" s="372" t="str">
        <f t="shared" si="66"/>
        <v/>
      </c>
      <c r="DG92" s="372" t="str">
        <f t="shared" si="67"/>
        <v/>
      </c>
      <c r="DH92" s="372" t="str">
        <f t="shared" si="68"/>
        <v/>
      </c>
      <c r="DI92" s="372" t="str">
        <f t="shared" si="69"/>
        <v/>
      </c>
      <c r="DJ92" s="346">
        <v>92</v>
      </c>
      <c r="DK92" s="350">
        <f t="shared" si="52"/>
        <v>87</v>
      </c>
      <c r="DL92" s="348" t="str" cm="1">
        <f t="array" ref="DL92">IFERROR(INDEX($CZ$4:$DI$4,_xlfn.AGGREGATE(15,6,COLUMN($CZ$4:$DI$4)-COLUMN($CY$1)/($CZ$92:$DI$92=MAX($CZ$92:$DI$92)),COLUMNS($DI$4:DI5))),"")</f>
        <v/>
      </c>
      <c r="DM92" s="348" t="str" cm="1">
        <f t="array" ref="DM92">IFERROR(INDEX($CZ$4:$DI$4,_xlfn.AGGREGATE(15,6,COLUMN($CZ$4:$DI$4)-COLUMN($CY$1)/($CZ$92:$DI$92=MAX($CZ$92:$DI$92)),COLUMNS($DI$4:DJ5))),"")</f>
        <v/>
      </c>
      <c r="DN92" s="348" t="str" cm="1">
        <f t="array" ref="DN92">IFERROR(INDEX($CZ$4:$DI$4,_xlfn.AGGREGATE(15,6,COLUMN($CZ$4:$DI$4)-COLUMN($CY$1)/($CZ$92:$DI$92=MAX($CZ$92:$DI$92)),COLUMNS($DI$4:DK5))),"")</f>
        <v/>
      </c>
      <c r="DO92" s="348" t="str" cm="1">
        <f t="array" ref="DO92">IFERROR(INDEX($CZ$4:$DI$4,_xlfn.AGGREGATE(15,6,COLUMN($CZ$4:$DI$4)-COLUMN($CY$1)/($CZ$92:$DI$92=MAX($CZ$92:$DI$92)),COLUMNS($DI$4:DL5))),"")</f>
        <v/>
      </c>
      <c r="DP92" s="348" t="str" cm="1">
        <f t="array" ref="DP92">IFERROR(INDEX($CZ$4:$DI$4,_xlfn.AGGREGATE(15,6,COLUMN($CZ$4:$DI$4)-COLUMN($CY$1)/($CZ$92:$DI$92=MAX($CZ$92:$DI$92)),COLUMNS($DI$4:DM5))),"")</f>
        <v/>
      </c>
      <c r="DQ92" s="348" t="str" cm="1">
        <f t="array" ref="DQ92">IFERROR(INDEX($CZ$4:$DI$4,_xlfn.AGGREGATE(15,6,COLUMN($CZ$4:$DI$4)-COLUMN($CY$1)/($CZ$92:$DI$92=MAX($CZ$92:$DI$92)),COLUMNS($DI$4:DN5))),"")</f>
        <v/>
      </c>
      <c r="DR92" s="346" t="str">
        <f t="shared" ca="1" si="70"/>
        <v/>
      </c>
      <c r="DS92" s="349" t="str">
        <f t="shared" ca="1" si="71"/>
        <v>R</v>
      </c>
      <c r="DT92" s="349" t="str">
        <f t="shared" ca="1" si="54"/>
        <v/>
      </c>
      <c r="DU92" s="350">
        <f t="shared" ca="1" si="72"/>
        <v>2</v>
      </c>
      <c r="DV92" s="348" t="str">
        <f>IFERROR(VLOOKUP(DL92,General!R:S,2,FALSE),"")</f>
        <v/>
      </c>
      <c r="DW92" s="348" t="str">
        <f>IFERROR(VLOOKUP(DM92,General!R:S,2,FALSE),"")</f>
        <v/>
      </c>
      <c r="DX92" s="348" t="str">
        <f>IFERROR(VLOOKUP(DN92,General!R:S,2,FALSE),"")</f>
        <v/>
      </c>
      <c r="DY92" s="348" t="str">
        <f>IFERROR(VLOOKUP(DO92,General!R:S,2,FALSE),"")</f>
        <v/>
      </c>
      <c r="DZ92" s="348" t="str">
        <f>IFERROR(VLOOKUP(DP92,General!R:S,2,FALSE),"")</f>
        <v/>
      </c>
      <c r="EA92" s="348" t="str">
        <f>IFERROR(VLOOKUP(DQ92,General!R:S,2,FALSE),"")</f>
        <v/>
      </c>
      <c r="EB92" s="373">
        <f ca="1">IF(DL92="",-1,COUNTIF(INDIRECT(DV92&amp;$DJ$10):INDIRECT(DV92&amp;DJ92),"Y"))</f>
        <v>-1</v>
      </c>
      <c r="EC92" s="376">
        <f ca="1">IF(DM92="",-1,COUNTIF(INDIRECT(DW92&amp;$DJ$10):INDIRECT(DW92&amp;DJ92),"Y"))</f>
        <v>-1</v>
      </c>
      <c r="ED92" s="376">
        <f ca="1">IF(DN92="",-1,COUNTIF(INDIRECT(DX92&amp;$DJ$10):INDIRECT(DX92&amp;DJ92),"Y"))</f>
        <v>-1</v>
      </c>
      <c r="EE92" s="374">
        <f ca="1">IF(DO92="",-1,COUNTIF(INDIRECT(DY92&amp;$DJ$10):INDIRECT(DY92&amp;DJ92),"Y"))</f>
        <v>-1</v>
      </c>
      <c r="EF92" s="378">
        <f ca="1">IF(DP92="",-1,COUNTIF(INDIRECT(DZ92&amp;$DJ$10):INDIRECT(DZ92&amp;DJ92),"Y"))</f>
        <v>-1</v>
      </c>
      <c r="EG92" s="378">
        <f ca="1">IF(DQ92="",-1,COUNTIF(INDIRECT(EA92&amp;$DJ$10):INDIRECT(EA92&amp;DJ92),"Y"))</f>
        <v>-1</v>
      </c>
      <c r="EH92" s="348" t="str" cm="1">
        <f t="array" aca="1" ref="EH92" ca="1">IFERROR(INDEX($DL$91:$DQ$91,_xlfn.AGGREGATE(15,6,COLUMN($DL$91:$DQ$91)-COLUMN($DK$91)/($EB$91:$EG$91=MAX($EB$91:$EG$91)),COLUMNS(DL$91:$DL92))),"")</f>
        <v/>
      </c>
      <c r="EI92" s="348" t="str" cm="1">
        <f t="array" aca="1" ref="EI92" ca="1">IFERROR(INDEX($DL$91:$DQ$91,_xlfn.AGGREGATE(15,6,COLUMN($DL$91:$DQ$91)-COLUMN($DK$91)/($EB$91:$EG$91=MAX($EB$91:$EG$91)),COLUMNS($DL$91:DM92))),"")</f>
        <v/>
      </c>
      <c r="EJ92" s="348" t="str" cm="1">
        <f t="array" aca="1" ref="EJ92" ca="1">IFERROR(INDEX($DL$91:$DQ$91,_xlfn.AGGREGATE(15,6,COLUMN($DL$91:$DQ$91)-COLUMN($DK$91)/($EB$91:$EG$91=MAX($EB$91:$EG$91)),COLUMNS($DL$91:DN92))),"")</f>
        <v/>
      </c>
      <c r="EK92" s="348" t="str" cm="1">
        <f t="array" aca="1" ref="EK92" ca="1">IFERROR(INDEX($DL$91:$DQ$91,_xlfn.AGGREGATE(15,6,COLUMN($DL$91:$DQ$91)-COLUMN($DK$91)/($EB$91:$EG$91=MAX($EB$91:$EG$91)),COLUMNS($DL$91:DO92))),"")</f>
        <v/>
      </c>
      <c r="EL92" s="348" t="str" cm="1">
        <f t="array" aca="1" ref="EL92" ca="1">IFERROR(INDEX($DL$91:$DQ$91,_xlfn.AGGREGATE(15,6,COLUMN($DL$91:$DQ$91)-COLUMN($DK$91)/($EB$91:$EG$91=MAX($EB$91:$EG$91)),COLUMNS($DL$91:DP92))),"")</f>
        <v/>
      </c>
      <c r="EM92" s="348" t="str" cm="1">
        <f t="array" aca="1" ref="EM92" ca="1">IFERROR(INDEX($DL$91:$DQ$91,_xlfn.AGGREGATE(15,6,COLUMN($DL$91:$DQ$91)-COLUMN($DK$91)/($EB$91:$EG$91=MAX($EB$91:$EG$91)),COLUMNS($DL$91:DQ92))),"")</f>
        <v/>
      </c>
      <c r="EN92" s="352">
        <f t="shared" ca="1" si="55"/>
        <v>6</v>
      </c>
      <c r="EO92" s="350">
        <f t="shared" ca="1" si="73"/>
        <v>2</v>
      </c>
      <c r="EP92" s="377" t="str" cm="1">
        <f t="array" aca="1" ref="EP92" ca="1">INDEX(EH92:EM92,1,EO92)</f>
        <v/>
      </c>
    </row>
    <row r="93" spans="1:146" ht="26.25" customHeight="1" thickBo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5"/>
      <c r="J93" s="135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5"/>
      <c r="S93" s="135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5"/>
      <c r="AB93" s="135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5"/>
      <c r="AK93" s="135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5"/>
      <c r="AT93" s="135"/>
      <c r="AU93" s="172"/>
      <c r="AV93" s="159" t="str">
        <f t="shared" si="56"/>
        <v/>
      </c>
      <c r="AW93" s="169" t="str">
        <f>IF(AU92="","",VLOOKUP(DT93,General!U:V,2,FALSE))</f>
        <v/>
      </c>
      <c r="AX93" s="163" t="str" cm="1">
        <f t="array" aca="1" ref="AX93" ca="1">IF(AU92="","",INDIRECT(DT93&amp;DJ93))</f>
        <v/>
      </c>
      <c r="AY93" s="91" t="str">
        <f t="shared" si="57"/>
        <v/>
      </c>
      <c r="AZ93" s="91" t="str">
        <f t="shared" si="74"/>
        <v/>
      </c>
      <c r="BA93" s="105" t="str">
        <f t="shared" si="58"/>
        <v/>
      </c>
      <c r="BB93" s="135"/>
      <c r="BC93" s="135"/>
      <c r="BD93" s="135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5"/>
      <c r="BM93" s="135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5"/>
      <c r="BV93" s="135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5"/>
      <c r="CE93" s="135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5"/>
      <c r="CN93" s="135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CW93" s="379">
        <f t="shared" si="59"/>
        <v>0</v>
      </c>
      <c r="CX93" s="335">
        <f>COUNTIF(CZ93:DI93,CW93)</f>
        <v>0</v>
      </c>
      <c r="CY93" s="371" t="str">
        <f t="shared" si="53"/>
        <v/>
      </c>
      <c r="CZ93" s="372" t="str">
        <f t="shared" si="60"/>
        <v/>
      </c>
      <c r="DA93" s="372" t="str">
        <f t="shared" si="61"/>
        <v/>
      </c>
      <c r="DB93" s="372" t="str">
        <f t="shared" si="62"/>
        <v/>
      </c>
      <c r="DC93" s="372" t="str">
        <f t="shared" si="63"/>
        <v/>
      </c>
      <c r="DD93" s="372" t="str">
        <f t="shared" si="64"/>
        <v/>
      </c>
      <c r="DE93" s="372" t="str">
        <f t="shared" si="65"/>
        <v/>
      </c>
      <c r="DF93" s="372" t="str">
        <f t="shared" si="66"/>
        <v/>
      </c>
      <c r="DG93" s="372" t="str">
        <f t="shared" si="67"/>
        <v/>
      </c>
      <c r="DH93" s="372" t="str">
        <f t="shared" si="68"/>
        <v/>
      </c>
      <c r="DI93" s="372" t="str">
        <f t="shared" si="69"/>
        <v/>
      </c>
      <c r="DJ93" s="346">
        <v>93</v>
      </c>
      <c r="DK93" s="350">
        <f t="shared" si="52"/>
        <v>88</v>
      </c>
      <c r="DL93" s="348" t="str" cm="1">
        <f t="array" ref="DL93">IFERROR(INDEX($CZ$4:$DI$4,_xlfn.AGGREGATE(15,6,COLUMN($CZ$4:$DI$4)-COLUMN($CY$1)/($CZ$93:$DI$93=MAX($CZ$93:$DI$93)),COLUMNS($DI$4:DI5))),"")</f>
        <v/>
      </c>
      <c r="DM93" s="348" t="str" cm="1">
        <f t="array" ref="DM93">IFERROR(INDEX($CZ$4:$DI$4,_xlfn.AGGREGATE(15,6,COLUMN($CZ$4:$DI$4)-COLUMN($CY$1)/($CZ$93:$DI$93=MAX($CZ$93:$DI$93)),COLUMNS($DI$4:DJ5))),"")</f>
        <v/>
      </c>
      <c r="DN93" s="348" t="str" cm="1">
        <f t="array" ref="DN93">IFERROR(INDEX($CZ$4:$DI$4,_xlfn.AGGREGATE(15,6,COLUMN($CZ$4:$DI$4)-COLUMN($CY$1)/($CZ$93:$DI$93=MAX($CZ$93:$DI$93)),COLUMNS($DI$4:DK5))),"")</f>
        <v/>
      </c>
      <c r="DO93" s="348" t="str" cm="1">
        <f t="array" ref="DO93">IFERROR(INDEX($CZ$4:$DI$4,_xlfn.AGGREGATE(15,6,COLUMN($CZ$4:$DI$4)-COLUMN($CY$1)/($CZ$93:$DI$93=MAX($CZ$93:$DI$93)),COLUMNS($DI$4:DL5))),"")</f>
        <v/>
      </c>
      <c r="DP93" s="348" t="str" cm="1">
        <f t="array" ref="DP93">IFERROR(INDEX($CZ$4:$DI$4,_xlfn.AGGREGATE(15,6,COLUMN($CZ$4:$DI$4)-COLUMN($CY$1)/($CZ$93:$DI$93=MAX($CZ$93:$DI$93)),COLUMNS($DI$4:DM5))),"")</f>
        <v/>
      </c>
      <c r="DQ93" s="348" t="str" cm="1">
        <f t="array" ref="DQ93">IFERROR(INDEX($CZ$4:$DI$4,_xlfn.AGGREGATE(15,6,COLUMN($CZ$4:$DI$4)-COLUMN($CY$1)/($CZ$93:$DI$93=MAX($CZ$93:$DI$93)),COLUMNS($DI$4:DN5))),"")</f>
        <v/>
      </c>
      <c r="DR93" s="346" t="str">
        <f t="shared" ca="1" si="70"/>
        <v/>
      </c>
      <c r="DS93" s="349" t="str">
        <f t="shared" ca="1" si="71"/>
        <v>R</v>
      </c>
      <c r="DT93" s="349" t="str">
        <f t="shared" ca="1" si="54"/>
        <v/>
      </c>
      <c r="DU93" s="350">
        <f t="shared" ca="1" si="72"/>
        <v>3</v>
      </c>
      <c r="DV93" s="348" t="str">
        <f>IFERROR(VLOOKUP(DL93,General!R:S,2,FALSE),"")</f>
        <v/>
      </c>
      <c r="DW93" s="348" t="str">
        <f>IFERROR(VLOOKUP(DM93,General!R:S,2,FALSE),"")</f>
        <v/>
      </c>
      <c r="DX93" s="348" t="str">
        <f>IFERROR(VLOOKUP(DN93,General!R:S,2,FALSE),"")</f>
        <v/>
      </c>
      <c r="DY93" s="348" t="str">
        <f>IFERROR(VLOOKUP(DO93,General!R:S,2,FALSE),"")</f>
        <v/>
      </c>
      <c r="DZ93" s="348" t="str">
        <f>IFERROR(VLOOKUP(DP93,General!R:S,2,FALSE),"")</f>
        <v/>
      </c>
      <c r="EA93" s="348" t="str">
        <f>IFERROR(VLOOKUP(DQ93,General!R:S,2,FALSE),"")</f>
        <v/>
      </c>
      <c r="EB93" s="373">
        <f ca="1">IF(DL93="",-1,COUNTIF(INDIRECT(DV93&amp;$DJ$10):INDIRECT(DV93&amp;DJ93),"Y"))</f>
        <v>-1</v>
      </c>
      <c r="EC93" s="376">
        <f ca="1">IF(DM93="",-1,COUNTIF(INDIRECT(DW93&amp;$DJ$10):INDIRECT(DW93&amp;DJ93),"Y"))</f>
        <v>-1</v>
      </c>
      <c r="ED93" s="376">
        <f ca="1">IF(DN93="",-1,COUNTIF(INDIRECT(DX93&amp;$DJ$10):INDIRECT(DX93&amp;DJ93),"Y"))</f>
        <v>-1</v>
      </c>
      <c r="EE93" s="374">
        <f ca="1">IF(DO93="",-1,COUNTIF(INDIRECT(DY93&amp;$DJ$10):INDIRECT(DY93&amp;DJ93),"Y"))</f>
        <v>-1</v>
      </c>
      <c r="EF93" s="378">
        <f ca="1">IF(DP93="",-1,COUNTIF(INDIRECT(DZ93&amp;$DJ$10):INDIRECT(DZ93&amp;DJ93),"Y"))</f>
        <v>-1</v>
      </c>
      <c r="EG93" s="378">
        <f ca="1">IF(DQ93="",-1,COUNTIF(INDIRECT(EA93&amp;$DJ$10):INDIRECT(EA93&amp;DJ93),"Y"))</f>
        <v>-1</v>
      </c>
      <c r="EH93" s="348" t="str" cm="1">
        <f t="array" aca="1" ref="EH93" ca="1">IFERROR(INDEX($DL$92:$DQ$92,_xlfn.AGGREGATE(15,6,COLUMN($DL$92:$DQ$92)-COLUMN($DK$92)/($EB$92:$EG$92=MAX($EB$92:$EG$92)),COLUMNS(DL$92:$DL93))),"")</f>
        <v/>
      </c>
      <c r="EI93" s="348" t="str" cm="1">
        <f t="array" aca="1" ref="EI93" ca="1">IFERROR(INDEX($DL$92:$DQ$92,_xlfn.AGGREGATE(15,6,COLUMN($DL$92:$DQ$92)-COLUMN($DK$92)/($EB$92:$EG$92=MAX($EB$92:$EG$92)),COLUMNS($DL$92:DM93))),"")</f>
        <v/>
      </c>
      <c r="EJ93" s="348" t="str" cm="1">
        <f t="array" aca="1" ref="EJ93" ca="1">IFERROR(INDEX($DL$92:$DQ$92,_xlfn.AGGREGATE(15,6,COLUMN($DL$92:$DQ$92)-COLUMN($DK$92)/($EB$92:$EG$92=MAX($EB$92:$EG$92)),COLUMNS($DL$92:DN93))),"")</f>
        <v/>
      </c>
      <c r="EK93" s="348" t="str" cm="1">
        <f t="array" aca="1" ref="EK93" ca="1">IFERROR(INDEX($DL$92:$DQ$92,_xlfn.AGGREGATE(15,6,COLUMN($DL$92:$DQ$92)-COLUMN($DK$92)/($EB$92:$EG$92=MAX($EB$92:$EG$92)),COLUMNS($DL$92:DO93))),"")</f>
        <v/>
      </c>
      <c r="EL93" s="348" t="str" cm="1">
        <f t="array" aca="1" ref="EL93" ca="1">IFERROR(INDEX($DL$92:$DQ$92,_xlfn.AGGREGATE(15,6,COLUMN($DL$92:$DQ$92)-COLUMN($DK$92)/($EB$92:$EG$92=MAX($EB$92:$EG$92)),COLUMNS($DL$92:DP93))),"")</f>
        <v/>
      </c>
      <c r="EM93" s="348" t="str" cm="1">
        <f t="array" aca="1" ref="EM93" ca="1">IFERROR(INDEX($DL$92:$DQ$92,_xlfn.AGGREGATE(15,6,COLUMN($DL$92:$DQ$92)-COLUMN($DK$92)/($EB$92:$EG$92=MAX($EB$92:$EG$92)),COLUMNS($DL$92:DQ93))),"")</f>
        <v/>
      </c>
      <c r="EN93" s="352">
        <f t="shared" ca="1" si="55"/>
        <v>6</v>
      </c>
      <c r="EO93" s="350">
        <f t="shared" ca="1" si="73"/>
        <v>3</v>
      </c>
      <c r="EP93" s="377" t="str" cm="1">
        <f t="array" aca="1" ref="EP93" ca="1">INDEX(EH93:EM93,1,EO93)</f>
        <v/>
      </c>
    </row>
    <row r="94" spans="1:146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5"/>
      <c r="J94" s="135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5"/>
      <c r="S94" s="135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5"/>
      <c r="AB94" s="135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5"/>
      <c r="AK94" s="135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5"/>
      <c r="AT94" s="135"/>
      <c r="AU94" s="173"/>
      <c r="AV94" s="160" t="str">
        <f t="shared" si="56"/>
        <v/>
      </c>
      <c r="AW94" s="170" t="str">
        <f>IF(AU93="","",VLOOKUP(DT94,General!U:V,2,FALSE))</f>
        <v/>
      </c>
      <c r="AX94" s="167" t="str" cm="1">
        <f t="array" aca="1" ref="AX94" ca="1">IF(AU93="","",INDIRECT(DT94&amp;DJ94))</f>
        <v/>
      </c>
      <c r="AY94" s="107" t="str">
        <f t="shared" si="57"/>
        <v/>
      </c>
      <c r="AZ94" s="107" t="str">
        <f t="shared" si="74"/>
        <v/>
      </c>
      <c r="BA94" s="108" t="str">
        <f t="shared" si="58"/>
        <v/>
      </c>
      <c r="BB94" s="135"/>
      <c r="BC94" s="135"/>
      <c r="BD94" s="135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5"/>
      <c r="BM94" s="135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5"/>
      <c r="BV94" s="135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5"/>
      <c r="CE94" s="135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5"/>
      <c r="CN94" s="135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379">
        <f t="shared" si="59"/>
        <v>0</v>
      </c>
      <c r="CX94" s="335">
        <f>COUNTIF(CZ94:DI94,CW94)</f>
        <v>0</v>
      </c>
      <c r="CY94" s="371" t="str">
        <f t="shared" si="53"/>
        <v/>
      </c>
      <c r="CZ94" s="372" t="str">
        <f t="shared" si="60"/>
        <v/>
      </c>
      <c r="DA94" s="372" t="str">
        <f t="shared" si="61"/>
        <v/>
      </c>
      <c r="DB94" s="372" t="str">
        <f t="shared" si="62"/>
        <v/>
      </c>
      <c r="DC94" s="372" t="str">
        <f t="shared" si="63"/>
        <v/>
      </c>
      <c r="DD94" s="372" t="str">
        <f t="shared" si="64"/>
        <v/>
      </c>
      <c r="DE94" s="372" t="str">
        <f t="shared" si="65"/>
        <v/>
      </c>
      <c r="DF94" s="372" t="str">
        <f t="shared" si="66"/>
        <v/>
      </c>
      <c r="DG94" s="372" t="str">
        <f t="shared" si="67"/>
        <v/>
      </c>
      <c r="DH94" s="372" t="str">
        <f t="shared" si="68"/>
        <v/>
      </c>
      <c r="DI94" s="372" t="str">
        <f t="shared" si="69"/>
        <v/>
      </c>
      <c r="DJ94" s="346">
        <v>94</v>
      </c>
      <c r="DK94" s="350">
        <f t="shared" si="52"/>
        <v>89</v>
      </c>
      <c r="DL94" s="348" t="str" cm="1">
        <f t="array" ref="DL94">IFERROR(INDEX($CZ$4:$DI$4,_xlfn.AGGREGATE(15,6,COLUMN($CZ$4:$DI$4)-COLUMN($CY$1)/($CZ$94:$DI$94=MAX($CZ$94:$DI$94)),COLUMNS($DI$4:DI5))),"")</f>
        <v/>
      </c>
      <c r="DM94" s="348" t="str" cm="1">
        <f t="array" ref="DM94">IFERROR(INDEX($CZ$4:$DI$4,_xlfn.AGGREGATE(15,6,COLUMN($CZ$4:$DI$4)-COLUMN($CY$1)/($CZ$94:$DI$94=MAX($CZ$94:$DI$94)),COLUMNS($DI$4:DJ5))),"")</f>
        <v/>
      </c>
      <c r="DN94" s="348" t="str" cm="1">
        <f t="array" ref="DN94">IFERROR(INDEX($CZ$4:$DI$4,_xlfn.AGGREGATE(15,6,COLUMN($CZ$4:$DI$4)-COLUMN($CY$1)/($CZ$94:$DI$94=MAX($CZ$94:$DI$94)),COLUMNS($DI$4:DK5))),"")</f>
        <v/>
      </c>
      <c r="DO94" s="348" t="str" cm="1">
        <f t="array" ref="DO94">IFERROR(INDEX($CZ$4:$DI$4,_xlfn.AGGREGATE(15,6,COLUMN($CZ$4:$DI$4)-COLUMN($CY$1)/($CZ$94:$DI$94=MAX($CZ$94:$DI$94)),COLUMNS($DI$4:DL5))),"")</f>
        <v/>
      </c>
      <c r="DP94" s="348" t="str" cm="1">
        <f t="array" ref="DP94">IFERROR(INDEX($CZ$4:$DI$4,_xlfn.AGGREGATE(15,6,COLUMN($CZ$4:$DI$4)-COLUMN($CY$1)/($CZ$94:$DI$94=MAX($CZ$94:$DI$94)),COLUMNS($DI$4:DM5))),"")</f>
        <v/>
      </c>
      <c r="DQ94" s="348" t="str" cm="1">
        <f t="array" ref="DQ94">IFERROR(INDEX($CZ$4:$DI$4,_xlfn.AGGREGATE(15,6,COLUMN($CZ$4:$DI$4)-COLUMN($CY$1)/($CZ$94:$DI$94=MAX($CZ$94:$DI$94)),COLUMNS($DI$4:DN5))),"")</f>
        <v/>
      </c>
      <c r="DR94" s="346" t="str">
        <f t="shared" ca="1" si="70"/>
        <v/>
      </c>
      <c r="DS94" s="349" t="str">
        <f t="shared" ca="1" si="71"/>
        <v>R</v>
      </c>
      <c r="DT94" s="349" t="str">
        <f t="shared" ca="1" si="54"/>
        <v/>
      </c>
      <c r="DU94" s="350">
        <f t="shared" ca="1" si="72"/>
        <v>4</v>
      </c>
      <c r="DV94" s="348" t="str">
        <f>IFERROR(VLOOKUP(DL94,General!R:S,2,FALSE),"")</f>
        <v/>
      </c>
      <c r="DW94" s="348" t="str">
        <f>IFERROR(VLOOKUP(DM94,General!R:S,2,FALSE),"")</f>
        <v/>
      </c>
      <c r="DX94" s="348" t="str">
        <f>IFERROR(VLOOKUP(DN94,General!R:S,2,FALSE),"")</f>
        <v/>
      </c>
      <c r="DY94" s="348" t="str">
        <f>IFERROR(VLOOKUP(DO94,General!R:S,2,FALSE),"")</f>
        <v/>
      </c>
      <c r="DZ94" s="348" t="str">
        <f>IFERROR(VLOOKUP(DP94,General!R:S,2,FALSE),"")</f>
        <v/>
      </c>
      <c r="EA94" s="348" t="str">
        <f>IFERROR(VLOOKUP(DQ94,General!R:S,2,FALSE),"")</f>
        <v/>
      </c>
      <c r="EB94" s="373">
        <f ca="1">IF(DL94="",-1,COUNTIF(INDIRECT(DV94&amp;$DJ$10):INDIRECT(DV94&amp;DJ94),"Y"))</f>
        <v>-1</v>
      </c>
      <c r="EC94" s="376">
        <f ca="1">IF(DM94="",-1,COUNTIF(INDIRECT(DW94&amp;$DJ$10):INDIRECT(DW94&amp;DJ94),"Y"))</f>
        <v>-1</v>
      </c>
      <c r="ED94" s="376">
        <f ca="1">IF(DN94="",-1,COUNTIF(INDIRECT(DX94&amp;$DJ$10):INDIRECT(DX94&amp;DJ94),"Y"))</f>
        <v>-1</v>
      </c>
      <c r="EE94" s="374">
        <f ca="1">IF(DO94="",-1,COUNTIF(INDIRECT(DY94&amp;$DJ$10):INDIRECT(DY94&amp;DJ94),"Y"))</f>
        <v>-1</v>
      </c>
      <c r="EF94" s="378">
        <f ca="1">IF(DP94="",-1,COUNTIF(INDIRECT(DZ94&amp;$DJ$10):INDIRECT(DZ94&amp;DJ94),"Y"))</f>
        <v>-1</v>
      </c>
      <c r="EG94" s="378">
        <f ca="1">IF(DQ94="",-1,COUNTIF(INDIRECT(EA94&amp;$DJ$10):INDIRECT(EA94&amp;DJ94),"Y"))</f>
        <v>-1</v>
      </c>
      <c r="EH94" s="348" t="str" cm="1">
        <f t="array" aca="1" ref="EH94" ca="1">IFERROR(INDEX($DL$93:$DQ$93,_xlfn.AGGREGATE(15,6,COLUMN($DL$93:$DQ$93)-COLUMN($DK$93)/($EB$93:$EG$93=MAX($EB$93:$EG$93)),COLUMNS(DL$93:$DL94))),"")</f>
        <v/>
      </c>
      <c r="EI94" s="348" t="str" cm="1">
        <f t="array" aca="1" ref="EI94" ca="1">IFERROR(INDEX($DL$93:$DQ$93,_xlfn.AGGREGATE(15,6,COLUMN($DL$93:$DQ$93)-COLUMN($DK$93)/($EB$93:$EG$93=MAX($EB$93:$EG$93)),COLUMNS($DL$93:DM94))),"")</f>
        <v/>
      </c>
      <c r="EJ94" s="348" t="str" cm="1">
        <f t="array" aca="1" ref="EJ94" ca="1">IFERROR(INDEX($DL$93:$DQ$93,_xlfn.AGGREGATE(15,6,COLUMN($DL$93:$DQ$93)-COLUMN($DK$93)/($EB$93:$EG$93=MAX($EB$93:$EG$93)),COLUMNS($DL$93:DN94))),"")</f>
        <v/>
      </c>
      <c r="EK94" s="348" t="str" cm="1">
        <f t="array" aca="1" ref="EK94" ca="1">IFERROR(INDEX($DL$93:$DQ$93,_xlfn.AGGREGATE(15,6,COLUMN($DL$93:$DQ$93)-COLUMN($DK$93)/($EB$93:$EG$93=MAX($EB$93:$EG$93)),COLUMNS($DL$93:DO94))),"")</f>
        <v/>
      </c>
      <c r="EL94" s="348" t="str" cm="1">
        <f t="array" aca="1" ref="EL94" ca="1">IFERROR(INDEX($DL$93:$DQ$93,_xlfn.AGGREGATE(15,6,COLUMN($DL$93:$DQ$93)-COLUMN($DK$93)/($EB$93:$EG$93=MAX($EB$93:$EG$93)),COLUMNS($DL$93:DP94))),"")</f>
        <v/>
      </c>
      <c r="EM94" s="348" t="str" cm="1">
        <f t="array" aca="1" ref="EM94" ca="1">IFERROR(INDEX($DL$93:$DQ$93,_xlfn.AGGREGATE(15,6,COLUMN($DL$93:$DQ$93)-COLUMN($DK$93)/($EB$93:$EG$93=MAX($EB$93:$EG$93)),COLUMNS($DL$93:DQ94))),"")</f>
        <v/>
      </c>
      <c r="EN94" s="352">
        <f t="shared" ca="1" si="55"/>
        <v>6</v>
      </c>
      <c r="EO94" s="350">
        <f t="shared" ca="1" si="73"/>
        <v>4</v>
      </c>
      <c r="EP94" s="377" t="str" cm="1">
        <f t="array" aca="1" ref="EP94" ca="1">INDEX(EH94:EM94,1,EO94)</f>
        <v/>
      </c>
    </row>
    <row r="95" spans="1:146" ht="26.25" customHeight="1" thickBo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5"/>
      <c r="J95" s="135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5"/>
      <c r="S95" s="135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5"/>
      <c r="AB95" s="135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5"/>
      <c r="AK95" s="135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5"/>
      <c r="AT95" s="135"/>
      <c r="AU95" s="171"/>
      <c r="AV95" s="164" t="str">
        <f t="shared" si="56"/>
        <v/>
      </c>
      <c r="AW95" s="165" t="str">
        <f>IF(AU94="","",VLOOKUP(DT95,General!U:V,2,FALSE))</f>
        <v/>
      </c>
      <c r="AX95" s="166" t="str" cm="1">
        <f t="array" aca="1" ref="AX95" ca="1">IF(AU94="","",INDIRECT(DT95&amp;DJ95))</f>
        <v/>
      </c>
      <c r="AY95" s="102" t="str">
        <f t="shared" si="57"/>
        <v/>
      </c>
      <c r="AZ95" s="102" t="str">
        <f t="shared" si="74"/>
        <v/>
      </c>
      <c r="BA95" s="103" t="str">
        <f t="shared" si="58"/>
        <v/>
      </c>
      <c r="BB95" s="135"/>
      <c r="BC95" s="135"/>
      <c r="BD95" s="135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5"/>
      <c r="BM95" s="135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5"/>
      <c r="BV95" s="135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5"/>
      <c r="CE95" s="135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5"/>
      <c r="CN95" s="135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CW95" s="379">
        <f t="shared" si="59"/>
        <v>0</v>
      </c>
      <c r="CX95" s="335">
        <f>COUNTIF(CZ95:DI95,CW95)</f>
        <v>0</v>
      </c>
      <c r="CY95" s="371" t="str">
        <f t="shared" si="53"/>
        <v/>
      </c>
      <c r="CZ95" s="372" t="str">
        <f t="shared" si="60"/>
        <v/>
      </c>
      <c r="DA95" s="372" t="str">
        <f t="shared" si="61"/>
        <v/>
      </c>
      <c r="DB95" s="372" t="str">
        <f t="shared" si="62"/>
        <v/>
      </c>
      <c r="DC95" s="372" t="str">
        <f t="shared" si="63"/>
        <v/>
      </c>
      <c r="DD95" s="372" t="str">
        <f t="shared" si="64"/>
        <v/>
      </c>
      <c r="DE95" s="372" t="str">
        <f t="shared" si="65"/>
        <v/>
      </c>
      <c r="DF95" s="372" t="str">
        <f t="shared" si="66"/>
        <v/>
      </c>
      <c r="DG95" s="372" t="str">
        <f t="shared" si="67"/>
        <v/>
      </c>
      <c r="DH95" s="372" t="str">
        <f t="shared" si="68"/>
        <v/>
      </c>
      <c r="DI95" s="372" t="str">
        <f t="shared" si="69"/>
        <v/>
      </c>
      <c r="DJ95" s="346">
        <v>95</v>
      </c>
      <c r="DK95" s="350">
        <f t="shared" si="52"/>
        <v>90</v>
      </c>
      <c r="DL95" s="348" t="str" cm="1">
        <f t="array" ref="DL95">IFERROR(INDEX($CZ$4:$DI$4,_xlfn.AGGREGATE(15,6,COLUMN($CZ$4:$DI$4)-COLUMN($CY$1)/($CZ$95:$DI$95=MAX($CZ$95:$DI$95)),COLUMNS($DI$4:DI5))),"")</f>
        <v/>
      </c>
      <c r="DM95" s="348" t="str" cm="1">
        <f t="array" ref="DM95">IFERROR(INDEX($CZ$4:$DI$4,_xlfn.AGGREGATE(15,6,COLUMN($CZ$4:$DI$4)-COLUMN($CY$1)/($CZ$95:$DI$95=MAX($CZ$95:$DI$95)),COLUMNS($DI$4:DJ5))),"")</f>
        <v/>
      </c>
      <c r="DN95" s="348" t="str" cm="1">
        <f t="array" ref="DN95">IFERROR(INDEX($CZ$4:$DI$4,_xlfn.AGGREGATE(15,6,COLUMN($CZ$4:$DI$4)-COLUMN($CY$1)/($CZ$95:$DI$95=MAX($CZ$95:$DI$95)),COLUMNS($DI$4:DK5))),"")</f>
        <v/>
      </c>
      <c r="DO95" s="348" t="str" cm="1">
        <f t="array" ref="DO95">IFERROR(INDEX($CZ$4:$DI$4,_xlfn.AGGREGATE(15,6,COLUMN($CZ$4:$DI$4)-COLUMN($CY$1)/($CZ$95:$DI$95=MAX($CZ$95:$DI$95)),COLUMNS($DI$4:DL5))),"")</f>
        <v/>
      </c>
      <c r="DP95" s="348" t="str" cm="1">
        <f t="array" ref="DP95">IFERROR(INDEX($CZ$4:$DI$4,_xlfn.AGGREGATE(15,6,COLUMN($CZ$4:$DI$4)-COLUMN($CY$1)/($CZ$95:$DI$95=MAX($CZ$95:$DI$95)),COLUMNS($DI$4:DM5))),"")</f>
        <v/>
      </c>
      <c r="DQ95" s="348" t="str" cm="1">
        <f t="array" ref="DQ95">IFERROR(INDEX($CZ$4:$DI$4,_xlfn.AGGREGATE(15,6,COLUMN($CZ$4:$DI$4)-COLUMN($CY$1)/($CZ$95:$DI$95=MAX($CZ$95:$DI$95)),COLUMNS($DI$4:DN5))),"")</f>
        <v/>
      </c>
      <c r="DR95" s="346" t="str">
        <f t="shared" ca="1" si="70"/>
        <v/>
      </c>
      <c r="DS95" s="349" t="str">
        <f t="shared" ca="1" si="71"/>
        <v>R</v>
      </c>
      <c r="DT95" s="349" t="str">
        <f t="shared" ca="1" si="54"/>
        <v/>
      </c>
      <c r="DU95" s="350">
        <f t="shared" ca="1" si="72"/>
        <v>5</v>
      </c>
      <c r="DV95" s="348" t="str">
        <f>IFERROR(VLOOKUP(DL95,General!R:S,2,FALSE),"")</f>
        <v/>
      </c>
      <c r="DW95" s="348" t="str">
        <f>IFERROR(VLOOKUP(DM95,General!R:S,2,FALSE),"")</f>
        <v/>
      </c>
      <c r="DX95" s="348" t="str">
        <f>IFERROR(VLOOKUP(DN95,General!R:S,2,FALSE),"")</f>
        <v/>
      </c>
      <c r="DY95" s="348" t="str">
        <f>IFERROR(VLOOKUP(DO95,General!R:S,2,FALSE),"")</f>
        <v/>
      </c>
      <c r="DZ95" s="348" t="str">
        <f>IFERROR(VLOOKUP(DP95,General!R:S,2,FALSE),"")</f>
        <v/>
      </c>
      <c r="EA95" s="348" t="str">
        <f>IFERROR(VLOOKUP(DQ95,General!R:S,2,FALSE),"")</f>
        <v/>
      </c>
      <c r="EB95" s="373">
        <f ca="1">IF(DL95="",-1,COUNTIF(INDIRECT(DV95&amp;$DJ$10):INDIRECT(DV95&amp;DJ95),"Y"))</f>
        <v>-1</v>
      </c>
      <c r="EC95" s="376">
        <f ca="1">IF(DM95="",-1,COUNTIF(INDIRECT(DW95&amp;$DJ$10):INDIRECT(DW95&amp;DJ95),"Y"))</f>
        <v>-1</v>
      </c>
      <c r="ED95" s="376">
        <f ca="1">IF(DN95="",-1,COUNTIF(INDIRECT(DX95&amp;$DJ$10):INDIRECT(DX95&amp;DJ95),"Y"))</f>
        <v>-1</v>
      </c>
      <c r="EE95" s="374">
        <f ca="1">IF(DO95="",-1,COUNTIF(INDIRECT(DY95&amp;$DJ$10):INDIRECT(DY95&amp;DJ95),"Y"))</f>
        <v>-1</v>
      </c>
      <c r="EF95" s="378">
        <f ca="1">IF(DP95="",-1,COUNTIF(INDIRECT(DZ95&amp;$DJ$10):INDIRECT(DZ95&amp;DJ95),"Y"))</f>
        <v>-1</v>
      </c>
      <c r="EG95" s="378">
        <f ca="1">IF(DQ95="",-1,COUNTIF(INDIRECT(EA95&amp;$DJ$10):INDIRECT(EA95&amp;DJ95),"Y"))</f>
        <v>-1</v>
      </c>
      <c r="EH95" s="348" t="str" cm="1">
        <f t="array" aca="1" ref="EH95" ca="1">IFERROR(INDEX($DL$94:$DQ$94,_xlfn.AGGREGATE(15,6,COLUMN($DL$94:$DQ$94)-COLUMN($DK$94)/($EB$94:$EG$94=MAX($EB$94:$EG$94)),COLUMNS(DL$94:$DL95))),"")</f>
        <v/>
      </c>
      <c r="EI95" s="348" t="str" cm="1">
        <f t="array" aca="1" ref="EI95" ca="1">IFERROR(INDEX($DL$94:$DQ$94,_xlfn.AGGREGATE(15,6,COLUMN($DL$94:$DQ$94)-COLUMN($DK$94)/($EB$94:$EG$94=MAX($EB$94:$EG$94)),COLUMNS($DL$94:DM95))),"")</f>
        <v/>
      </c>
      <c r="EJ95" s="348" t="str" cm="1">
        <f t="array" aca="1" ref="EJ95" ca="1">IFERROR(INDEX($DL$94:$DQ$94,_xlfn.AGGREGATE(15,6,COLUMN($DL$94:$DQ$94)-COLUMN($DK$94)/($EB$94:$EG$94=MAX($EB$94:$EG$94)),COLUMNS($DL$94:DN95))),"")</f>
        <v/>
      </c>
      <c r="EK95" s="348" t="str" cm="1">
        <f t="array" aca="1" ref="EK95" ca="1">IFERROR(INDEX($DL$94:$DQ$94,_xlfn.AGGREGATE(15,6,COLUMN($DL$94:$DQ$94)-COLUMN($DK$94)/($EB$94:$EG$94=MAX($EB$94:$EG$94)),COLUMNS($DL$94:DO95))),"")</f>
        <v/>
      </c>
      <c r="EL95" s="348" t="str" cm="1">
        <f t="array" aca="1" ref="EL95" ca="1">IFERROR(INDEX($DL$94:$DQ$94,_xlfn.AGGREGATE(15,6,COLUMN($DL$94:$DQ$94)-COLUMN($DK$94)/($EB$94:$EG$94=MAX($EB$94:$EG$94)),COLUMNS($DL$94:DP95))),"")</f>
        <v/>
      </c>
      <c r="EM95" s="348" t="str" cm="1">
        <f t="array" aca="1" ref="EM95" ca="1">IFERROR(INDEX($DL$94:$DQ$94,_xlfn.AGGREGATE(15,6,COLUMN($DL$94:$DQ$94)-COLUMN($DK$94)/($EB$94:$EG$94=MAX($EB$94:$EG$94)),COLUMNS($DL$94:DQ95))),"")</f>
        <v/>
      </c>
      <c r="EN95" s="352">
        <f t="shared" ca="1" si="55"/>
        <v>6</v>
      </c>
      <c r="EO95" s="350">
        <f t="shared" ca="1" si="73"/>
        <v>5</v>
      </c>
      <c r="EP95" s="377" t="str" cm="1">
        <f t="array" aca="1" ref="EP95" ca="1">INDEX(EH95:EM95,1,EO95)</f>
        <v/>
      </c>
    </row>
    <row r="96" spans="1:146" ht="26.25" customHeight="1" thickBo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5"/>
      <c r="J96" s="135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5"/>
      <c r="S96" s="135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5"/>
      <c r="AB96" s="135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5"/>
      <c r="AK96" s="135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5"/>
      <c r="AT96" s="135"/>
      <c r="AU96" s="172"/>
      <c r="AV96" s="159" t="str">
        <f t="shared" si="56"/>
        <v/>
      </c>
      <c r="AW96" s="169" t="str">
        <f>IF(AU95="","",VLOOKUP(DT96,General!U:V,2,FALSE))</f>
        <v/>
      </c>
      <c r="AX96" s="163" t="str" cm="1">
        <f t="array" aca="1" ref="AX96" ca="1">IF(AU95="","",INDIRECT(DT96&amp;DJ96))</f>
        <v/>
      </c>
      <c r="AY96" s="91" t="str">
        <f t="shared" si="57"/>
        <v/>
      </c>
      <c r="AZ96" s="91" t="str">
        <f t="shared" si="74"/>
        <v/>
      </c>
      <c r="BA96" s="105" t="str">
        <f t="shared" si="58"/>
        <v/>
      </c>
      <c r="BB96" s="135"/>
      <c r="BC96" s="135"/>
      <c r="BD96" s="135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5"/>
      <c r="BM96" s="135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5"/>
      <c r="BV96" s="135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5"/>
      <c r="CE96" s="135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5"/>
      <c r="CN96" s="135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CW96" s="379">
        <f t="shared" si="59"/>
        <v>0</v>
      </c>
      <c r="CX96" s="335">
        <f>COUNTIF(CZ96:DI96,CW96)</f>
        <v>0</v>
      </c>
      <c r="CY96" s="371" t="str">
        <f t="shared" si="53"/>
        <v/>
      </c>
      <c r="CZ96" s="372" t="str">
        <f t="shared" si="60"/>
        <v/>
      </c>
      <c r="DA96" s="372" t="str">
        <f t="shared" si="61"/>
        <v/>
      </c>
      <c r="DB96" s="372" t="str">
        <f t="shared" si="62"/>
        <v/>
      </c>
      <c r="DC96" s="372" t="str">
        <f t="shared" si="63"/>
        <v/>
      </c>
      <c r="DD96" s="372" t="str">
        <f t="shared" si="64"/>
        <v/>
      </c>
      <c r="DE96" s="372" t="str">
        <f t="shared" si="65"/>
        <v/>
      </c>
      <c r="DF96" s="372" t="str">
        <f t="shared" si="66"/>
        <v/>
      </c>
      <c r="DG96" s="372" t="str">
        <f t="shared" si="67"/>
        <v/>
      </c>
      <c r="DH96" s="372" t="str">
        <f t="shared" si="68"/>
        <v/>
      </c>
      <c r="DI96" s="372" t="str">
        <f t="shared" si="69"/>
        <v/>
      </c>
      <c r="DJ96" s="346">
        <v>96</v>
      </c>
      <c r="DK96" s="350">
        <f t="shared" si="52"/>
        <v>91</v>
      </c>
      <c r="DL96" s="348" t="str" cm="1">
        <f t="array" ref="DL96">IFERROR(INDEX($CZ$4:$DI$4,_xlfn.AGGREGATE(15,6,COLUMN($CZ$4:$DI$4)-COLUMN($CY$1)/($CZ$96:$DI$96=MAX($CZ$96:$DI$96)),COLUMNS($DI$4:DI5))),"")</f>
        <v/>
      </c>
      <c r="DM96" s="348" t="str" cm="1">
        <f t="array" ref="DM96">IFERROR(INDEX($CZ$4:$DI$4,_xlfn.AGGREGATE(15,6,COLUMN($CZ$4:$DI$4)-COLUMN($CY$1)/($CZ$96:$DI$96=MAX($CZ$96:$DI$96)),COLUMNS($DI$4:DJ5))),"")</f>
        <v/>
      </c>
      <c r="DN96" s="348" t="str" cm="1">
        <f t="array" ref="DN96">IFERROR(INDEX($CZ$4:$DI$4,_xlfn.AGGREGATE(15,6,COLUMN($CZ$4:$DI$4)-COLUMN($CY$1)/($CZ$96:$DI$96=MAX($CZ$96:$DI$96)),COLUMNS($DI$4:DK5))),"")</f>
        <v/>
      </c>
      <c r="DO96" s="348" t="str" cm="1">
        <f t="array" ref="DO96">IFERROR(INDEX($CZ$4:$DI$4,_xlfn.AGGREGATE(15,6,COLUMN($CZ$4:$DI$4)-COLUMN($CY$1)/($CZ$96:$DI$96=MAX($CZ$96:$DI$96)),COLUMNS($DI$4:DL5))),"")</f>
        <v/>
      </c>
      <c r="DP96" s="348" t="str" cm="1">
        <f t="array" ref="DP96">IFERROR(INDEX($CZ$4:$DI$4,_xlfn.AGGREGATE(15,6,COLUMN($CZ$4:$DI$4)-COLUMN($CY$1)/($CZ$96:$DI$96=MAX($CZ$96:$DI$96)),COLUMNS($DI$4:DM5))),"")</f>
        <v/>
      </c>
      <c r="DQ96" s="348" t="str" cm="1">
        <f t="array" ref="DQ96">IFERROR(INDEX($CZ$4:$DI$4,_xlfn.AGGREGATE(15,6,COLUMN($CZ$4:$DI$4)-COLUMN($CY$1)/($CZ$96:$DI$96=MAX($CZ$96:$DI$96)),COLUMNS($DI$4:DN5))),"")</f>
        <v/>
      </c>
      <c r="DR96" s="346" t="str">
        <f t="shared" ca="1" si="70"/>
        <v/>
      </c>
      <c r="DS96" s="349" t="str">
        <f t="shared" ca="1" si="71"/>
        <v>R</v>
      </c>
      <c r="DT96" s="349" t="str">
        <f t="shared" ca="1" si="54"/>
        <v/>
      </c>
      <c r="DU96" s="350">
        <f t="shared" ca="1" si="72"/>
        <v>6</v>
      </c>
      <c r="DV96" s="348" t="str">
        <f>IFERROR(VLOOKUP(DL96,General!R:S,2,FALSE),"")</f>
        <v/>
      </c>
      <c r="DW96" s="348" t="str">
        <f>IFERROR(VLOOKUP(DM96,General!R:S,2,FALSE),"")</f>
        <v/>
      </c>
      <c r="DX96" s="348" t="str">
        <f>IFERROR(VLOOKUP(DN96,General!R:S,2,FALSE),"")</f>
        <v/>
      </c>
      <c r="DY96" s="348" t="str">
        <f>IFERROR(VLOOKUP(DO96,General!R:S,2,FALSE),"")</f>
        <v/>
      </c>
      <c r="DZ96" s="348" t="str">
        <f>IFERROR(VLOOKUP(DP96,General!R:S,2,FALSE),"")</f>
        <v/>
      </c>
      <c r="EA96" s="348" t="str">
        <f>IFERROR(VLOOKUP(DQ96,General!R:S,2,FALSE),"")</f>
        <v/>
      </c>
      <c r="EB96" s="373">
        <f ca="1">IF(DL96="",-1,COUNTIF(INDIRECT(DV96&amp;$DJ$10):INDIRECT(DV96&amp;DJ96),"Y"))</f>
        <v>-1</v>
      </c>
      <c r="EC96" s="376">
        <f ca="1">IF(DM96="",-1,COUNTIF(INDIRECT(DW96&amp;$DJ$10):INDIRECT(DW96&amp;DJ96),"Y"))</f>
        <v>-1</v>
      </c>
      <c r="ED96" s="376">
        <f ca="1">IF(DN96="",-1,COUNTIF(INDIRECT(DX96&amp;$DJ$10):INDIRECT(DX96&amp;DJ96),"Y"))</f>
        <v>-1</v>
      </c>
      <c r="EE96" s="374">
        <f ca="1">IF(DO96="",-1,COUNTIF(INDIRECT(DY96&amp;$DJ$10):INDIRECT(DY96&amp;DJ96),"Y"))</f>
        <v>-1</v>
      </c>
      <c r="EF96" s="378">
        <f ca="1">IF(DP96="",-1,COUNTIF(INDIRECT(DZ96&amp;$DJ$10):INDIRECT(DZ96&amp;DJ96),"Y"))</f>
        <v>-1</v>
      </c>
      <c r="EG96" s="378">
        <f ca="1">IF(DQ96="",-1,COUNTIF(INDIRECT(EA96&amp;$DJ$10):INDIRECT(EA96&amp;DJ96),"Y"))</f>
        <v>-1</v>
      </c>
      <c r="EH96" s="348" t="str" cm="1">
        <f t="array" aca="1" ref="EH96" ca="1">IFERROR(INDEX($DL$95:$DQ$95,_xlfn.AGGREGATE(15,6,COLUMN($DL$95:$DQ$95)-COLUMN($DK$95)/($EB$95:$EG$95=MAX($EB$95:$EG$95)),COLUMNS(DL$95:$DL96))),"")</f>
        <v/>
      </c>
      <c r="EI96" s="348" t="str" cm="1">
        <f t="array" aca="1" ref="EI96" ca="1">IFERROR(INDEX($DL$95:$DQ$95,_xlfn.AGGREGATE(15,6,COLUMN($DL$95:$DQ$95)-COLUMN($DK$95)/($EB$95:$EG$95=MAX($EB$95:$EG$95)),COLUMNS($DL$95:DM96))),"")</f>
        <v/>
      </c>
      <c r="EJ96" s="348" t="str" cm="1">
        <f t="array" aca="1" ref="EJ96" ca="1">IFERROR(INDEX($DL$95:$DQ$95,_xlfn.AGGREGATE(15,6,COLUMN($DL$95:$DQ$95)-COLUMN($DK$95)/($EB$95:$EG$95=MAX($EB$95:$EG$95)),COLUMNS($DL$95:DN96))),"")</f>
        <v/>
      </c>
      <c r="EK96" s="348" t="str" cm="1">
        <f t="array" aca="1" ref="EK96" ca="1">IFERROR(INDEX($DL$95:$DQ$95,_xlfn.AGGREGATE(15,6,COLUMN($DL$95:$DQ$95)-COLUMN($DK$95)/($EB$95:$EG$95=MAX($EB$95:$EG$95)),COLUMNS($DL$95:DO96))),"")</f>
        <v/>
      </c>
      <c r="EL96" s="348" t="str" cm="1">
        <f t="array" aca="1" ref="EL96" ca="1">IFERROR(INDEX($DL$95:$DQ$95,_xlfn.AGGREGATE(15,6,COLUMN($DL$95:$DQ$95)-COLUMN($DK$95)/($EB$95:$EG$95=MAX($EB$95:$EG$95)),COLUMNS($DL$95:DP96))),"")</f>
        <v/>
      </c>
      <c r="EM96" s="348" t="str" cm="1">
        <f t="array" aca="1" ref="EM96" ca="1">IFERROR(INDEX($DL$95:$DQ$95,_xlfn.AGGREGATE(15,6,COLUMN($DL$95:$DQ$95)-COLUMN($DK$95)/($EB$95:$EG$95=MAX($EB$95:$EG$95)),COLUMNS($DL$95:DQ96))),"")</f>
        <v/>
      </c>
      <c r="EN96" s="352">
        <f t="shared" ca="1" si="55"/>
        <v>6</v>
      </c>
      <c r="EO96" s="350">
        <f t="shared" ca="1" si="73"/>
        <v>6</v>
      </c>
      <c r="EP96" s="377" t="str" cm="1">
        <f t="array" aca="1" ref="EP96" ca="1">INDEX(EH96:EM96,1,EO96)</f>
        <v/>
      </c>
    </row>
    <row r="97" spans="1:146" ht="26.25" customHeight="1" thickBo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5"/>
      <c r="J97" s="135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5"/>
      <c r="S97" s="135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5"/>
      <c r="AB97" s="135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5"/>
      <c r="AK97" s="135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5"/>
      <c r="AT97" s="135"/>
      <c r="AU97" s="172"/>
      <c r="AV97" s="159" t="str">
        <f t="shared" si="56"/>
        <v/>
      </c>
      <c r="AW97" s="169" t="str">
        <f>IF(AU96="","",VLOOKUP(DT97,General!U:V,2,FALSE))</f>
        <v/>
      </c>
      <c r="AX97" s="163" t="str" cm="1">
        <f t="array" aca="1" ref="AX97" ca="1">IF(AU96="","",INDIRECT(DT97&amp;DJ97))</f>
        <v/>
      </c>
      <c r="AY97" s="91" t="str">
        <f t="shared" si="57"/>
        <v/>
      </c>
      <c r="AZ97" s="91" t="str">
        <f t="shared" si="74"/>
        <v/>
      </c>
      <c r="BA97" s="105" t="str">
        <f t="shared" si="58"/>
        <v/>
      </c>
      <c r="BB97" s="135"/>
      <c r="BC97" s="135"/>
      <c r="BD97" s="135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5"/>
      <c r="BM97" s="135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5"/>
      <c r="BV97" s="135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5"/>
      <c r="CE97" s="135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5"/>
      <c r="CN97" s="135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CW97" s="379">
        <f t="shared" si="59"/>
        <v>0</v>
      </c>
      <c r="CX97" s="335">
        <f>COUNTIF(CZ97:DI97,CW97)</f>
        <v>0</v>
      </c>
      <c r="CY97" s="371" t="str">
        <f t="shared" si="53"/>
        <v/>
      </c>
      <c r="CZ97" s="372" t="str">
        <f t="shared" si="60"/>
        <v/>
      </c>
      <c r="DA97" s="372" t="str">
        <f t="shared" si="61"/>
        <v/>
      </c>
      <c r="DB97" s="372" t="str">
        <f t="shared" si="62"/>
        <v/>
      </c>
      <c r="DC97" s="372" t="str">
        <f t="shared" si="63"/>
        <v/>
      </c>
      <c r="DD97" s="372" t="str">
        <f t="shared" si="64"/>
        <v/>
      </c>
      <c r="DE97" s="372" t="str">
        <f t="shared" si="65"/>
        <v/>
      </c>
      <c r="DF97" s="372" t="str">
        <f t="shared" si="66"/>
        <v/>
      </c>
      <c r="DG97" s="372" t="str">
        <f t="shared" si="67"/>
        <v/>
      </c>
      <c r="DH97" s="372" t="str">
        <f t="shared" si="68"/>
        <v/>
      </c>
      <c r="DI97" s="372" t="str">
        <f t="shared" si="69"/>
        <v/>
      </c>
      <c r="DJ97" s="346">
        <v>97</v>
      </c>
      <c r="DK97" s="350">
        <f t="shared" si="52"/>
        <v>92</v>
      </c>
      <c r="DL97" s="348" t="str" cm="1">
        <f t="array" ref="DL97">IFERROR(INDEX($CZ$4:$DI$4,_xlfn.AGGREGATE(15,6,COLUMN($CZ$4:$DI$4)-COLUMN($CY$1)/($CZ$97:$DI$97=MAX($CZ$97:$DI$97)),COLUMNS($DI$4:DI5))),"")</f>
        <v/>
      </c>
      <c r="DM97" s="348" t="str" cm="1">
        <f t="array" ref="DM97">IFERROR(INDEX($CZ$4:$DI$4,_xlfn.AGGREGATE(15,6,COLUMN($CZ$4:$DI$4)-COLUMN($CY$1)/($CZ$97:$DI$97=MAX($CZ$97:$DI$97)),COLUMNS($DI$4:DJ5))),"")</f>
        <v/>
      </c>
      <c r="DN97" s="348" t="str" cm="1">
        <f t="array" ref="DN97">IFERROR(INDEX($CZ$4:$DI$4,_xlfn.AGGREGATE(15,6,COLUMN($CZ$4:$DI$4)-COLUMN($CY$1)/($CZ$97:$DI$97=MAX($CZ$97:$DI$97)),COLUMNS($DI$4:DK5))),"")</f>
        <v/>
      </c>
      <c r="DO97" s="348" t="str" cm="1">
        <f t="array" ref="DO97">IFERROR(INDEX($CZ$4:$DI$4,_xlfn.AGGREGATE(15,6,COLUMN($CZ$4:$DI$4)-COLUMN($CY$1)/($CZ$97:$DI$97=MAX($CZ$97:$DI$97)),COLUMNS($DI$4:DL5))),"")</f>
        <v/>
      </c>
      <c r="DP97" s="348" t="str" cm="1">
        <f t="array" ref="DP97">IFERROR(INDEX($CZ$4:$DI$4,_xlfn.AGGREGATE(15,6,COLUMN($CZ$4:$DI$4)-COLUMN($CY$1)/($CZ$97:$DI$97=MAX($CZ$97:$DI$97)),COLUMNS($DI$4:DM5))),"")</f>
        <v/>
      </c>
      <c r="DQ97" s="348" t="str" cm="1">
        <f t="array" ref="DQ97">IFERROR(INDEX($CZ$4:$DI$4,_xlfn.AGGREGATE(15,6,COLUMN($CZ$4:$DI$4)-COLUMN($CY$1)/($CZ$97:$DI$97=MAX($CZ$97:$DI$97)),COLUMNS($DI$4:DN5))),"")</f>
        <v/>
      </c>
      <c r="DR97" s="346" t="str">
        <f t="shared" ca="1" si="70"/>
        <v/>
      </c>
      <c r="DS97" s="349" t="str">
        <f t="shared" ca="1" si="71"/>
        <v>R</v>
      </c>
      <c r="DT97" s="349" t="str">
        <f t="shared" ca="1" si="54"/>
        <v/>
      </c>
      <c r="DU97" s="350">
        <f t="shared" ca="1" si="72"/>
        <v>1</v>
      </c>
      <c r="DV97" s="348" t="str">
        <f>IFERROR(VLOOKUP(DL97,General!R:S,2,FALSE),"")</f>
        <v/>
      </c>
      <c r="DW97" s="348" t="str">
        <f>IFERROR(VLOOKUP(DM97,General!R:S,2,FALSE),"")</f>
        <v/>
      </c>
      <c r="DX97" s="348" t="str">
        <f>IFERROR(VLOOKUP(DN97,General!R:S,2,FALSE),"")</f>
        <v/>
      </c>
      <c r="DY97" s="348" t="str">
        <f>IFERROR(VLOOKUP(DO97,General!R:S,2,FALSE),"")</f>
        <v/>
      </c>
      <c r="DZ97" s="348" t="str">
        <f>IFERROR(VLOOKUP(DP97,General!R:S,2,FALSE),"")</f>
        <v/>
      </c>
      <c r="EA97" s="348" t="str">
        <f>IFERROR(VLOOKUP(DQ97,General!R:S,2,FALSE),"")</f>
        <v/>
      </c>
      <c r="EB97" s="373">
        <f ca="1">IF(DL97="",-1,COUNTIF(INDIRECT(DV97&amp;$DJ$10):INDIRECT(DV97&amp;DJ97),"Y"))</f>
        <v>-1</v>
      </c>
      <c r="EC97" s="376">
        <f ca="1">IF(DM97="",-1,COUNTIF(INDIRECT(DW97&amp;$DJ$10):INDIRECT(DW97&amp;DJ97),"Y"))</f>
        <v>-1</v>
      </c>
      <c r="ED97" s="376">
        <f ca="1">IF(DN97="",-1,COUNTIF(INDIRECT(DX97&amp;$DJ$10):INDIRECT(DX97&amp;DJ97),"Y"))</f>
        <v>-1</v>
      </c>
      <c r="EE97" s="374">
        <f ca="1">IF(DO97="",-1,COUNTIF(INDIRECT(DY97&amp;$DJ$10):INDIRECT(DY97&amp;DJ97),"Y"))</f>
        <v>-1</v>
      </c>
      <c r="EF97" s="378">
        <f ca="1">IF(DP97="",-1,COUNTIF(INDIRECT(DZ97&amp;$DJ$10):INDIRECT(DZ97&amp;DJ97),"Y"))</f>
        <v>-1</v>
      </c>
      <c r="EG97" s="378">
        <f ca="1">IF(DQ97="",-1,COUNTIF(INDIRECT(EA97&amp;$DJ$10):INDIRECT(EA97&amp;DJ97),"Y"))</f>
        <v>-1</v>
      </c>
      <c r="EH97" s="348" t="str" cm="1">
        <f t="array" aca="1" ref="EH97" ca="1">IFERROR(INDEX($DL$96:$DQ$96,_xlfn.AGGREGATE(15,6,COLUMN($DL$96:$DQ$96)-COLUMN($DK$96)/($EB$96:$EG$96=MAX($EB$96:$EG$96)),COLUMNS(DL$96:$DL97))),"")</f>
        <v/>
      </c>
      <c r="EI97" s="348" t="str" cm="1">
        <f t="array" aca="1" ref="EI97" ca="1">IFERROR(INDEX($DL$96:$DQ$96,_xlfn.AGGREGATE(15,6,COLUMN($DL$96:$DQ$96)-COLUMN($DK$96)/($EB$96:$EG$96=MAX($EB$96:$EG$96)),COLUMNS($DL$96:DM97))),"")</f>
        <v/>
      </c>
      <c r="EJ97" s="348" t="str" cm="1">
        <f t="array" aca="1" ref="EJ97" ca="1">IFERROR(INDEX($DL$96:$DQ$96,_xlfn.AGGREGATE(15,6,COLUMN($DL$96:$DQ$96)-COLUMN($DK$96)/($EB$96:$EG$96=MAX($EB$96:$EG$96)),COLUMNS($DL$96:DN97))),"")</f>
        <v/>
      </c>
      <c r="EK97" s="348" t="str" cm="1">
        <f t="array" aca="1" ref="EK97" ca="1">IFERROR(INDEX($DL$96:$DQ$96,_xlfn.AGGREGATE(15,6,COLUMN($DL$96:$DQ$96)-COLUMN($DK$96)/($EB$96:$EG$96=MAX($EB$96:$EG$96)),COLUMNS($DL$96:DO97))),"")</f>
        <v/>
      </c>
      <c r="EL97" s="348" t="str" cm="1">
        <f t="array" aca="1" ref="EL97" ca="1">IFERROR(INDEX($DL$96:$DQ$96,_xlfn.AGGREGATE(15,6,COLUMN($DL$96:$DQ$96)-COLUMN($DK$96)/($EB$96:$EG$96=MAX($EB$96:$EG$96)),COLUMNS($DL$96:DP97))),"")</f>
        <v/>
      </c>
      <c r="EM97" s="348" t="str" cm="1">
        <f t="array" aca="1" ref="EM97" ca="1">IFERROR(INDEX($DL$96:$DQ$96,_xlfn.AGGREGATE(15,6,COLUMN($DL$96:$DQ$96)-COLUMN($DK$96)/($EB$96:$EG$96=MAX($EB$96:$EG$96)),COLUMNS($DL$96:DQ97))),"")</f>
        <v/>
      </c>
      <c r="EN97" s="352">
        <f t="shared" ca="1" si="55"/>
        <v>6</v>
      </c>
      <c r="EO97" s="350">
        <f t="shared" ca="1" si="73"/>
        <v>1</v>
      </c>
      <c r="EP97" s="377" t="str" cm="1">
        <f t="array" aca="1" ref="EP97" ca="1">INDEX(EH97:EM97,1,EO97)</f>
        <v/>
      </c>
    </row>
    <row r="98" spans="1:146" ht="26.25" customHeight="1" thickBo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5"/>
      <c r="J98" s="135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5"/>
      <c r="S98" s="135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5"/>
      <c r="AB98" s="135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5"/>
      <c r="AK98" s="135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5"/>
      <c r="AT98" s="135"/>
      <c r="AU98" s="172"/>
      <c r="AV98" s="159" t="str">
        <f t="shared" si="56"/>
        <v/>
      </c>
      <c r="AW98" s="169" t="str">
        <f>IF(AU97="","",VLOOKUP(DT98,General!U:V,2,FALSE))</f>
        <v/>
      </c>
      <c r="AX98" s="163" t="str" cm="1">
        <f t="array" aca="1" ref="AX98" ca="1">IF(AU97="","",INDIRECT(DT98&amp;DJ98))</f>
        <v/>
      </c>
      <c r="AY98" s="91" t="str">
        <f t="shared" si="57"/>
        <v/>
      </c>
      <c r="AZ98" s="91" t="str">
        <f t="shared" si="74"/>
        <v/>
      </c>
      <c r="BA98" s="105" t="str">
        <f t="shared" si="58"/>
        <v/>
      </c>
      <c r="BB98" s="135"/>
      <c r="BC98" s="135"/>
      <c r="BD98" s="135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5"/>
      <c r="BM98" s="135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5"/>
      <c r="BV98" s="135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5"/>
      <c r="CE98" s="135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5"/>
      <c r="CN98" s="135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CW98" s="379">
        <f t="shared" si="59"/>
        <v>0</v>
      </c>
      <c r="CX98" s="335">
        <f>COUNTIF(CZ98:DI98,CW98)</f>
        <v>0</v>
      </c>
      <c r="CY98" s="371" t="str">
        <f t="shared" si="53"/>
        <v/>
      </c>
      <c r="CZ98" s="372" t="str">
        <f t="shared" si="60"/>
        <v/>
      </c>
      <c r="DA98" s="372" t="str">
        <f t="shared" si="61"/>
        <v/>
      </c>
      <c r="DB98" s="372" t="str">
        <f t="shared" si="62"/>
        <v/>
      </c>
      <c r="DC98" s="372" t="str">
        <f t="shared" si="63"/>
        <v/>
      </c>
      <c r="DD98" s="372" t="str">
        <f t="shared" si="64"/>
        <v/>
      </c>
      <c r="DE98" s="372" t="str">
        <f t="shared" si="65"/>
        <v/>
      </c>
      <c r="DF98" s="372" t="str">
        <f t="shared" si="66"/>
        <v/>
      </c>
      <c r="DG98" s="372" t="str">
        <f t="shared" si="67"/>
        <v/>
      </c>
      <c r="DH98" s="372" t="str">
        <f t="shared" si="68"/>
        <v/>
      </c>
      <c r="DI98" s="372" t="str">
        <f t="shared" si="69"/>
        <v/>
      </c>
      <c r="DJ98" s="346">
        <v>98</v>
      </c>
      <c r="DK98" s="350">
        <f t="shared" si="52"/>
        <v>93</v>
      </c>
      <c r="DL98" s="348" t="str" cm="1">
        <f t="array" ref="DL98">IFERROR(INDEX($CZ$4:$DI$4,_xlfn.AGGREGATE(15,6,COLUMN($CZ$4:$DI$4)-COLUMN($CY$1)/($CZ$98:$DI$98=MAX($CZ$98:$DI$98)),COLUMNS($DI$4:DI5))),"")</f>
        <v/>
      </c>
      <c r="DM98" s="348" t="str" cm="1">
        <f t="array" ref="DM98">IFERROR(INDEX($CZ$4:$DI$4,_xlfn.AGGREGATE(15,6,COLUMN($CZ$4:$DI$4)-COLUMN($CY$1)/($CZ$98:$DI$98=MAX($CZ$98:$DI$98)),COLUMNS($DI$4:DJ5))),"")</f>
        <v/>
      </c>
      <c r="DN98" s="348" t="str" cm="1">
        <f t="array" ref="DN98">IFERROR(INDEX($CZ$4:$DI$4,_xlfn.AGGREGATE(15,6,COLUMN($CZ$4:$DI$4)-COLUMN($CY$1)/($CZ$98:$DI$98=MAX($CZ$98:$DI$98)),COLUMNS($DI$4:DK5))),"")</f>
        <v/>
      </c>
      <c r="DO98" s="348" t="str" cm="1">
        <f t="array" ref="DO98">IFERROR(INDEX($CZ$4:$DI$4,_xlfn.AGGREGATE(15,6,COLUMN($CZ$4:$DI$4)-COLUMN($CY$1)/($CZ$98:$DI$98=MAX($CZ$98:$DI$98)),COLUMNS($DI$4:DL5))),"")</f>
        <v/>
      </c>
      <c r="DP98" s="348" t="str" cm="1">
        <f t="array" ref="DP98">IFERROR(INDEX($CZ$4:$DI$4,_xlfn.AGGREGATE(15,6,COLUMN($CZ$4:$DI$4)-COLUMN($CY$1)/($CZ$98:$DI$98=MAX($CZ$98:$DI$98)),COLUMNS($DI$4:DM5))),"")</f>
        <v/>
      </c>
      <c r="DQ98" s="348" t="str" cm="1">
        <f t="array" ref="DQ98">IFERROR(INDEX($CZ$4:$DI$4,_xlfn.AGGREGATE(15,6,COLUMN($CZ$4:$DI$4)-COLUMN($CY$1)/($CZ$98:$DI$98=MAX($CZ$98:$DI$98)),COLUMNS($DI$4:DN5))),"")</f>
        <v/>
      </c>
      <c r="DR98" s="346" t="str">
        <f t="shared" ca="1" si="70"/>
        <v/>
      </c>
      <c r="DS98" s="349" t="str">
        <f t="shared" ca="1" si="71"/>
        <v>R</v>
      </c>
      <c r="DT98" s="349" t="str">
        <f t="shared" ca="1" si="54"/>
        <v/>
      </c>
      <c r="DU98" s="350">
        <f t="shared" ca="1" si="72"/>
        <v>2</v>
      </c>
      <c r="DV98" s="348" t="str">
        <f>IFERROR(VLOOKUP(DL98,General!R:S,2,FALSE),"")</f>
        <v/>
      </c>
      <c r="DW98" s="348" t="str">
        <f>IFERROR(VLOOKUP(DM98,General!R:S,2,FALSE),"")</f>
        <v/>
      </c>
      <c r="DX98" s="348" t="str">
        <f>IFERROR(VLOOKUP(DN98,General!R:S,2,FALSE),"")</f>
        <v/>
      </c>
      <c r="DY98" s="348" t="str">
        <f>IFERROR(VLOOKUP(DO98,General!R:S,2,FALSE),"")</f>
        <v/>
      </c>
      <c r="DZ98" s="348" t="str">
        <f>IFERROR(VLOOKUP(DP98,General!R:S,2,FALSE),"")</f>
        <v/>
      </c>
      <c r="EA98" s="348" t="str">
        <f>IFERROR(VLOOKUP(DQ98,General!R:S,2,FALSE),"")</f>
        <v/>
      </c>
      <c r="EB98" s="373">
        <f ca="1">IF(DL98="",-1,COUNTIF(INDIRECT(DV98&amp;$DJ$10):INDIRECT(DV98&amp;DJ98),"Y"))</f>
        <v>-1</v>
      </c>
      <c r="EC98" s="376">
        <f ca="1">IF(DM98="",-1,COUNTIF(INDIRECT(DW98&amp;$DJ$10):INDIRECT(DW98&amp;DJ98),"Y"))</f>
        <v>-1</v>
      </c>
      <c r="ED98" s="376">
        <f ca="1">IF(DN98="",-1,COUNTIF(INDIRECT(DX98&amp;$DJ$10):INDIRECT(DX98&amp;DJ98),"Y"))</f>
        <v>-1</v>
      </c>
      <c r="EE98" s="374">
        <f ca="1">IF(DO98="",-1,COUNTIF(INDIRECT(DY98&amp;$DJ$10):INDIRECT(DY98&amp;DJ98),"Y"))</f>
        <v>-1</v>
      </c>
      <c r="EF98" s="378">
        <f ca="1">IF(DP98="",-1,COUNTIF(INDIRECT(DZ98&amp;$DJ$10):INDIRECT(DZ98&amp;DJ98),"Y"))</f>
        <v>-1</v>
      </c>
      <c r="EG98" s="378">
        <f ca="1">IF(DQ98="",-1,COUNTIF(INDIRECT(EA98&amp;$DJ$10):INDIRECT(EA98&amp;DJ98),"Y"))</f>
        <v>-1</v>
      </c>
      <c r="EH98" s="348" t="str" cm="1">
        <f t="array" aca="1" ref="EH98" ca="1">IFERROR(INDEX($DL$97:$DQ$97,_xlfn.AGGREGATE(15,6,COLUMN($DL$97:$DQ$97)-COLUMN($DK$97)/($EB$97:$EG$97=MAX($EB$97:$EG$97)),COLUMNS(DL$97:$DL98))),"")</f>
        <v/>
      </c>
      <c r="EI98" s="348" t="str" cm="1">
        <f t="array" aca="1" ref="EI98" ca="1">IFERROR(INDEX($DL$97:$DQ$97,_xlfn.AGGREGATE(15,6,COLUMN($DL$97:$DQ$97)-COLUMN($DK$97)/($EB$97:$EG$97=MAX($EB$97:$EG$97)),COLUMNS($DL$97:DM98))),"")</f>
        <v/>
      </c>
      <c r="EJ98" s="348" t="str" cm="1">
        <f t="array" aca="1" ref="EJ98" ca="1">IFERROR(INDEX($DL$97:$DQ$97,_xlfn.AGGREGATE(15,6,COLUMN($DL$97:$DQ$97)-COLUMN($DK$97)/($EB$97:$EG$97=MAX($EB$97:$EG$97)),COLUMNS($DL$97:DN98))),"")</f>
        <v/>
      </c>
      <c r="EK98" s="348" t="str" cm="1">
        <f t="array" aca="1" ref="EK98" ca="1">IFERROR(INDEX($DL$97:$DQ$97,_xlfn.AGGREGATE(15,6,COLUMN($DL$97:$DQ$97)-COLUMN($DK$97)/($EB$97:$EG$97=MAX($EB$97:$EG$97)),COLUMNS($DL$97:DO98))),"")</f>
        <v/>
      </c>
      <c r="EL98" s="348" t="str" cm="1">
        <f t="array" aca="1" ref="EL98" ca="1">IFERROR(INDEX($DL$97:$DQ$97,_xlfn.AGGREGATE(15,6,COLUMN($DL$97:$DQ$97)-COLUMN($DK$97)/($EB$97:$EG$97=MAX($EB$97:$EG$97)),COLUMNS($DL$97:DP98))),"")</f>
        <v/>
      </c>
      <c r="EM98" s="348" t="str" cm="1">
        <f t="array" aca="1" ref="EM98" ca="1">IFERROR(INDEX($DL$97:$DQ$97,_xlfn.AGGREGATE(15,6,COLUMN($DL$97:$DQ$97)-COLUMN($DK$97)/($EB$97:$EG$97=MAX($EB$97:$EG$97)),COLUMNS($DL$97:DQ98))),"")</f>
        <v/>
      </c>
      <c r="EN98" s="352">
        <f t="shared" ca="1" si="55"/>
        <v>6</v>
      </c>
      <c r="EO98" s="350">
        <f t="shared" ca="1" si="73"/>
        <v>2</v>
      </c>
      <c r="EP98" s="377" t="str" cm="1">
        <f t="array" aca="1" ref="EP98" ca="1">INDEX(EH98:EM98,1,EO98)</f>
        <v/>
      </c>
    </row>
    <row r="99" spans="1:146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5"/>
      <c r="J99" s="135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5"/>
      <c r="S99" s="135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5"/>
      <c r="AB99" s="135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5"/>
      <c r="AK99" s="135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5"/>
      <c r="AT99" s="135"/>
      <c r="AU99" s="173"/>
      <c r="AV99" s="160" t="str">
        <f t="shared" si="56"/>
        <v/>
      </c>
      <c r="AW99" s="170" t="str">
        <f>IF(AU98="","",VLOOKUP(DT99,General!U:V,2,FALSE))</f>
        <v/>
      </c>
      <c r="AX99" s="167" t="str" cm="1">
        <f t="array" aca="1" ref="AX99" ca="1">IF(AU98="","",INDIRECT(DT99&amp;DJ99))</f>
        <v/>
      </c>
      <c r="AY99" s="107" t="str">
        <f t="shared" si="57"/>
        <v/>
      </c>
      <c r="AZ99" s="107" t="str">
        <f t="shared" si="74"/>
        <v/>
      </c>
      <c r="BA99" s="108" t="str">
        <f t="shared" si="58"/>
        <v/>
      </c>
      <c r="BB99" s="135"/>
      <c r="BC99" s="135"/>
      <c r="BD99" s="135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5"/>
      <c r="BM99" s="135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5"/>
      <c r="BV99" s="135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5"/>
      <c r="CE99" s="135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5"/>
      <c r="CN99" s="135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379">
        <f t="shared" si="59"/>
        <v>0</v>
      </c>
      <c r="CX99" s="335">
        <f>COUNTIF(CZ99:DI99,CW99)</f>
        <v>0</v>
      </c>
      <c r="CY99" s="371" t="str">
        <f t="shared" si="53"/>
        <v/>
      </c>
      <c r="CZ99" s="372" t="str">
        <f t="shared" si="60"/>
        <v/>
      </c>
      <c r="DA99" s="372" t="str">
        <f t="shared" si="61"/>
        <v/>
      </c>
      <c r="DB99" s="372" t="str">
        <f t="shared" si="62"/>
        <v/>
      </c>
      <c r="DC99" s="372" t="str">
        <f t="shared" si="63"/>
        <v/>
      </c>
      <c r="DD99" s="372" t="str">
        <f t="shared" si="64"/>
        <v/>
      </c>
      <c r="DE99" s="372" t="str">
        <f t="shared" si="65"/>
        <v/>
      </c>
      <c r="DF99" s="372" t="str">
        <f t="shared" si="66"/>
        <v/>
      </c>
      <c r="DG99" s="372" t="str">
        <f t="shared" si="67"/>
        <v/>
      </c>
      <c r="DH99" s="372" t="str">
        <f t="shared" si="68"/>
        <v/>
      </c>
      <c r="DI99" s="372" t="str">
        <f t="shared" si="69"/>
        <v/>
      </c>
      <c r="DJ99" s="346">
        <v>99</v>
      </c>
      <c r="DK99" s="350">
        <f t="shared" si="52"/>
        <v>94</v>
      </c>
      <c r="DL99" s="348" t="str" cm="1">
        <f t="array" ref="DL99">IFERROR(INDEX($CZ$4:$DI$4,_xlfn.AGGREGATE(15,6,COLUMN($CZ$4:$DI$4)-COLUMN($CY$1)/($CZ$99:$DI$99=MAX($CZ$99:$DI$99)),COLUMNS($DI$4:DI5))),"")</f>
        <v/>
      </c>
      <c r="DM99" s="348" t="str" cm="1">
        <f t="array" ref="DM99">IFERROR(INDEX($CZ$4:$DI$4,_xlfn.AGGREGATE(15,6,COLUMN($CZ$4:$DI$4)-COLUMN($CY$1)/($CZ$99:$DI$99=MAX($CZ$99:$DI$99)),COLUMNS($DI$4:DJ5))),"")</f>
        <v/>
      </c>
      <c r="DN99" s="348" t="str" cm="1">
        <f t="array" ref="DN99">IFERROR(INDEX($CZ$4:$DI$4,_xlfn.AGGREGATE(15,6,COLUMN($CZ$4:$DI$4)-COLUMN($CY$1)/($CZ$99:$DI$99=MAX($CZ$99:$DI$99)),COLUMNS($DI$4:DK5))),"")</f>
        <v/>
      </c>
      <c r="DO99" s="348" t="str" cm="1">
        <f t="array" ref="DO99">IFERROR(INDEX($CZ$4:$DI$4,_xlfn.AGGREGATE(15,6,COLUMN($CZ$4:$DI$4)-COLUMN($CY$1)/($CZ$99:$DI$99=MAX($CZ$99:$DI$99)),COLUMNS($DI$4:DL5))),"")</f>
        <v/>
      </c>
      <c r="DP99" s="348" t="str" cm="1">
        <f t="array" ref="DP99">IFERROR(INDEX($CZ$4:$DI$4,_xlfn.AGGREGATE(15,6,COLUMN($CZ$4:$DI$4)-COLUMN($CY$1)/($CZ$99:$DI$99=MAX($CZ$99:$DI$99)),COLUMNS($DI$4:DM5))),"")</f>
        <v/>
      </c>
      <c r="DQ99" s="348" t="str" cm="1">
        <f t="array" ref="DQ99">IFERROR(INDEX($CZ$4:$DI$4,_xlfn.AGGREGATE(15,6,COLUMN($CZ$4:$DI$4)-COLUMN($CY$1)/($CZ$99:$DI$99=MAX($CZ$99:$DI$99)),COLUMNS($DI$4:DN5))),"")</f>
        <v/>
      </c>
      <c r="DR99" s="346" t="str">
        <f t="shared" ca="1" si="70"/>
        <v/>
      </c>
      <c r="DS99" s="349" t="str">
        <f t="shared" ca="1" si="71"/>
        <v>R</v>
      </c>
      <c r="DT99" s="349" t="str">
        <f t="shared" ca="1" si="54"/>
        <v/>
      </c>
      <c r="DU99" s="350">
        <f t="shared" ca="1" si="72"/>
        <v>3</v>
      </c>
      <c r="DV99" s="348" t="str">
        <f>IFERROR(VLOOKUP(DL99,General!R:S,2,FALSE),"")</f>
        <v/>
      </c>
      <c r="DW99" s="348" t="str">
        <f>IFERROR(VLOOKUP(DM99,General!R:S,2,FALSE),"")</f>
        <v/>
      </c>
      <c r="DX99" s="348" t="str">
        <f>IFERROR(VLOOKUP(DN99,General!R:S,2,FALSE),"")</f>
        <v/>
      </c>
      <c r="DY99" s="348" t="str">
        <f>IFERROR(VLOOKUP(DO99,General!R:S,2,FALSE),"")</f>
        <v/>
      </c>
      <c r="DZ99" s="348" t="str">
        <f>IFERROR(VLOOKUP(DP99,General!R:S,2,FALSE),"")</f>
        <v/>
      </c>
      <c r="EA99" s="348" t="str">
        <f>IFERROR(VLOOKUP(DQ99,General!R:S,2,FALSE),"")</f>
        <v/>
      </c>
      <c r="EB99" s="373">
        <f ca="1">IF(DL99="",-1,COUNTIF(INDIRECT(DV99&amp;$DJ$10):INDIRECT(DV99&amp;DJ99),"Y"))</f>
        <v>-1</v>
      </c>
      <c r="EC99" s="376">
        <f ca="1">IF(DM99="",-1,COUNTIF(INDIRECT(DW99&amp;$DJ$10):INDIRECT(DW99&amp;DJ99),"Y"))</f>
        <v>-1</v>
      </c>
      <c r="ED99" s="376">
        <f ca="1">IF(DN99="",-1,COUNTIF(INDIRECT(DX99&amp;$DJ$10):INDIRECT(DX99&amp;DJ99),"Y"))</f>
        <v>-1</v>
      </c>
      <c r="EE99" s="374">
        <f ca="1">IF(DO99="",-1,COUNTIF(INDIRECT(DY99&amp;$DJ$10):INDIRECT(DY99&amp;DJ99),"Y"))</f>
        <v>-1</v>
      </c>
      <c r="EF99" s="378">
        <f ca="1">IF(DP99="",-1,COUNTIF(INDIRECT(DZ99&amp;$DJ$10):INDIRECT(DZ99&amp;DJ99),"Y"))</f>
        <v>-1</v>
      </c>
      <c r="EG99" s="378">
        <f ca="1">IF(DQ99="",-1,COUNTIF(INDIRECT(EA99&amp;$DJ$10):INDIRECT(EA99&amp;DJ99),"Y"))</f>
        <v>-1</v>
      </c>
      <c r="EH99" s="348" t="str" cm="1">
        <f t="array" aca="1" ref="EH99" ca="1">IFERROR(INDEX($DL$98:$DQ$98,_xlfn.AGGREGATE(15,6,COLUMN($DL$98:$DQ$98)-COLUMN($DK$98)/($EB$98:$EG$98=MAX($EB$98:$EG$98)),COLUMNS(DL$98:$DL99))),"")</f>
        <v/>
      </c>
      <c r="EI99" s="348" t="str" cm="1">
        <f t="array" aca="1" ref="EI99" ca="1">IFERROR(INDEX($DL$98:$DQ$98,_xlfn.AGGREGATE(15,6,COLUMN($DL$98:$DQ$98)-COLUMN($DK$98)/($EB$98:$EG$98=MAX($EB$98:$EG$98)),COLUMNS($DL$98:DM99))),"")</f>
        <v/>
      </c>
      <c r="EJ99" s="348" t="str" cm="1">
        <f t="array" aca="1" ref="EJ99" ca="1">IFERROR(INDEX($DL$98:$DQ$98,_xlfn.AGGREGATE(15,6,COLUMN($DL$98:$DQ$98)-COLUMN($DK$98)/($EB$98:$EG$98=MAX($EB$98:$EG$98)),COLUMNS($DL$98:DN99))),"")</f>
        <v/>
      </c>
      <c r="EK99" s="348" t="str" cm="1">
        <f t="array" aca="1" ref="EK99" ca="1">IFERROR(INDEX($DL$98:$DQ$98,_xlfn.AGGREGATE(15,6,COLUMN($DL$98:$DQ$98)-COLUMN($DK$98)/($EB$98:$EG$98=MAX($EB$98:$EG$98)),COLUMNS($DL$98:DO99))),"")</f>
        <v/>
      </c>
      <c r="EL99" s="348" t="str" cm="1">
        <f t="array" aca="1" ref="EL99" ca="1">IFERROR(INDEX($DL$98:$DQ$98,_xlfn.AGGREGATE(15,6,COLUMN($DL$98:$DQ$98)-COLUMN($DK$98)/($EB$98:$EG$98=MAX($EB$98:$EG$98)),COLUMNS($DL$98:DP99))),"")</f>
        <v/>
      </c>
      <c r="EM99" s="348" t="str" cm="1">
        <f t="array" aca="1" ref="EM99" ca="1">IFERROR(INDEX($DL$98:$DQ$98,_xlfn.AGGREGATE(15,6,COLUMN($DL$98:$DQ$98)-COLUMN($DK$98)/($EB$98:$EG$98=MAX($EB$98:$EG$98)),COLUMNS($DL$98:DQ99))),"")</f>
        <v/>
      </c>
      <c r="EN99" s="352">
        <f t="shared" ca="1" si="55"/>
        <v>6</v>
      </c>
      <c r="EO99" s="350">
        <f t="shared" ca="1" si="73"/>
        <v>3</v>
      </c>
      <c r="EP99" s="377" t="str" cm="1">
        <f t="array" aca="1" ref="EP99" ca="1">INDEX(EH99:EM99,1,EO99)</f>
        <v/>
      </c>
    </row>
    <row r="100" spans="1:146" ht="26.25" customHeight="1" thickBo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5"/>
      <c r="J100" s="135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5"/>
      <c r="S100" s="135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5"/>
      <c r="AB100" s="135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5"/>
      <c r="AK100" s="135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5"/>
      <c r="AT100" s="135"/>
      <c r="AU100" s="171"/>
      <c r="AV100" s="164" t="str">
        <f t="shared" si="56"/>
        <v/>
      </c>
      <c r="AW100" s="165" t="str">
        <f>IF(AU99="","",VLOOKUP(DT100,General!U:V,2,FALSE))</f>
        <v/>
      </c>
      <c r="AX100" s="166" t="str" cm="1">
        <f t="array" aca="1" ref="AX100" ca="1">IF(AU99="","",INDIRECT(DT100&amp;DJ100))</f>
        <v/>
      </c>
      <c r="AY100" s="102" t="str">
        <f t="shared" si="57"/>
        <v/>
      </c>
      <c r="AZ100" s="102" t="str">
        <f t="shared" si="74"/>
        <v/>
      </c>
      <c r="BA100" s="103" t="str">
        <f t="shared" si="58"/>
        <v/>
      </c>
      <c r="BB100" s="135"/>
      <c r="BC100" s="135"/>
      <c r="BD100" s="135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5"/>
      <c r="BM100" s="135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5"/>
      <c r="BV100" s="135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5"/>
      <c r="CE100" s="135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5"/>
      <c r="CN100" s="135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CW100" s="379">
        <f t="shared" si="59"/>
        <v>0</v>
      </c>
      <c r="CX100" s="335">
        <f>COUNTIF(CZ100:DI100,CW100)</f>
        <v>0</v>
      </c>
      <c r="CY100" s="371" t="str">
        <f t="shared" si="53"/>
        <v/>
      </c>
      <c r="CZ100" s="372" t="str">
        <f t="shared" si="60"/>
        <v/>
      </c>
      <c r="DA100" s="372" t="str">
        <f t="shared" si="61"/>
        <v/>
      </c>
      <c r="DB100" s="372" t="str">
        <f t="shared" si="62"/>
        <v/>
      </c>
      <c r="DC100" s="372" t="str">
        <f t="shared" si="63"/>
        <v/>
      </c>
      <c r="DD100" s="372" t="str">
        <f t="shared" si="64"/>
        <v/>
      </c>
      <c r="DE100" s="372" t="str">
        <f t="shared" si="65"/>
        <v/>
      </c>
      <c r="DF100" s="372" t="str">
        <f t="shared" si="66"/>
        <v/>
      </c>
      <c r="DG100" s="372" t="str">
        <f t="shared" si="67"/>
        <v/>
      </c>
      <c r="DH100" s="372" t="str">
        <f t="shared" si="68"/>
        <v/>
      </c>
      <c r="DI100" s="372" t="str">
        <f t="shared" si="69"/>
        <v/>
      </c>
      <c r="DJ100" s="346">
        <v>100</v>
      </c>
      <c r="DK100" s="350">
        <f t="shared" si="52"/>
        <v>95</v>
      </c>
      <c r="DL100" s="348" t="str" cm="1">
        <f t="array" ref="DL100">IFERROR(INDEX($CZ$4:$DI$4,_xlfn.AGGREGATE(15,6,COLUMN($CZ$4:$DI$4)-COLUMN($CY$1)/($CZ$100:$DI$100=MAX($CZ$100:$DI$100)),COLUMNS($DI$4:DI5))),"")</f>
        <v/>
      </c>
      <c r="DM100" s="348" t="str" cm="1">
        <f t="array" ref="DM100">IFERROR(INDEX($CZ$4:$DI$4,_xlfn.AGGREGATE(15,6,COLUMN($CZ$4:$DI$4)-COLUMN($CY$1)/($CZ$100:$DI$100=MAX($CZ$100:$DI$100)),COLUMNS($DI$4:DJ5))),"")</f>
        <v/>
      </c>
      <c r="DN100" s="348" t="str" cm="1">
        <f t="array" ref="DN100">IFERROR(INDEX($CZ$4:$DI$4,_xlfn.AGGREGATE(15,6,COLUMN($CZ$4:$DI$4)-COLUMN($CY$1)/($CZ$100:$DI$100=MAX($CZ$100:$DI$100)),COLUMNS($DI$4:DK5))),"")</f>
        <v/>
      </c>
      <c r="DO100" s="348" t="str" cm="1">
        <f t="array" ref="DO100">IFERROR(INDEX($CZ$4:$DI$4,_xlfn.AGGREGATE(15,6,COLUMN($CZ$4:$DI$4)-COLUMN($CY$1)/($CZ$100:$DI$100=MAX($CZ$100:$DI$100)),COLUMNS($DI$4:DL5))),"")</f>
        <v/>
      </c>
      <c r="DP100" s="348" t="str" cm="1">
        <f t="array" ref="DP100">IFERROR(INDEX($CZ$4:$DI$4,_xlfn.AGGREGATE(15,6,COLUMN($CZ$4:$DI$4)-COLUMN($CY$1)/($CZ$100:$DI$100=MAX($CZ$100:$DI$100)),COLUMNS($DI$4:DM5))),"")</f>
        <v/>
      </c>
      <c r="DQ100" s="348" t="str" cm="1">
        <f t="array" ref="DQ100">IFERROR(INDEX($CZ$4:$DI$4,_xlfn.AGGREGATE(15,6,COLUMN($CZ$4:$DI$4)-COLUMN($CY$1)/($CZ$100:$DI$100=MAX($CZ$100:$DI$100)),COLUMNS($DI$4:DN5))),"")</f>
        <v/>
      </c>
      <c r="DR100" s="346" t="str">
        <f t="shared" ca="1" si="70"/>
        <v/>
      </c>
      <c r="DS100" s="349" t="str">
        <f t="shared" ca="1" si="71"/>
        <v>R</v>
      </c>
      <c r="DT100" s="349" t="str">
        <f t="shared" ca="1" si="54"/>
        <v/>
      </c>
      <c r="DU100" s="350">
        <f t="shared" ca="1" si="72"/>
        <v>4</v>
      </c>
      <c r="DV100" s="348" t="str">
        <f>IFERROR(VLOOKUP(DL100,General!R:S,2,FALSE),"")</f>
        <v/>
      </c>
      <c r="DW100" s="348" t="str">
        <f>IFERROR(VLOOKUP(DM100,General!R:S,2,FALSE),"")</f>
        <v/>
      </c>
      <c r="DX100" s="348" t="str">
        <f>IFERROR(VLOOKUP(DN100,General!R:S,2,FALSE),"")</f>
        <v/>
      </c>
      <c r="DY100" s="348" t="str">
        <f>IFERROR(VLOOKUP(DO100,General!R:S,2,FALSE),"")</f>
        <v/>
      </c>
      <c r="DZ100" s="348" t="str">
        <f>IFERROR(VLOOKUP(DP100,General!R:S,2,FALSE),"")</f>
        <v/>
      </c>
      <c r="EA100" s="348" t="str">
        <f>IFERROR(VLOOKUP(DQ100,General!R:S,2,FALSE),"")</f>
        <v/>
      </c>
      <c r="EB100" s="373">
        <f ca="1">IF(DL100="",-1,COUNTIF(INDIRECT(DV100&amp;$DJ$10):INDIRECT(DV100&amp;DJ100),"Y"))</f>
        <v>-1</v>
      </c>
      <c r="EC100" s="376">
        <f ca="1">IF(DM100="",-1,COUNTIF(INDIRECT(DW100&amp;$DJ$10):INDIRECT(DW100&amp;DJ100),"Y"))</f>
        <v>-1</v>
      </c>
      <c r="ED100" s="376">
        <f ca="1">IF(DN100="",-1,COUNTIF(INDIRECT(DX100&amp;$DJ$10):INDIRECT(DX100&amp;DJ100),"Y"))</f>
        <v>-1</v>
      </c>
      <c r="EE100" s="374">
        <f ca="1">IF(DO100="",-1,COUNTIF(INDIRECT(DY100&amp;$DJ$10):INDIRECT(DY100&amp;DJ100),"Y"))</f>
        <v>-1</v>
      </c>
      <c r="EF100" s="378">
        <f ca="1">IF(DP100="",-1,COUNTIF(INDIRECT(DZ100&amp;$DJ$10):INDIRECT(DZ100&amp;DJ100),"Y"))</f>
        <v>-1</v>
      </c>
      <c r="EG100" s="378">
        <f ca="1">IF(DQ100="",-1,COUNTIF(INDIRECT(EA100&amp;$DJ$10):INDIRECT(EA100&amp;DJ100),"Y"))</f>
        <v>-1</v>
      </c>
      <c r="EH100" s="348" t="str" cm="1">
        <f t="array" aca="1" ref="EH100" ca="1">IFERROR(INDEX($DL$99:$DQ$99,_xlfn.AGGREGATE(15,6,COLUMN($DL$99:$DQ$99)-COLUMN($DK$99)/($EB$99:$EG$99=MAX($EB$99:$EG$99)),COLUMNS(DL$99:$DL100))),"")</f>
        <v/>
      </c>
      <c r="EI100" s="348" t="str" cm="1">
        <f t="array" aca="1" ref="EI100" ca="1">IFERROR(INDEX($DL$99:$DQ$99,_xlfn.AGGREGATE(15,6,COLUMN($DL$99:$DQ$99)-COLUMN($DK$99)/($EB$99:$EG$99=MAX($EB$99:$EG$99)),COLUMNS($DL$99:DM100))),"")</f>
        <v/>
      </c>
      <c r="EJ100" s="348" t="str" cm="1">
        <f t="array" aca="1" ref="EJ100" ca="1">IFERROR(INDEX($DL$99:$DQ$99,_xlfn.AGGREGATE(15,6,COLUMN($DL$99:$DQ$99)-COLUMN($DK$99)/($EB$99:$EG$99=MAX($EB$99:$EG$99)),COLUMNS($DL$99:DN100))),"")</f>
        <v/>
      </c>
      <c r="EK100" s="348" t="str" cm="1">
        <f t="array" aca="1" ref="EK100" ca="1">IFERROR(INDEX($DL$99:$DQ$99,_xlfn.AGGREGATE(15,6,COLUMN($DL$99:$DQ$99)-COLUMN($DK$99)/($EB$99:$EG$99=MAX($EB$99:$EG$99)),COLUMNS($DL$99:DO100))),"")</f>
        <v/>
      </c>
      <c r="EL100" s="348" t="str" cm="1">
        <f t="array" aca="1" ref="EL100" ca="1">IFERROR(INDEX($DL$99:$DQ$99,_xlfn.AGGREGATE(15,6,COLUMN($DL$99:$DQ$99)-COLUMN($DK$99)/($EB$99:$EG$99=MAX($EB$99:$EG$99)),COLUMNS($DL$99:DP100))),"")</f>
        <v/>
      </c>
      <c r="EM100" s="348" t="str" cm="1">
        <f t="array" aca="1" ref="EM100" ca="1">IFERROR(INDEX($DL$99:$DQ$99,_xlfn.AGGREGATE(15,6,COLUMN($DL$99:$DQ$99)-COLUMN($DK$99)/($EB$99:$EG$99=MAX($EB$99:$EG$99)),COLUMNS($DL$99:DQ100))),"")</f>
        <v/>
      </c>
      <c r="EN100" s="352">
        <f t="shared" ca="1" si="55"/>
        <v>6</v>
      </c>
      <c r="EO100" s="350">
        <f t="shared" ca="1" si="73"/>
        <v>4</v>
      </c>
      <c r="EP100" s="377" t="str" cm="1">
        <f t="array" aca="1" ref="EP100" ca="1">INDEX(EH100:EM100,1,EO100)</f>
        <v/>
      </c>
    </row>
    <row r="101" spans="1:146" ht="26.25" customHeight="1" thickBo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5"/>
      <c r="J101" s="135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5"/>
      <c r="S101" s="135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5"/>
      <c r="AB101" s="135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5"/>
      <c r="AK101" s="135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5"/>
      <c r="AT101" s="135"/>
      <c r="AU101" s="172"/>
      <c r="AV101" s="159" t="str">
        <f t="shared" si="56"/>
        <v/>
      </c>
      <c r="AW101" s="169" t="str">
        <f>IF(AU100="","",VLOOKUP(DT101,General!U:V,2,FALSE))</f>
        <v/>
      </c>
      <c r="AX101" s="163" t="str" cm="1">
        <f t="array" aca="1" ref="AX101" ca="1">IF(AU100="","",INDIRECT(DT101&amp;DJ101))</f>
        <v/>
      </c>
      <c r="AY101" s="91" t="str">
        <f t="shared" si="57"/>
        <v/>
      </c>
      <c r="AZ101" s="91" t="str">
        <f t="shared" si="74"/>
        <v/>
      </c>
      <c r="BA101" s="105" t="str">
        <f t="shared" si="58"/>
        <v/>
      </c>
      <c r="BB101" s="135"/>
      <c r="BC101" s="135"/>
      <c r="BD101" s="135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5"/>
      <c r="BM101" s="135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5"/>
      <c r="BV101" s="135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5"/>
      <c r="CE101" s="135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5"/>
      <c r="CN101" s="135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CW101" s="379">
        <f t="shared" si="59"/>
        <v>0</v>
      </c>
      <c r="CX101" s="335">
        <f>COUNTIF(CZ101:DI101,CW101)</f>
        <v>0</v>
      </c>
      <c r="CY101" s="371" t="str">
        <f t="shared" si="53"/>
        <v/>
      </c>
      <c r="CZ101" s="372" t="str">
        <f t="shared" si="60"/>
        <v/>
      </c>
      <c r="DA101" s="372" t="str">
        <f t="shared" si="61"/>
        <v/>
      </c>
      <c r="DB101" s="372" t="str">
        <f t="shared" si="62"/>
        <v/>
      </c>
      <c r="DC101" s="372" t="str">
        <f t="shared" si="63"/>
        <v/>
      </c>
      <c r="DD101" s="372" t="str">
        <f t="shared" si="64"/>
        <v/>
      </c>
      <c r="DE101" s="372" t="str">
        <f t="shared" si="65"/>
        <v/>
      </c>
      <c r="DF101" s="372" t="str">
        <f t="shared" si="66"/>
        <v/>
      </c>
      <c r="DG101" s="372" t="str">
        <f t="shared" si="67"/>
        <v/>
      </c>
      <c r="DH101" s="372" t="str">
        <f t="shared" si="68"/>
        <v/>
      </c>
      <c r="DI101" s="372" t="str">
        <f t="shared" si="69"/>
        <v/>
      </c>
      <c r="DJ101" s="346">
        <v>101</v>
      </c>
      <c r="DK101" s="350">
        <f t="shared" si="52"/>
        <v>96</v>
      </c>
      <c r="DL101" s="348" t="str" cm="1">
        <f t="array" ref="DL101">IFERROR(INDEX($CZ$4:$DI$4,_xlfn.AGGREGATE(15,6,COLUMN($CZ$4:$DI$4)-COLUMN($CY$1)/($CZ$101:$DI$101=MAX($CZ$101:$DI$101)),COLUMNS($DI$4:DI5))),"")</f>
        <v/>
      </c>
      <c r="DM101" s="348" t="str" cm="1">
        <f t="array" ref="DM101">IFERROR(INDEX($CZ$4:$DI$4,_xlfn.AGGREGATE(15,6,COLUMN($CZ$4:$DI$4)-COLUMN($CY$1)/($CZ$101:$DI$101=MAX($CZ$101:$DI$101)),COLUMNS($DI$4:DJ5))),"")</f>
        <v/>
      </c>
      <c r="DN101" s="348" t="str" cm="1">
        <f t="array" ref="DN101">IFERROR(INDEX($CZ$4:$DI$4,_xlfn.AGGREGATE(15,6,COLUMN($CZ$4:$DI$4)-COLUMN($CY$1)/($CZ$101:$DI$101=MAX($CZ$101:$DI$101)),COLUMNS($DI$4:DK5))),"")</f>
        <v/>
      </c>
      <c r="DO101" s="348" t="str" cm="1">
        <f t="array" ref="DO101">IFERROR(INDEX($CZ$4:$DI$4,_xlfn.AGGREGATE(15,6,COLUMN($CZ$4:$DI$4)-COLUMN($CY$1)/($CZ$101:$DI$101=MAX($CZ$101:$DI$101)),COLUMNS($DI$4:DL5))),"")</f>
        <v/>
      </c>
      <c r="DP101" s="348" t="str" cm="1">
        <f t="array" ref="DP101">IFERROR(INDEX($CZ$4:$DI$4,_xlfn.AGGREGATE(15,6,COLUMN($CZ$4:$DI$4)-COLUMN($CY$1)/($CZ$101:$DI$101=MAX($CZ$101:$DI$101)),COLUMNS($DI$4:DM5))),"")</f>
        <v/>
      </c>
      <c r="DQ101" s="348" t="str" cm="1">
        <f t="array" ref="DQ101">IFERROR(INDEX($CZ$4:$DI$4,_xlfn.AGGREGATE(15,6,COLUMN($CZ$4:$DI$4)-COLUMN($CY$1)/($CZ$101:$DI$101=MAX($CZ$101:$DI$101)),COLUMNS($DI$4:DN5))),"")</f>
        <v/>
      </c>
      <c r="DR101" s="346" t="str">
        <f t="shared" ca="1" si="70"/>
        <v/>
      </c>
      <c r="DS101" s="349" t="str">
        <f t="shared" ca="1" si="71"/>
        <v>R</v>
      </c>
      <c r="DT101" s="349" t="str">
        <f t="shared" ca="1" si="54"/>
        <v/>
      </c>
      <c r="DU101" s="350">
        <f t="shared" ca="1" si="72"/>
        <v>5</v>
      </c>
      <c r="DV101" s="348" t="str">
        <f>IFERROR(VLOOKUP(DL101,General!R:S,2,FALSE),"")</f>
        <v/>
      </c>
      <c r="DW101" s="348" t="str">
        <f>IFERROR(VLOOKUP(DM101,General!R:S,2,FALSE),"")</f>
        <v/>
      </c>
      <c r="DX101" s="348" t="str">
        <f>IFERROR(VLOOKUP(DN101,General!R:S,2,FALSE),"")</f>
        <v/>
      </c>
      <c r="DY101" s="348" t="str">
        <f>IFERROR(VLOOKUP(DO101,General!R:S,2,FALSE),"")</f>
        <v/>
      </c>
      <c r="DZ101" s="348" t="str">
        <f>IFERROR(VLOOKUP(DP101,General!R:S,2,FALSE),"")</f>
        <v/>
      </c>
      <c r="EA101" s="348" t="str">
        <f>IFERROR(VLOOKUP(DQ101,General!R:S,2,FALSE),"")</f>
        <v/>
      </c>
      <c r="EB101" s="373">
        <f ca="1">IF(DL101="",-1,COUNTIF(INDIRECT(DV101&amp;$DJ$10):INDIRECT(DV101&amp;DJ101),"Y"))</f>
        <v>-1</v>
      </c>
      <c r="EC101" s="376">
        <f ca="1">IF(DM101="",-1,COUNTIF(INDIRECT(DW101&amp;$DJ$10):INDIRECT(DW101&amp;DJ101),"Y"))</f>
        <v>-1</v>
      </c>
      <c r="ED101" s="376">
        <f ca="1">IF(DN101="",-1,COUNTIF(INDIRECT(DX101&amp;$DJ$10):INDIRECT(DX101&amp;DJ101),"Y"))</f>
        <v>-1</v>
      </c>
      <c r="EE101" s="374">
        <f ca="1">IF(DO101="",-1,COUNTIF(INDIRECT(DY101&amp;$DJ$10):INDIRECT(DY101&amp;DJ101),"Y"))</f>
        <v>-1</v>
      </c>
      <c r="EF101" s="378">
        <f ca="1">IF(DP101="",-1,COUNTIF(INDIRECT(DZ101&amp;$DJ$10):INDIRECT(DZ101&amp;DJ101),"Y"))</f>
        <v>-1</v>
      </c>
      <c r="EG101" s="378">
        <f ca="1">IF(DQ101="",-1,COUNTIF(INDIRECT(EA101&amp;$DJ$10):INDIRECT(EA101&amp;DJ101),"Y"))</f>
        <v>-1</v>
      </c>
      <c r="EH101" s="348" t="str" cm="1">
        <f t="array" aca="1" ref="EH101" ca="1">IFERROR(INDEX($DL$100:$DQ$100,_xlfn.AGGREGATE(15,6,COLUMN($DL$100:$DQ$100)-COLUMN($DK$100)/($EB$100:$EG$100=MAX($EB$100:$EG$100)),COLUMNS(DL$100:$DL101))),"")</f>
        <v/>
      </c>
      <c r="EI101" s="348" t="str" cm="1">
        <f t="array" aca="1" ref="EI101" ca="1">IFERROR(INDEX($DL$100:$DQ$100,_xlfn.AGGREGATE(15,6,COLUMN($DL$100:$DQ$100)-COLUMN($DK$100)/($EB$100:$EG$100=MAX($EB$100:$EG$100)),COLUMNS($DL$100:DM101))),"")</f>
        <v/>
      </c>
      <c r="EJ101" s="348" t="str" cm="1">
        <f t="array" aca="1" ref="EJ101" ca="1">IFERROR(INDEX($DL$100:$DQ$100,_xlfn.AGGREGATE(15,6,COLUMN($DL$100:$DQ$100)-COLUMN($DK$100)/($EB$100:$EG$100=MAX($EB$100:$EG$100)),COLUMNS($DL$100:DN101))),"")</f>
        <v/>
      </c>
      <c r="EK101" s="348" t="str" cm="1">
        <f t="array" aca="1" ref="EK101" ca="1">IFERROR(INDEX($DL$100:$DQ$100,_xlfn.AGGREGATE(15,6,COLUMN($DL$100:$DQ$100)-COLUMN($DK$100)/($EB$100:$EG$100=MAX($EB$100:$EG$100)),COLUMNS($DL$100:DO101))),"")</f>
        <v/>
      </c>
      <c r="EL101" s="348" t="str" cm="1">
        <f t="array" aca="1" ref="EL101" ca="1">IFERROR(INDEX($DL$100:$DQ$100,_xlfn.AGGREGATE(15,6,COLUMN($DL$100:$DQ$100)-COLUMN($DK$100)/($EB$100:$EG$100=MAX($EB$100:$EG$100)),COLUMNS($DL$100:DP101))),"")</f>
        <v/>
      </c>
      <c r="EM101" s="348" t="str" cm="1">
        <f t="array" aca="1" ref="EM101" ca="1">IFERROR(INDEX($DL$100:$DQ$100,_xlfn.AGGREGATE(15,6,COLUMN($DL$100:$DQ$100)-COLUMN($DK$100)/($EB$100:$EG$100=MAX($EB$100:$EG$100)),COLUMNS($DL$100:DQ101))),"")</f>
        <v/>
      </c>
      <c r="EN101" s="352">
        <f t="shared" ca="1" si="55"/>
        <v>6</v>
      </c>
      <c r="EO101" s="350">
        <f t="shared" ca="1" si="73"/>
        <v>5</v>
      </c>
      <c r="EP101" s="377" t="str" cm="1">
        <f t="array" aca="1" ref="EP101" ca="1">INDEX(EH101:EM101,1,EO101)</f>
        <v/>
      </c>
    </row>
    <row r="102" spans="1:146" ht="26.25" customHeight="1" thickBo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5"/>
      <c r="J102" s="135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5"/>
      <c r="S102" s="135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5"/>
      <c r="AB102" s="135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5"/>
      <c r="AK102" s="135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5"/>
      <c r="AT102" s="135"/>
      <c r="AU102" s="172"/>
      <c r="AV102" s="159" t="str">
        <f t="shared" si="56"/>
        <v/>
      </c>
      <c r="AW102" s="169" t="str">
        <f>IF(AU101="","",VLOOKUP(DT102,General!U:V,2,FALSE))</f>
        <v/>
      </c>
      <c r="AX102" s="163" t="str" cm="1">
        <f t="array" aca="1" ref="AX102" ca="1">IF(AU101="","",INDIRECT(DT102&amp;DJ102))</f>
        <v/>
      </c>
      <c r="AY102" s="91" t="str">
        <f t="shared" si="57"/>
        <v/>
      </c>
      <c r="AZ102" s="91" t="str">
        <f t="shared" si="74"/>
        <v/>
      </c>
      <c r="BA102" s="105" t="str">
        <f t="shared" si="58"/>
        <v/>
      </c>
      <c r="BB102" s="135"/>
      <c r="BC102" s="135"/>
      <c r="BD102" s="135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5"/>
      <c r="BM102" s="135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5"/>
      <c r="BV102" s="135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5"/>
      <c r="CE102" s="135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5"/>
      <c r="CN102" s="135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CW102" s="379">
        <f t="shared" si="59"/>
        <v>0</v>
      </c>
      <c r="CX102" s="335">
        <f>COUNTIF(CZ102:DI102,CW102)</f>
        <v>0</v>
      </c>
      <c r="CY102" s="371" t="str">
        <f t="shared" si="53"/>
        <v/>
      </c>
      <c r="CZ102" s="372" t="str">
        <f t="shared" si="60"/>
        <v/>
      </c>
      <c r="DA102" s="372" t="str">
        <f t="shared" si="61"/>
        <v/>
      </c>
      <c r="DB102" s="372" t="str">
        <f t="shared" si="62"/>
        <v/>
      </c>
      <c r="DC102" s="372" t="str">
        <f t="shared" si="63"/>
        <v/>
      </c>
      <c r="DD102" s="372" t="str">
        <f t="shared" si="64"/>
        <v/>
      </c>
      <c r="DE102" s="372" t="str">
        <f t="shared" si="65"/>
        <v/>
      </c>
      <c r="DF102" s="372" t="str">
        <f t="shared" si="66"/>
        <v/>
      </c>
      <c r="DG102" s="372" t="str">
        <f t="shared" si="67"/>
        <v/>
      </c>
      <c r="DH102" s="372" t="str">
        <f t="shared" si="68"/>
        <v/>
      </c>
      <c r="DI102" s="372" t="str">
        <f t="shared" si="69"/>
        <v/>
      </c>
      <c r="DJ102" s="346">
        <v>102</v>
      </c>
      <c r="DK102" s="350">
        <f t="shared" si="52"/>
        <v>97</v>
      </c>
      <c r="DL102" s="348" t="str" cm="1">
        <f t="array" ref="DL102">IFERROR(INDEX($CZ$4:$DI$4,_xlfn.AGGREGATE(15,6,COLUMN($CZ$4:$DI$4)-COLUMN($CY$1)/($CZ$102:$DI$102=MAX($CZ$102:$DI$102)),COLUMNS($DI$4:DI5))),"")</f>
        <v/>
      </c>
      <c r="DM102" s="348" t="str" cm="1">
        <f t="array" ref="DM102">IFERROR(INDEX($CZ$4:$DI$4,_xlfn.AGGREGATE(15,6,COLUMN($CZ$4:$DI$4)-COLUMN($CY$1)/($CZ$102:$DI$102=MAX($CZ$102:$DI$102)),COLUMNS($DI$4:DJ5))),"")</f>
        <v/>
      </c>
      <c r="DN102" s="348" t="str" cm="1">
        <f t="array" ref="DN102">IFERROR(INDEX($CZ$4:$DI$4,_xlfn.AGGREGATE(15,6,COLUMN($CZ$4:$DI$4)-COLUMN($CY$1)/($CZ$102:$DI$102=MAX($CZ$102:$DI$102)),COLUMNS($DI$4:DK5))),"")</f>
        <v/>
      </c>
      <c r="DO102" s="348" t="str" cm="1">
        <f t="array" ref="DO102">IFERROR(INDEX($CZ$4:$DI$4,_xlfn.AGGREGATE(15,6,COLUMN($CZ$4:$DI$4)-COLUMN($CY$1)/($CZ$102:$DI$102=MAX($CZ$102:$DI$102)),COLUMNS($DI$4:DL5))),"")</f>
        <v/>
      </c>
      <c r="DP102" s="348" t="str" cm="1">
        <f t="array" ref="DP102">IFERROR(INDEX($CZ$4:$DI$4,_xlfn.AGGREGATE(15,6,COLUMN($CZ$4:$DI$4)-COLUMN($CY$1)/($CZ$102:$DI$102=MAX($CZ$102:$DI$102)),COLUMNS($DI$4:DM5))),"")</f>
        <v/>
      </c>
      <c r="DQ102" s="348" t="str" cm="1">
        <f t="array" ref="DQ102">IFERROR(INDEX($CZ$4:$DI$4,_xlfn.AGGREGATE(15,6,COLUMN($CZ$4:$DI$4)-COLUMN($CY$1)/($CZ$102:$DI$102=MAX($CZ$102:$DI$102)),COLUMNS($DI$4:DN5))),"")</f>
        <v/>
      </c>
      <c r="DR102" s="346" t="str">
        <f t="shared" ca="1" si="70"/>
        <v/>
      </c>
      <c r="DS102" s="349" t="str">
        <f t="shared" ca="1" si="71"/>
        <v>R</v>
      </c>
      <c r="DT102" s="349" t="str">
        <f t="shared" ca="1" si="54"/>
        <v/>
      </c>
      <c r="DU102" s="350">
        <f t="shared" ca="1" si="72"/>
        <v>6</v>
      </c>
      <c r="DV102" s="348" t="str">
        <f>IFERROR(VLOOKUP(DL102,General!R:S,2,FALSE),"")</f>
        <v/>
      </c>
      <c r="DW102" s="348" t="str">
        <f>IFERROR(VLOOKUP(DM102,General!R:S,2,FALSE),"")</f>
        <v/>
      </c>
      <c r="DX102" s="348" t="str">
        <f>IFERROR(VLOOKUP(DN102,General!R:S,2,FALSE),"")</f>
        <v/>
      </c>
      <c r="DY102" s="348" t="str">
        <f>IFERROR(VLOOKUP(DO102,General!R:S,2,FALSE),"")</f>
        <v/>
      </c>
      <c r="DZ102" s="348" t="str">
        <f>IFERROR(VLOOKUP(DP102,General!R:S,2,FALSE),"")</f>
        <v/>
      </c>
      <c r="EA102" s="348" t="str">
        <f>IFERROR(VLOOKUP(DQ102,General!R:S,2,FALSE),"")</f>
        <v/>
      </c>
      <c r="EB102" s="373">
        <f ca="1">IF(DL102="",-1,COUNTIF(INDIRECT(DV102&amp;$DJ$10):INDIRECT(DV102&amp;DJ102),"Y"))</f>
        <v>-1</v>
      </c>
      <c r="EC102" s="376">
        <f ca="1">IF(DM102="",-1,COUNTIF(INDIRECT(DW102&amp;$DJ$10):INDIRECT(DW102&amp;DJ102),"Y"))</f>
        <v>-1</v>
      </c>
      <c r="ED102" s="376">
        <f ca="1">IF(DN102="",-1,COUNTIF(INDIRECT(DX102&amp;$DJ$10):INDIRECT(DX102&amp;DJ102),"Y"))</f>
        <v>-1</v>
      </c>
      <c r="EE102" s="374">
        <f ca="1">IF(DO102="",-1,COUNTIF(INDIRECT(DY102&amp;$DJ$10):INDIRECT(DY102&amp;DJ102),"Y"))</f>
        <v>-1</v>
      </c>
      <c r="EF102" s="378">
        <f ca="1">IF(DP102="",-1,COUNTIF(INDIRECT(DZ102&amp;$DJ$10):INDIRECT(DZ102&amp;DJ102),"Y"))</f>
        <v>-1</v>
      </c>
      <c r="EG102" s="378">
        <f ca="1">IF(DQ102="",-1,COUNTIF(INDIRECT(EA102&amp;$DJ$10):INDIRECT(EA102&amp;DJ102),"Y"))</f>
        <v>-1</v>
      </c>
      <c r="EH102" s="348" t="str" cm="1">
        <f t="array" aca="1" ref="EH102" ca="1">IFERROR(INDEX($DL$101:$DQ$101,_xlfn.AGGREGATE(15,6,COLUMN($DL$101:$DQ$101)-COLUMN($DK$101)/($EB$101:$EG$101=MAX($EB$101:$EG$101)),COLUMNS(DL$101:$DL102))),"")</f>
        <v/>
      </c>
      <c r="EI102" s="348" t="str" cm="1">
        <f t="array" aca="1" ref="EI102" ca="1">IFERROR(INDEX($DL$101:$DQ$101,_xlfn.AGGREGATE(15,6,COLUMN($DL$101:$DQ$101)-COLUMN($DK$101)/($EB$101:$EG$101=MAX($EB$101:$EG$101)),COLUMNS($DL$101:DM102))),"")</f>
        <v/>
      </c>
      <c r="EJ102" s="348" t="str" cm="1">
        <f t="array" aca="1" ref="EJ102" ca="1">IFERROR(INDEX($DL$101:$DQ$101,_xlfn.AGGREGATE(15,6,COLUMN($DL$101:$DQ$101)-COLUMN($DK$101)/($EB$101:$EG$101=MAX($EB$101:$EG$101)),COLUMNS($DL$101:DN102))),"")</f>
        <v/>
      </c>
      <c r="EK102" s="348" t="str" cm="1">
        <f t="array" aca="1" ref="EK102" ca="1">IFERROR(INDEX($DL$101:$DQ$101,_xlfn.AGGREGATE(15,6,COLUMN($DL$101:$DQ$101)-COLUMN($DK$101)/($EB$101:$EG$101=MAX($EB$101:$EG$101)),COLUMNS($DL$101:DO102))),"")</f>
        <v/>
      </c>
      <c r="EL102" s="348" t="str" cm="1">
        <f t="array" aca="1" ref="EL102" ca="1">IFERROR(INDEX($DL$101:$DQ$101,_xlfn.AGGREGATE(15,6,COLUMN($DL$101:$DQ$101)-COLUMN($DK$101)/($EB$101:$EG$101=MAX($EB$101:$EG$101)),COLUMNS($DL$101:DP102))),"")</f>
        <v/>
      </c>
      <c r="EM102" s="348" t="str" cm="1">
        <f t="array" aca="1" ref="EM102" ca="1">IFERROR(INDEX($DL$101:$DQ$101,_xlfn.AGGREGATE(15,6,COLUMN($DL$101:$DQ$101)-COLUMN($DK$101)/($EB$101:$EG$101=MAX($EB$101:$EG$101)),COLUMNS($DL$101:DQ102))),"")</f>
        <v/>
      </c>
      <c r="EN102" s="352">
        <f t="shared" ca="1" si="55"/>
        <v>6</v>
      </c>
      <c r="EO102" s="350">
        <f t="shared" ca="1" si="73"/>
        <v>6</v>
      </c>
      <c r="EP102" s="377" t="str" cm="1">
        <f t="array" aca="1" ref="EP102" ca="1">INDEX(EH102:EM102,1,EO102)</f>
        <v/>
      </c>
    </row>
    <row r="103" spans="1:146" ht="26.25" customHeight="1" thickBo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5"/>
      <c r="J103" s="135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5"/>
      <c r="S103" s="135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5"/>
      <c r="AB103" s="135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5"/>
      <c r="AK103" s="135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5"/>
      <c r="AT103" s="135"/>
      <c r="AU103" s="172"/>
      <c r="AV103" s="159" t="str">
        <f t="shared" si="56"/>
        <v/>
      </c>
      <c r="AW103" s="169" t="str">
        <f>IF(AU102="","",VLOOKUP(DT103,General!U:V,2,FALSE))</f>
        <v/>
      </c>
      <c r="AX103" s="163" t="str" cm="1">
        <f t="array" aca="1" ref="AX103" ca="1">IF(AU102="","",INDIRECT(DT103&amp;DJ103))</f>
        <v/>
      </c>
      <c r="AY103" s="91" t="str">
        <f t="shared" si="57"/>
        <v/>
      </c>
      <c r="AZ103" s="91" t="str">
        <f t="shared" si="74"/>
        <v/>
      </c>
      <c r="BA103" s="105" t="str">
        <f t="shared" si="58"/>
        <v/>
      </c>
      <c r="BB103" s="135"/>
      <c r="BC103" s="135"/>
      <c r="BD103" s="135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5"/>
      <c r="BM103" s="135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5"/>
      <c r="BV103" s="135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5"/>
      <c r="CE103" s="135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5"/>
      <c r="CN103" s="135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CW103" s="379">
        <f t="shared" si="59"/>
        <v>0</v>
      </c>
      <c r="CX103" s="335">
        <f>COUNTIF(CZ103:DI103,CW103)</f>
        <v>0</v>
      </c>
      <c r="CY103" s="371" t="str">
        <f t="shared" si="53"/>
        <v/>
      </c>
      <c r="CZ103" s="372" t="str">
        <f t="shared" si="60"/>
        <v/>
      </c>
      <c r="DA103" s="372" t="str">
        <f t="shared" si="61"/>
        <v/>
      </c>
      <c r="DB103" s="372" t="str">
        <f t="shared" si="62"/>
        <v/>
      </c>
      <c r="DC103" s="372" t="str">
        <f t="shared" si="63"/>
        <v/>
      </c>
      <c r="DD103" s="372" t="str">
        <f t="shared" si="64"/>
        <v/>
      </c>
      <c r="DE103" s="372" t="str">
        <f t="shared" si="65"/>
        <v/>
      </c>
      <c r="DF103" s="372" t="str">
        <f t="shared" si="66"/>
        <v/>
      </c>
      <c r="DG103" s="372" t="str">
        <f t="shared" si="67"/>
        <v/>
      </c>
      <c r="DH103" s="372" t="str">
        <f t="shared" si="68"/>
        <v/>
      </c>
      <c r="DI103" s="372" t="str">
        <f t="shared" si="69"/>
        <v/>
      </c>
      <c r="DJ103" s="346">
        <v>103</v>
      </c>
      <c r="DK103" s="350">
        <f t="shared" si="52"/>
        <v>98</v>
      </c>
      <c r="DL103" s="348" t="str" cm="1">
        <f t="array" ref="DL103">IFERROR(INDEX($CZ$4:$DI$4,_xlfn.AGGREGATE(15,6,COLUMN($CZ$4:$DI$4)-COLUMN($CY$1)/($CZ$103:$DI$103=MAX($CZ$103:$DI$103)),COLUMNS($DI$4:DI5))),"")</f>
        <v/>
      </c>
      <c r="DM103" s="348" t="str" cm="1">
        <f t="array" ref="DM103">IFERROR(INDEX($CZ$4:$DI$4,_xlfn.AGGREGATE(15,6,COLUMN($CZ$4:$DI$4)-COLUMN($CY$1)/($CZ$103:$DI$103=MAX($CZ$103:$DI$103)),COLUMNS($DI$4:DJ5))),"")</f>
        <v/>
      </c>
      <c r="DN103" s="348" t="str" cm="1">
        <f t="array" ref="DN103">IFERROR(INDEX($CZ$4:$DI$4,_xlfn.AGGREGATE(15,6,COLUMN($CZ$4:$DI$4)-COLUMN($CY$1)/($CZ$103:$DI$103=MAX($CZ$103:$DI$103)),COLUMNS($DI$4:DK5))),"")</f>
        <v/>
      </c>
      <c r="DO103" s="348" t="str" cm="1">
        <f t="array" ref="DO103">IFERROR(INDEX($CZ$4:$DI$4,_xlfn.AGGREGATE(15,6,COLUMN($CZ$4:$DI$4)-COLUMN($CY$1)/($CZ$103:$DI$103=MAX($CZ$103:$DI$103)),COLUMNS($DI$4:DL5))),"")</f>
        <v/>
      </c>
      <c r="DP103" s="348" t="str" cm="1">
        <f t="array" ref="DP103">IFERROR(INDEX($CZ$4:$DI$4,_xlfn.AGGREGATE(15,6,COLUMN($CZ$4:$DI$4)-COLUMN($CY$1)/($CZ$103:$DI$103=MAX($CZ$103:$DI$103)),COLUMNS($DI$4:DM5))),"")</f>
        <v/>
      </c>
      <c r="DQ103" s="348" t="str" cm="1">
        <f t="array" ref="DQ103">IFERROR(INDEX($CZ$4:$DI$4,_xlfn.AGGREGATE(15,6,COLUMN($CZ$4:$DI$4)-COLUMN($CY$1)/($CZ$103:$DI$103=MAX($CZ$103:$DI$103)),COLUMNS($DI$4:DN5))),"")</f>
        <v/>
      </c>
      <c r="DR103" s="346" t="str">
        <f t="shared" ca="1" si="70"/>
        <v/>
      </c>
      <c r="DS103" s="349" t="str">
        <f t="shared" ca="1" si="71"/>
        <v>R</v>
      </c>
      <c r="DT103" s="349" t="str">
        <f t="shared" ca="1" si="54"/>
        <v/>
      </c>
      <c r="DU103" s="350">
        <f t="shared" ca="1" si="72"/>
        <v>1</v>
      </c>
      <c r="DV103" s="348" t="str">
        <f>IFERROR(VLOOKUP(DL103,General!R:S,2,FALSE),"")</f>
        <v/>
      </c>
      <c r="DW103" s="348" t="str">
        <f>IFERROR(VLOOKUP(DM103,General!R:S,2,FALSE),"")</f>
        <v/>
      </c>
      <c r="DX103" s="348" t="str">
        <f>IFERROR(VLOOKUP(DN103,General!R:S,2,FALSE),"")</f>
        <v/>
      </c>
      <c r="DY103" s="348" t="str">
        <f>IFERROR(VLOOKUP(DO103,General!R:S,2,FALSE),"")</f>
        <v/>
      </c>
      <c r="DZ103" s="348" t="str">
        <f>IFERROR(VLOOKUP(DP103,General!R:S,2,FALSE),"")</f>
        <v/>
      </c>
      <c r="EA103" s="348" t="str">
        <f>IFERROR(VLOOKUP(DQ103,General!R:S,2,FALSE),"")</f>
        <v/>
      </c>
      <c r="EB103" s="373">
        <f ca="1">IF(DL103="",-1,COUNTIF(INDIRECT(DV103&amp;$DJ$10):INDIRECT(DV103&amp;DJ103),"Y"))</f>
        <v>-1</v>
      </c>
      <c r="EC103" s="376">
        <f ca="1">IF(DM103="",-1,COUNTIF(INDIRECT(DW103&amp;$DJ$10):INDIRECT(DW103&amp;DJ103),"Y"))</f>
        <v>-1</v>
      </c>
      <c r="ED103" s="376">
        <f ca="1">IF(DN103="",-1,COUNTIF(INDIRECT(DX103&amp;$DJ$10):INDIRECT(DX103&amp;DJ103),"Y"))</f>
        <v>-1</v>
      </c>
      <c r="EE103" s="374">
        <f ca="1">IF(DO103="",-1,COUNTIF(INDIRECT(DY103&amp;$DJ$10):INDIRECT(DY103&amp;DJ103),"Y"))</f>
        <v>-1</v>
      </c>
      <c r="EF103" s="378">
        <f ca="1">IF(DP103="",-1,COUNTIF(INDIRECT(DZ103&amp;$DJ$10):INDIRECT(DZ103&amp;DJ103),"Y"))</f>
        <v>-1</v>
      </c>
      <c r="EG103" s="378">
        <f ca="1">IF(DQ103="",-1,COUNTIF(INDIRECT(EA103&amp;$DJ$10):INDIRECT(EA103&amp;DJ103),"Y"))</f>
        <v>-1</v>
      </c>
      <c r="EH103" s="348" t="str" cm="1">
        <f t="array" aca="1" ref="EH103" ca="1">IFERROR(INDEX($DL$102:$DQ$102,_xlfn.AGGREGATE(15,6,COLUMN($DL$102:$DQ$102)-COLUMN($DK$102)/($EB$102:$EG$102=MAX($EB$102:$EG$102)),COLUMNS(DL$102:$DL103))),"")</f>
        <v/>
      </c>
      <c r="EI103" s="348" t="str" cm="1">
        <f t="array" aca="1" ref="EI103" ca="1">IFERROR(INDEX($DL$102:$DQ$102,_xlfn.AGGREGATE(15,6,COLUMN($DL$102:$DQ$102)-COLUMN($DK$102)/($EB$102:$EG$102=MAX($EB$102:$EG$102)),COLUMNS($DL$102:DM103))),"")</f>
        <v/>
      </c>
      <c r="EJ103" s="348" t="str" cm="1">
        <f t="array" aca="1" ref="EJ103" ca="1">IFERROR(INDEX($DL$102:$DQ$102,_xlfn.AGGREGATE(15,6,COLUMN($DL$102:$DQ$102)-COLUMN($DK$102)/($EB$102:$EG$102=MAX($EB$102:$EG$102)),COLUMNS($DL$102:DN103))),"")</f>
        <v/>
      </c>
      <c r="EK103" s="348" t="str" cm="1">
        <f t="array" aca="1" ref="EK103" ca="1">IFERROR(INDEX($DL$102:$DQ$102,_xlfn.AGGREGATE(15,6,COLUMN($DL$102:$DQ$102)-COLUMN($DK$102)/($EB$102:$EG$102=MAX($EB$102:$EG$102)),COLUMNS($DL$102:DO103))),"")</f>
        <v/>
      </c>
      <c r="EL103" s="348" t="str" cm="1">
        <f t="array" aca="1" ref="EL103" ca="1">IFERROR(INDEX($DL$102:$DQ$102,_xlfn.AGGREGATE(15,6,COLUMN($DL$102:$DQ$102)-COLUMN($DK$102)/($EB$102:$EG$102=MAX($EB$102:$EG$102)),COLUMNS($DL$102:DP103))),"")</f>
        <v/>
      </c>
      <c r="EM103" s="348" t="str" cm="1">
        <f t="array" aca="1" ref="EM103" ca="1">IFERROR(INDEX($DL$102:$DQ$102,_xlfn.AGGREGATE(15,6,COLUMN($DL$102:$DQ$102)-COLUMN($DK$102)/($EB$102:$EG$102=MAX($EB$102:$EG$102)),COLUMNS($DL$102:DQ103))),"")</f>
        <v/>
      </c>
      <c r="EN103" s="352">
        <f t="shared" ca="1" si="55"/>
        <v>6</v>
      </c>
      <c r="EO103" s="350">
        <f t="shared" ca="1" si="73"/>
        <v>1</v>
      </c>
      <c r="EP103" s="377" t="str" cm="1">
        <f t="array" aca="1" ref="EP103" ca="1">INDEX(EH103:EM103,1,EO103)</f>
        <v/>
      </c>
    </row>
    <row r="104" spans="1:146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5"/>
      <c r="J104" s="135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5"/>
      <c r="S104" s="135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5"/>
      <c r="AB104" s="135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5"/>
      <c r="AK104" s="135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5"/>
      <c r="AT104" s="135"/>
      <c r="AU104" s="173"/>
      <c r="AV104" s="160" t="str">
        <f t="shared" si="56"/>
        <v/>
      </c>
      <c r="AW104" s="170" t="str">
        <f>IF(AU103="","",VLOOKUP(DT104,General!U:V,2,FALSE))</f>
        <v/>
      </c>
      <c r="AX104" s="167" t="str" cm="1">
        <f t="array" aca="1" ref="AX104" ca="1">IF(AU103="","",INDIRECT(DT104&amp;DJ104))</f>
        <v/>
      </c>
      <c r="AY104" s="107" t="str">
        <f t="shared" si="57"/>
        <v/>
      </c>
      <c r="AZ104" s="107" t="str">
        <f t="shared" si="74"/>
        <v/>
      </c>
      <c r="BA104" s="108" t="str">
        <f t="shared" si="58"/>
        <v/>
      </c>
      <c r="BB104" s="135"/>
      <c r="BC104" s="135"/>
      <c r="BD104" s="135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5"/>
      <c r="BM104" s="135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5"/>
      <c r="BV104" s="135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5"/>
      <c r="CE104" s="135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5"/>
      <c r="CN104" s="135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379">
        <f t="shared" si="59"/>
        <v>0</v>
      </c>
      <c r="CX104" s="335">
        <f>COUNTIF(CZ104:DI104,CW104)</f>
        <v>0</v>
      </c>
      <c r="CY104" s="371" t="str">
        <f t="shared" si="53"/>
        <v/>
      </c>
      <c r="CZ104" s="372" t="str">
        <f t="shared" si="60"/>
        <v/>
      </c>
      <c r="DA104" s="372" t="str">
        <f t="shared" si="61"/>
        <v/>
      </c>
      <c r="DB104" s="372" t="str">
        <f t="shared" si="62"/>
        <v/>
      </c>
      <c r="DC104" s="372" t="str">
        <f t="shared" si="63"/>
        <v/>
      </c>
      <c r="DD104" s="372" t="str">
        <f t="shared" si="64"/>
        <v/>
      </c>
      <c r="DE104" s="372" t="str">
        <f t="shared" si="65"/>
        <v/>
      </c>
      <c r="DF104" s="372" t="str">
        <f t="shared" si="66"/>
        <v/>
      </c>
      <c r="DG104" s="372" t="str">
        <f t="shared" si="67"/>
        <v/>
      </c>
      <c r="DH104" s="372" t="str">
        <f t="shared" si="68"/>
        <v/>
      </c>
      <c r="DI104" s="372" t="str">
        <f t="shared" si="69"/>
        <v/>
      </c>
      <c r="DJ104" s="346">
        <v>104</v>
      </c>
      <c r="DK104" s="350">
        <f t="shared" si="52"/>
        <v>99</v>
      </c>
      <c r="DL104" s="348" t="str" cm="1">
        <f t="array" ref="DL104">IFERROR(INDEX($CZ$4:$DI$4,_xlfn.AGGREGATE(15,6,COLUMN($CZ$4:$DI$4)-COLUMN($CY$1)/($CZ$104:$DI$104=MAX($CZ$104:$DI$104)),COLUMNS($DI$4:DI5))),"")</f>
        <v/>
      </c>
      <c r="DM104" s="348" t="str" cm="1">
        <f t="array" ref="DM104">IFERROR(INDEX($CZ$4:$DI$4,_xlfn.AGGREGATE(15,6,COLUMN($CZ$4:$DI$4)-COLUMN($CY$1)/($CZ$104:$DI$104=MAX($CZ$104:$DI$104)),COLUMNS($DI$4:DJ5))),"")</f>
        <v/>
      </c>
      <c r="DN104" s="348" t="str" cm="1">
        <f t="array" ref="DN104">IFERROR(INDEX($CZ$4:$DI$4,_xlfn.AGGREGATE(15,6,COLUMN($CZ$4:$DI$4)-COLUMN($CY$1)/($CZ$104:$DI$104=MAX($CZ$104:$DI$104)),COLUMNS($DI$4:DK5))),"")</f>
        <v/>
      </c>
      <c r="DO104" s="348" t="str" cm="1">
        <f t="array" ref="DO104">IFERROR(INDEX($CZ$4:$DI$4,_xlfn.AGGREGATE(15,6,COLUMN($CZ$4:$DI$4)-COLUMN($CY$1)/($CZ$104:$DI$104=MAX($CZ$104:$DI$104)),COLUMNS($DI$4:DL5))),"")</f>
        <v/>
      </c>
      <c r="DP104" s="348" t="str" cm="1">
        <f t="array" ref="DP104">IFERROR(INDEX($CZ$4:$DI$4,_xlfn.AGGREGATE(15,6,COLUMN($CZ$4:$DI$4)-COLUMN($CY$1)/($CZ$104:$DI$104=MAX($CZ$104:$DI$104)),COLUMNS($DI$4:DM5))),"")</f>
        <v/>
      </c>
      <c r="DQ104" s="348" t="str" cm="1">
        <f t="array" ref="DQ104">IFERROR(INDEX($CZ$4:$DI$4,_xlfn.AGGREGATE(15,6,COLUMN($CZ$4:$DI$4)-COLUMN($CY$1)/($CZ$104:$DI$104=MAX($CZ$104:$DI$104)),COLUMNS($DI$4:DN5))),"")</f>
        <v/>
      </c>
      <c r="DR104" s="346" t="str">
        <f t="shared" ca="1" si="70"/>
        <v/>
      </c>
      <c r="DS104" s="349" t="str">
        <f t="shared" ca="1" si="71"/>
        <v>R</v>
      </c>
      <c r="DT104" s="349" t="str">
        <f t="shared" ca="1" si="54"/>
        <v/>
      </c>
      <c r="DU104" s="350">
        <f t="shared" ca="1" si="72"/>
        <v>2</v>
      </c>
      <c r="DV104" s="348" t="str">
        <f>IFERROR(VLOOKUP(DL104,General!R:S,2,FALSE),"")</f>
        <v/>
      </c>
      <c r="DW104" s="348" t="str">
        <f>IFERROR(VLOOKUP(DM104,General!R:S,2,FALSE),"")</f>
        <v/>
      </c>
      <c r="DX104" s="348" t="str">
        <f>IFERROR(VLOOKUP(DN104,General!R:S,2,FALSE),"")</f>
        <v/>
      </c>
      <c r="DY104" s="348" t="str">
        <f>IFERROR(VLOOKUP(DO104,General!R:S,2,FALSE),"")</f>
        <v/>
      </c>
      <c r="DZ104" s="348" t="str">
        <f>IFERROR(VLOOKUP(DP104,General!R:S,2,FALSE),"")</f>
        <v/>
      </c>
      <c r="EA104" s="348" t="str">
        <f>IFERROR(VLOOKUP(DQ104,General!R:S,2,FALSE),"")</f>
        <v/>
      </c>
      <c r="EB104" s="373">
        <f ca="1">IF(DL104="",-1,COUNTIF(INDIRECT(DV104&amp;$DJ$10):INDIRECT(DV104&amp;DJ104),"Y"))</f>
        <v>-1</v>
      </c>
      <c r="EC104" s="376">
        <f ca="1">IF(DM104="",-1,COUNTIF(INDIRECT(DW104&amp;$DJ$10):INDIRECT(DW104&amp;DJ104),"Y"))</f>
        <v>-1</v>
      </c>
      <c r="ED104" s="376">
        <f ca="1">IF(DN104="",-1,COUNTIF(INDIRECT(DX104&amp;$DJ$10):INDIRECT(DX104&amp;DJ104),"Y"))</f>
        <v>-1</v>
      </c>
      <c r="EE104" s="374">
        <f ca="1">IF(DO104="",-1,COUNTIF(INDIRECT(DY104&amp;$DJ$10):INDIRECT(DY104&amp;DJ104),"Y"))</f>
        <v>-1</v>
      </c>
      <c r="EF104" s="378">
        <f ca="1">IF(DP104="",-1,COUNTIF(INDIRECT(DZ104&amp;$DJ$10):INDIRECT(DZ104&amp;DJ104),"Y"))</f>
        <v>-1</v>
      </c>
      <c r="EG104" s="378">
        <f ca="1">IF(DQ104="",-1,COUNTIF(INDIRECT(EA104&amp;$DJ$10):INDIRECT(EA104&amp;DJ104),"Y"))</f>
        <v>-1</v>
      </c>
      <c r="EH104" s="348" t="str" cm="1">
        <f t="array" aca="1" ref="EH104" ca="1">IFERROR(INDEX($DL$103:$DQ$103,_xlfn.AGGREGATE(15,6,COLUMN($DL$103:$DQ$103)-COLUMN($DK$103)/($EB$103:$EG$103=MAX($EB$103:$EG$103)),COLUMNS(DL$103:$DL104))),"")</f>
        <v/>
      </c>
      <c r="EI104" s="348" t="str" cm="1">
        <f t="array" aca="1" ref="EI104" ca="1">IFERROR(INDEX($DL$103:$DQ$103,_xlfn.AGGREGATE(15,6,COLUMN($DL$103:$DQ$103)-COLUMN($DK$103)/($EB$103:$EG$103=MAX($EB$103:$EG$103)),COLUMNS($DL$103:DM104))),"")</f>
        <v/>
      </c>
      <c r="EJ104" s="348" t="str" cm="1">
        <f t="array" aca="1" ref="EJ104" ca="1">IFERROR(INDEX($DL$103:$DQ$103,_xlfn.AGGREGATE(15,6,COLUMN($DL$103:$DQ$103)-COLUMN($DK$103)/($EB$103:$EG$103=MAX($EB$103:$EG$103)),COLUMNS($DL$103:DN104))),"")</f>
        <v/>
      </c>
      <c r="EK104" s="348" t="str" cm="1">
        <f t="array" aca="1" ref="EK104" ca="1">IFERROR(INDEX($DL$103:$DQ$103,_xlfn.AGGREGATE(15,6,COLUMN($DL$103:$DQ$103)-COLUMN($DK$103)/($EB$103:$EG$103=MAX($EB$103:$EG$103)),COLUMNS($DL$103:DO104))),"")</f>
        <v/>
      </c>
      <c r="EL104" s="348" t="str" cm="1">
        <f t="array" aca="1" ref="EL104" ca="1">IFERROR(INDEX($DL$103:$DQ$103,_xlfn.AGGREGATE(15,6,COLUMN($DL$103:$DQ$103)-COLUMN($DK$103)/($EB$103:$EG$103=MAX($EB$103:$EG$103)),COLUMNS($DL$103:DP104))),"")</f>
        <v/>
      </c>
      <c r="EM104" s="348" t="str" cm="1">
        <f t="array" aca="1" ref="EM104" ca="1">IFERROR(INDEX($DL$103:$DQ$103,_xlfn.AGGREGATE(15,6,COLUMN($DL$103:$DQ$103)-COLUMN($DK$103)/($EB$103:$EG$103=MAX($EB$103:$EG$103)),COLUMNS($DL$103:DQ104))),"")</f>
        <v/>
      </c>
      <c r="EN104" s="352">
        <f t="shared" ca="1" si="55"/>
        <v>6</v>
      </c>
      <c r="EO104" s="350">
        <f t="shared" ca="1" si="73"/>
        <v>2</v>
      </c>
      <c r="EP104" s="377" t="str" cm="1">
        <f t="array" aca="1" ref="EP104" ca="1">INDEX(EH104:EM104,1,EO104)</f>
        <v/>
      </c>
    </row>
    <row r="105" spans="1:146" ht="26.25" customHeight="1" thickBo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5"/>
      <c r="J105" s="135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5"/>
      <c r="S105" s="135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5"/>
      <c r="AB105" s="135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5"/>
      <c r="AK105" s="135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5"/>
      <c r="AT105" s="135"/>
      <c r="AU105" s="171"/>
      <c r="AV105" s="164" t="str">
        <f t="shared" si="56"/>
        <v/>
      </c>
      <c r="AW105" s="165" t="str">
        <f>IF(AU104="","",VLOOKUP(DT105,General!U:V,2,FALSE))</f>
        <v/>
      </c>
      <c r="AX105" s="166" t="str" cm="1">
        <f t="array" aca="1" ref="AX105" ca="1">IF(AU104="","",INDIRECT(DT105&amp;DJ105))</f>
        <v/>
      </c>
      <c r="AY105" s="102" t="str">
        <f t="shared" si="57"/>
        <v/>
      </c>
      <c r="AZ105" s="102" t="str">
        <f t="shared" si="74"/>
        <v/>
      </c>
      <c r="BA105" s="103" t="str">
        <f t="shared" si="58"/>
        <v/>
      </c>
      <c r="BB105" s="135"/>
      <c r="BC105" s="135"/>
      <c r="BD105" s="135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5"/>
      <c r="BM105" s="135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5"/>
      <c r="BV105" s="135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5"/>
      <c r="CE105" s="135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5"/>
      <c r="CN105" s="135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CW105" s="379">
        <f t="shared" si="59"/>
        <v>0</v>
      </c>
      <c r="CX105" s="335">
        <f>COUNTIF(CZ105:DI105,CW105)</f>
        <v>0</v>
      </c>
      <c r="CY105" s="371" t="str">
        <f t="shared" si="53"/>
        <v/>
      </c>
      <c r="CZ105" s="372" t="str">
        <f t="shared" si="60"/>
        <v/>
      </c>
      <c r="DA105" s="372" t="str">
        <f t="shared" si="61"/>
        <v/>
      </c>
      <c r="DB105" s="372" t="str">
        <f t="shared" si="62"/>
        <v/>
      </c>
      <c r="DC105" s="372" t="str">
        <f t="shared" si="63"/>
        <v/>
      </c>
      <c r="DD105" s="372" t="str">
        <f t="shared" si="64"/>
        <v/>
      </c>
      <c r="DE105" s="372" t="str">
        <f t="shared" si="65"/>
        <v/>
      </c>
      <c r="DF105" s="372" t="str">
        <f t="shared" si="66"/>
        <v/>
      </c>
      <c r="DG105" s="372" t="str">
        <f t="shared" si="67"/>
        <v/>
      </c>
      <c r="DH105" s="372" t="str">
        <f t="shared" si="68"/>
        <v/>
      </c>
      <c r="DI105" s="372" t="str">
        <f t="shared" si="69"/>
        <v/>
      </c>
      <c r="DJ105" s="346">
        <v>105</v>
      </c>
      <c r="DK105" s="350">
        <f t="shared" si="52"/>
        <v>100</v>
      </c>
      <c r="DL105" s="348" t="str" cm="1">
        <f t="array" ref="DL105">IFERROR(INDEX($CZ$4:$DI$4,_xlfn.AGGREGATE(15,6,COLUMN($CZ$4:$DI$4)-COLUMN($CY$1)/($CZ$105:$DI$105=MAX($CZ$105:$DI$105)),COLUMNS($DI$4:DI5))),"")</f>
        <v/>
      </c>
      <c r="DM105" s="348" t="str" cm="1">
        <f t="array" ref="DM105">IFERROR(INDEX($CZ$4:$DI$4,_xlfn.AGGREGATE(15,6,COLUMN($CZ$4:$DI$4)-COLUMN($CY$1)/($CZ$105:$DI$105=MAX($CZ$105:$DI$105)),COLUMNS($DI$4:DJ5))),"")</f>
        <v/>
      </c>
      <c r="DN105" s="348" t="str" cm="1">
        <f t="array" ref="DN105">IFERROR(INDEX($CZ$4:$DI$4,_xlfn.AGGREGATE(15,6,COLUMN($CZ$4:$DI$4)-COLUMN($CY$1)/($CZ$105:$DI$105=MAX($CZ$105:$DI$105)),COLUMNS($DI$4:DK5))),"")</f>
        <v/>
      </c>
      <c r="DO105" s="348" t="str" cm="1">
        <f t="array" ref="DO105">IFERROR(INDEX($CZ$4:$DI$4,_xlfn.AGGREGATE(15,6,COLUMN($CZ$4:$DI$4)-COLUMN($CY$1)/($CZ$105:$DI$105=MAX($CZ$105:$DI$105)),COLUMNS($DI$4:DL5))),"")</f>
        <v/>
      </c>
      <c r="DP105" s="348" t="str" cm="1">
        <f t="array" ref="DP105">IFERROR(INDEX($CZ$4:$DI$4,_xlfn.AGGREGATE(15,6,COLUMN($CZ$4:$DI$4)-COLUMN($CY$1)/($CZ$105:$DI$105=MAX($CZ$105:$DI$105)),COLUMNS($DI$4:DM5))),"")</f>
        <v/>
      </c>
      <c r="DQ105" s="348" t="str" cm="1">
        <f t="array" ref="DQ105">IFERROR(INDEX($CZ$4:$DI$4,_xlfn.AGGREGATE(15,6,COLUMN($CZ$4:$DI$4)-COLUMN($CY$1)/($CZ$105:$DI$105=MAX($CZ$105:$DI$105)),COLUMNS($DI$4:DN5))),"")</f>
        <v/>
      </c>
      <c r="DR105" s="346" t="str">
        <f t="shared" ca="1" si="70"/>
        <v/>
      </c>
      <c r="DS105" s="349" t="str">
        <f t="shared" ca="1" si="71"/>
        <v>R</v>
      </c>
      <c r="DT105" s="349" t="str">
        <f t="shared" ca="1" si="54"/>
        <v/>
      </c>
      <c r="DU105" s="350">
        <f t="shared" ca="1" si="72"/>
        <v>3</v>
      </c>
      <c r="DV105" s="348" t="str">
        <f>IFERROR(VLOOKUP(DL105,General!R:S,2,FALSE),"")</f>
        <v/>
      </c>
      <c r="DW105" s="348" t="str">
        <f>IFERROR(VLOOKUP(DM105,General!R:S,2,FALSE),"")</f>
        <v/>
      </c>
      <c r="DX105" s="348" t="str">
        <f>IFERROR(VLOOKUP(DN105,General!R:S,2,FALSE),"")</f>
        <v/>
      </c>
      <c r="DY105" s="348" t="str">
        <f>IFERROR(VLOOKUP(DO105,General!R:S,2,FALSE),"")</f>
        <v/>
      </c>
      <c r="DZ105" s="348" t="str">
        <f>IFERROR(VLOOKUP(DP105,General!R:S,2,FALSE),"")</f>
        <v/>
      </c>
      <c r="EA105" s="348" t="str">
        <f>IFERROR(VLOOKUP(DQ105,General!R:S,2,FALSE),"")</f>
        <v/>
      </c>
      <c r="EB105" s="373">
        <f ca="1">IF(DL105="",-1,COUNTIF(INDIRECT(DV105&amp;$DJ$10):INDIRECT(DV105&amp;DJ105),"Y"))</f>
        <v>-1</v>
      </c>
      <c r="EC105" s="376">
        <f ca="1">IF(DM105="",-1,COUNTIF(INDIRECT(DW105&amp;$DJ$10):INDIRECT(DW105&amp;DJ105),"Y"))</f>
        <v>-1</v>
      </c>
      <c r="ED105" s="376">
        <f ca="1">IF(DN105="",-1,COUNTIF(INDIRECT(DX105&amp;$DJ$10):INDIRECT(DX105&amp;DJ105),"Y"))</f>
        <v>-1</v>
      </c>
      <c r="EE105" s="374">
        <f ca="1">IF(DO105="",-1,COUNTIF(INDIRECT(DY105&amp;$DJ$10):INDIRECT(DY105&amp;DJ105),"Y"))</f>
        <v>-1</v>
      </c>
      <c r="EF105" s="378">
        <f ca="1">IF(DP105="",-1,COUNTIF(INDIRECT(DZ105&amp;$DJ$10):INDIRECT(DZ105&amp;DJ105),"Y"))</f>
        <v>-1</v>
      </c>
      <c r="EG105" s="378">
        <f ca="1">IF(DQ105="",-1,COUNTIF(INDIRECT(EA105&amp;$DJ$10):INDIRECT(EA105&amp;DJ105),"Y"))</f>
        <v>-1</v>
      </c>
      <c r="EH105" s="348" t="str" cm="1">
        <f t="array" aca="1" ref="EH105" ca="1">IFERROR(INDEX($DL$104:$DQ$104,_xlfn.AGGREGATE(15,6,COLUMN($DL$104:$DQ$104)-COLUMN($DK$104)/($EB$104:$EG$104=MAX($EB$104:$EG$104)),COLUMNS(DL$104:$DL105))),"")</f>
        <v/>
      </c>
      <c r="EI105" s="348" t="str" cm="1">
        <f t="array" aca="1" ref="EI105" ca="1">IFERROR(INDEX($DL$104:$DQ$104,_xlfn.AGGREGATE(15,6,COLUMN($DL$104:$DQ$104)-COLUMN($DK$104)/($EB$104:$EG$104=MAX($EB$104:$EG$104)),COLUMNS($DL$104:DM105))),"")</f>
        <v/>
      </c>
      <c r="EJ105" s="348" t="str" cm="1">
        <f t="array" aca="1" ref="EJ105" ca="1">IFERROR(INDEX($DL$104:$DQ$104,_xlfn.AGGREGATE(15,6,COLUMN($DL$104:$DQ$104)-COLUMN($DK$104)/($EB$104:$EG$104=MAX($EB$104:$EG$104)),COLUMNS($DL$104:DN105))),"")</f>
        <v/>
      </c>
      <c r="EK105" s="348" t="str" cm="1">
        <f t="array" aca="1" ref="EK105" ca="1">IFERROR(INDEX($DL$104:$DQ$104,_xlfn.AGGREGATE(15,6,COLUMN($DL$104:$DQ$104)-COLUMN($DK$104)/($EB$104:$EG$104=MAX($EB$104:$EG$104)),COLUMNS($DL$104:DO105))),"")</f>
        <v/>
      </c>
      <c r="EL105" s="348" t="str" cm="1">
        <f t="array" aca="1" ref="EL105" ca="1">IFERROR(INDEX($DL$104:$DQ$104,_xlfn.AGGREGATE(15,6,COLUMN($DL$104:$DQ$104)-COLUMN($DK$104)/($EB$104:$EG$104=MAX($EB$104:$EG$104)),COLUMNS($DL$104:DP105))),"")</f>
        <v/>
      </c>
      <c r="EM105" s="348" t="str" cm="1">
        <f t="array" aca="1" ref="EM105" ca="1">IFERROR(INDEX($DL$104:$DQ$104,_xlfn.AGGREGATE(15,6,COLUMN($DL$104:$DQ$104)-COLUMN($DK$104)/($EB$104:$EG$104=MAX($EB$104:$EG$104)),COLUMNS($DL$104:DQ105))),"")</f>
        <v/>
      </c>
      <c r="EN105" s="352">
        <f t="shared" ca="1" si="55"/>
        <v>6</v>
      </c>
      <c r="EO105" s="350">
        <f t="shared" ca="1" si="73"/>
        <v>3</v>
      </c>
      <c r="EP105" s="377" t="str" cm="1">
        <f t="array" aca="1" ref="EP105" ca="1">INDEX(EH105:EM105,1,EO105)</f>
        <v/>
      </c>
    </row>
    <row r="106" spans="1:146" ht="26.25" customHeight="1" thickBo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5"/>
      <c r="J106" s="135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5"/>
      <c r="S106" s="135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5"/>
      <c r="AB106" s="135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5"/>
      <c r="AK106" s="135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5"/>
      <c r="AT106" s="135"/>
      <c r="AU106" s="172"/>
      <c r="AV106" s="159" t="str">
        <f t="shared" si="56"/>
        <v/>
      </c>
      <c r="AW106" s="169" t="str">
        <f>IF(AU105="","",VLOOKUP(DT106,General!U:V,2,FALSE))</f>
        <v/>
      </c>
      <c r="AX106" s="163" t="str" cm="1">
        <f t="array" aca="1" ref="AX106" ca="1">IF(AU105="","",INDIRECT(DT106&amp;DJ106))</f>
        <v/>
      </c>
      <c r="AY106" s="91" t="str">
        <f t="shared" si="57"/>
        <v/>
      </c>
      <c r="AZ106" s="91" t="str">
        <f t="shared" si="74"/>
        <v/>
      </c>
      <c r="BA106" s="105" t="str">
        <f t="shared" si="58"/>
        <v/>
      </c>
      <c r="BB106" s="135"/>
      <c r="BC106" s="135"/>
      <c r="BD106" s="135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5"/>
      <c r="BM106" s="135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5"/>
      <c r="BV106" s="135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5"/>
      <c r="CE106" s="135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5"/>
      <c r="CN106" s="135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CW106" s="379">
        <f t="shared" si="59"/>
        <v>0</v>
      </c>
      <c r="CX106" s="335">
        <f>COUNTIF(CZ106:DI106,CW106)</f>
        <v>0</v>
      </c>
      <c r="CY106" s="371" t="str">
        <f t="shared" si="53"/>
        <v/>
      </c>
      <c r="CZ106" s="372" t="str">
        <f t="shared" si="60"/>
        <v/>
      </c>
      <c r="DA106" s="372" t="str">
        <f t="shared" si="61"/>
        <v/>
      </c>
      <c r="DB106" s="372" t="str">
        <f t="shared" si="62"/>
        <v/>
      </c>
      <c r="DC106" s="372" t="str">
        <f t="shared" si="63"/>
        <v/>
      </c>
      <c r="DD106" s="372" t="str">
        <f t="shared" si="64"/>
        <v/>
      </c>
      <c r="DE106" s="372" t="str">
        <f t="shared" si="65"/>
        <v/>
      </c>
      <c r="DF106" s="372" t="str">
        <f t="shared" si="66"/>
        <v/>
      </c>
      <c r="DG106" s="372" t="str">
        <f t="shared" si="67"/>
        <v/>
      </c>
      <c r="DH106" s="372" t="str">
        <f t="shared" si="68"/>
        <v/>
      </c>
      <c r="DI106" s="372" t="str">
        <f t="shared" si="69"/>
        <v/>
      </c>
      <c r="DJ106" s="346">
        <v>106</v>
      </c>
      <c r="DK106" s="350">
        <f t="shared" si="52"/>
        <v>101</v>
      </c>
      <c r="DL106" s="348" t="str" cm="1">
        <f t="array" ref="DL106">IFERROR(INDEX($CZ$4:$DI$4,_xlfn.AGGREGATE(15,6,COLUMN($CZ$4:$DI$4)-COLUMN($CY$1)/($CZ$106:$DI$106=MAX($CZ$106:$DI$106)),COLUMNS($DI$4:DI5))),"")</f>
        <v/>
      </c>
      <c r="DM106" s="348" t="str" cm="1">
        <f t="array" ref="DM106">IFERROR(INDEX($CZ$4:$DI$4,_xlfn.AGGREGATE(15,6,COLUMN($CZ$4:$DI$4)-COLUMN($CY$1)/($CZ$106:$DI$106=MAX($CZ$106:$DI$106)),COLUMNS($DI$4:DJ5))),"")</f>
        <v/>
      </c>
      <c r="DN106" s="348" t="str" cm="1">
        <f t="array" ref="DN106">IFERROR(INDEX($CZ$4:$DI$4,_xlfn.AGGREGATE(15,6,COLUMN($CZ$4:$DI$4)-COLUMN($CY$1)/($CZ$106:$DI$106=MAX($CZ$106:$DI$106)),COLUMNS($DI$4:DK5))),"")</f>
        <v/>
      </c>
      <c r="DO106" s="348" t="str" cm="1">
        <f t="array" ref="DO106">IFERROR(INDEX($CZ$4:$DI$4,_xlfn.AGGREGATE(15,6,COLUMN($CZ$4:$DI$4)-COLUMN($CY$1)/($CZ$106:$DI$106=MAX($CZ$106:$DI$106)),COLUMNS($DI$4:DL5))),"")</f>
        <v/>
      </c>
      <c r="DP106" s="348" t="str" cm="1">
        <f t="array" ref="DP106">IFERROR(INDEX($CZ$4:$DI$4,_xlfn.AGGREGATE(15,6,COLUMN($CZ$4:$DI$4)-COLUMN($CY$1)/($CZ$106:$DI$106=MAX($CZ$106:$DI$106)),COLUMNS($DI$4:DM5))),"")</f>
        <v/>
      </c>
      <c r="DQ106" s="348" t="str" cm="1">
        <f t="array" ref="DQ106">IFERROR(INDEX($CZ$4:$DI$4,_xlfn.AGGREGATE(15,6,COLUMN($CZ$4:$DI$4)-COLUMN($CY$1)/($CZ$106:$DI$106=MAX($CZ$106:$DI$106)),COLUMNS($DI$4:DN5))),"")</f>
        <v/>
      </c>
      <c r="DR106" s="346" t="str">
        <f t="shared" ca="1" si="70"/>
        <v/>
      </c>
      <c r="DS106" s="349" t="str">
        <f t="shared" ca="1" si="71"/>
        <v>R</v>
      </c>
      <c r="DT106" s="349" t="str">
        <f t="shared" ca="1" si="54"/>
        <v/>
      </c>
      <c r="DU106" s="350">
        <f t="shared" ca="1" si="72"/>
        <v>4</v>
      </c>
      <c r="DV106" s="348" t="str">
        <f>IFERROR(VLOOKUP(DL106,General!R:S,2,FALSE),"")</f>
        <v/>
      </c>
      <c r="DW106" s="348" t="str">
        <f>IFERROR(VLOOKUP(DM106,General!R:S,2,FALSE),"")</f>
        <v/>
      </c>
      <c r="DX106" s="348" t="str">
        <f>IFERROR(VLOOKUP(DN106,General!R:S,2,FALSE),"")</f>
        <v/>
      </c>
      <c r="DY106" s="348" t="str">
        <f>IFERROR(VLOOKUP(DO106,General!R:S,2,FALSE),"")</f>
        <v/>
      </c>
      <c r="DZ106" s="348" t="str">
        <f>IFERROR(VLOOKUP(DP106,General!R:S,2,FALSE),"")</f>
        <v/>
      </c>
      <c r="EA106" s="348" t="str">
        <f>IFERROR(VLOOKUP(DQ106,General!R:S,2,FALSE),"")</f>
        <v/>
      </c>
      <c r="EB106" s="373">
        <f ca="1">IF(DL106="",-1,COUNTIF(INDIRECT(DV106&amp;$DJ$10):INDIRECT(DV106&amp;DJ106),"Y"))</f>
        <v>-1</v>
      </c>
      <c r="EC106" s="376">
        <f ca="1">IF(DM106="",-1,COUNTIF(INDIRECT(DW106&amp;$DJ$10):INDIRECT(DW106&amp;DJ106),"Y"))</f>
        <v>-1</v>
      </c>
      <c r="ED106" s="376">
        <f ca="1">IF(DN106="",-1,COUNTIF(INDIRECT(DX106&amp;$DJ$10):INDIRECT(DX106&amp;DJ106),"Y"))</f>
        <v>-1</v>
      </c>
      <c r="EE106" s="374">
        <f ca="1">IF(DO106="",-1,COUNTIF(INDIRECT(DY106&amp;$DJ$10):INDIRECT(DY106&amp;DJ106),"Y"))</f>
        <v>-1</v>
      </c>
      <c r="EF106" s="378">
        <f ca="1">IF(DP106="",-1,COUNTIF(INDIRECT(DZ106&amp;$DJ$10):INDIRECT(DZ106&amp;DJ106),"Y"))</f>
        <v>-1</v>
      </c>
      <c r="EG106" s="378">
        <f ca="1">IF(DQ106="",-1,COUNTIF(INDIRECT(EA106&amp;$DJ$10):INDIRECT(EA106&amp;DJ106),"Y"))</f>
        <v>-1</v>
      </c>
      <c r="EH106" s="348" t="str" cm="1">
        <f t="array" aca="1" ref="EH106" ca="1">IFERROR(INDEX($DL$105:$DQ$105,_xlfn.AGGREGATE(15,6,COLUMN($DL$105:$DQ$105)-COLUMN($DK$105)/($EB$105:$EG$105=MAX($EB$105:$EG$105)),COLUMNS(DL$105:$DL106))),"")</f>
        <v/>
      </c>
      <c r="EI106" s="348" t="str" cm="1">
        <f t="array" aca="1" ref="EI106" ca="1">IFERROR(INDEX($DL$105:$DQ$105,_xlfn.AGGREGATE(15,6,COLUMN($DL$105:$DQ$105)-COLUMN($DK$105)/($EB$105:$EG$105=MAX($EB$105:$EG$105)),COLUMNS($DL$105:DM106))),"")</f>
        <v/>
      </c>
      <c r="EJ106" s="348" t="str" cm="1">
        <f t="array" aca="1" ref="EJ106" ca="1">IFERROR(INDEX($DL$105:$DQ$105,_xlfn.AGGREGATE(15,6,COLUMN($DL$105:$DQ$105)-COLUMN($DK$105)/($EB$105:$EG$105=MAX($EB$105:$EG$105)),COLUMNS($DL$105:DN106))),"")</f>
        <v/>
      </c>
      <c r="EK106" s="348" t="str" cm="1">
        <f t="array" aca="1" ref="EK106" ca="1">IFERROR(INDEX($DL$105:$DQ$105,_xlfn.AGGREGATE(15,6,COLUMN($DL$105:$DQ$105)-COLUMN($DK$105)/($EB$105:$EG$105=MAX($EB$105:$EG$105)),COLUMNS($DL$105:DO106))),"")</f>
        <v/>
      </c>
      <c r="EL106" s="348" t="str" cm="1">
        <f t="array" aca="1" ref="EL106" ca="1">IFERROR(INDEX($DL$105:$DQ$105,_xlfn.AGGREGATE(15,6,COLUMN($DL$105:$DQ$105)-COLUMN($DK$105)/($EB$105:$EG$105=MAX($EB$105:$EG$105)),COLUMNS($DL$105:DP106))),"")</f>
        <v/>
      </c>
      <c r="EM106" s="348" t="str" cm="1">
        <f t="array" aca="1" ref="EM106" ca="1">IFERROR(INDEX($DL$105:$DQ$105,_xlfn.AGGREGATE(15,6,COLUMN($DL$105:$DQ$105)-COLUMN($DK$105)/($EB$105:$EG$105=MAX($EB$105:$EG$105)),COLUMNS($DL$105:DQ106))),"")</f>
        <v/>
      </c>
      <c r="EN106" s="352">
        <f t="shared" ca="1" si="55"/>
        <v>6</v>
      </c>
      <c r="EO106" s="350">
        <f t="shared" ca="1" si="73"/>
        <v>4</v>
      </c>
      <c r="EP106" s="377" t="str" cm="1">
        <f t="array" aca="1" ref="EP106" ca="1">INDEX(EH106:EM106,1,EO106)</f>
        <v/>
      </c>
    </row>
    <row r="107" spans="1:146" ht="26.25" customHeight="1" thickBo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5"/>
      <c r="J107" s="135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5"/>
      <c r="S107" s="135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5"/>
      <c r="AB107" s="135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5"/>
      <c r="AK107" s="135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5"/>
      <c r="AT107" s="135"/>
      <c r="AU107" s="172"/>
      <c r="AV107" s="159" t="str">
        <f t="shared" si="56"/>
        <v/>
      </c>
      <c r="AW107" s="169" t="str">
        <f>IF(AU106="","",VLOOKUP(DT107,General!U:V,2,FALSE))</f>
        <v/>
      </c>
      <c r="AX107" s="163" t="str" cm="1">
        <f t="array" aca="1" ref="AX107" ca="1">IF(AU106="","",INDIRECT(DT107&amp;DJ107))</f>
        <v/>
      </c>
      <c r="AY107" s="91" t="str">
        <f t="shared" si="57"/>
        <v/>
      </c>
      <c r="AZ107" s="91" t="str">
        <f t="shared" si="74"/>
        <v/>
      </c>
      <c r="BA107" s="105" t="str">
        <f t="shared" si="58"/>
        <v/>
      </c>
      <c r="BB107" s="135"/>
      <c r="BC107" s="135"/>
      <c r="BD107" s="135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5"/>
      <c r="BM107" s="135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5"/>
      <c r="BV107" s="135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5"/>
      <c r="CE107" s="135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5"/>
      <c r="CN107" s="135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CW107" s="379">
        <f t="shared" si="59"/>
        <v>0</v>
      </c>
      <c r="CX107" s="335">
        <f>COUNTIF(CZ107:DI107,CW107)</f>
        <v>0</v>
      </c>
      <c r="CY107" s="371" t="str">
        <f t="shared" si="53"/>
        <v/>
      </c>
      <c r="CZ107" s="372" t="str">
        <f t="shared" si="60"/>
        <v/>
      </c>
      <c r="DA107" s="372" t="str">
        <f t="shared" si="61"/>
        <v/>
      </c>
      <c r="DB107" s="372" t="str">
        <f t="shared" si="62"/>
        <v/>
      </c>
      <c r="DC107" s="372" t="str">
        <f t="shared" si="63"/>
        <v/>
      </c>
      <c r="DD107" s="372" t="str">
        <f t="shared" si="64"/>
        <v/>
      </c>
      <c r="DE107" s="372" t="str">
        <f t="shared" si="65"/>
        <v/>
      </c>
      <c r="DF107" s="372" t="str">
        <f t="shared" si="66"/>
        <v/>
      </c>
      <c r="DG107" s="372" t="str">
        <f t="shared" si="67"/>
        <v/>
      </c>
      <c r="DH107" s="372" t="str">
        <f t="shared" si="68"/>
        <v/>
      </c>
      <c r="DI107" s="372" t="str">
        <f t="shared" si="69"/>
        <v/>
      </c>
      <c r="DJ107" s="346">
        <v>107</v>
      </c>
      <c r="DK107" s="350">
        <f t="shared" si="52"/>
        <v>102</v>
      </c>
      <c r="DL107" s="348" t="str" cm="1">
        <f t="array" ref="DL107">IFERROR(INDEX($CZ$4:$DI$4,_xlfn.AGGREGATE(15,6,COLUMN($CZ$4:$DI$4)-COLUMN($CY$1)/($CZ$107:$DI$107=MAX($CZ$107:$DI$107)),COLUMNS($DI$4:DI5))),"")</f>
        <v/>
      </c>
      <c r="DM107" s="348" t="str" cm="1">
        <f t="array" ref="DM107">IFERROR(INDEX($CZ$4:$DI$4,_xlfn.AGGREGATE(15,6,COLUMN($CZ$4:$DI$4)-COLUMN($CY$1)/($CZ$107:$DI$107=MAX($CZ$107:$DI$107)),COLUMNS($DI$4:DJ5))),"")</f>
        <v/>
      </c>
      <c r="DN107" s="348" t="str" cm="1">
        <f t="array" ref="DN107">IFERROR(INDEX($CZ$4:$DI$4,_xlfn.AGGREGATE(15,6,COLUMN($CZ$4:$DI$4)-COLUMN($CY$1)/($CZ$107:$DI$107=MAX($CZ$107:$DI$107)),COLUMNS($DI$4:DK5))),"")</f>
        <v/>
      </c>
      <c r="DO107" s="348" t="str" cm="1">
        <f t="array" ref="DO107">IFERROR(INDEX($CZ$4:$DI$4,_xlfn.AGGREGATE(15,6,COLUMN($CZ$4:$DI$4)-COLUMN($CY$1)/($CZ$107:$DI$107=MAX($CZ$107:$DI$107)),COLUMNS($DI$4:DL5))),"")</f>
        <v/>
      </c>
      <c r="DP107" s="348" t="str" cm="1">
        <f t="array" ref="DP107">IFERROR(INDEX($CZ$4:$DI$4,_xlfn.AGGREGATE(15,6,COLUMN($CZ$4:$DI$4)-COLUMN($CY$1)/($CZ$107:$DI$107=MAX($CZ$107:$DI$107)),COLUMNS($DI$4:DM5))),"")</f>
        <v/>
      </c>
      <c r="DQ107" s="348" t="str" cm="1">
        <f t="array" ref="DQ107">IFERROR(INDEX($CZ$4:$DI$4,_xlfn.AGGREGATE(15,6,COLUMN($CZ$4:$DI$4)-COLUMN($CY$1)/($CZ$107:$DI$107=MAX($CZ$107:$DI$107)),COLUMNS($DI$4:DN5))),"")</f>
        <v/>
      </c>
      <c r="DR107" s="346" t="str">
        <f t="shared" ca="1" si="70"/>
        <v/>
      </c>
      <c r="DS107" s="349" t="str">
        <f t="shared" ca="1" si="71"/>
        <v>R</v>
      </c>
      <c r="DT107" s="349" t="str">
        <f t="shared" ca="1" si="54"/>
        <v/>
      </c>
      <c r="DU107" s="350">
        <f t="shared" ca="1" si="72"/>
        <v>5</v>
      </c>
      <c r="DV107" s="348" t="str">
        <f>IFERROR(VLOOKUP(DL107,General!R:S,2,FALSE),"")</f>
        <v/>
      </c>
      <c r="DW107" s="348" t="str">
        <f>IFERROR(VLOOKUP(DM107,General!R:S,2,FALSE),"")</f>
        <v/>
      </c>
      <c r="DX107" s="348" t="str">
        <f>IFERROR(VLOOKUP(DN107,General!R:S,2,FALSE),"")</f>
        <v/>
      </c>
      <c r="DY107" s="348" t="str">
        <f>IFERROR(VLOOKUP(DO107,General!R:S,2,FALSE),"")</f>
        <v/>
      </c>
      <c r="DZ107" s="348" t="str">
        <f>IFERROR(VLOOKUP(DP107,General!R:S,2,FALSE),"")</f>
        <v/>
      </c>
      <c r="EA107" s="348" t="str">
        <f>IFERROR(VLOOKUP(DQ107,General!R:S,2,FALSE),"")</f>
        <v/>
      </c>
      <c r="EB107" s="373">
        <f ca="1">IF(DL107="",-1,COUNTIF(INDIRECT(DV107&amp;$DJ$10):INDIRECT(DV107&amp;DJ107),"Y"))</f>
        <v>-1</v>
      </c>
      <c r="EC107" s="376">
        <f ca="1">IF(DM107="",-1,COUNTIF(INDIRECT(DW107&amp;$DJ$10):INDIRECT(DW107&amp;DJ107),"Y"))</f>
        <v>-1</v>
      </c>
      <c r="ED107" s="376">
        <f ca="1">IF(DN107="",-1,COUNTIF(INDIRECT(DX107&amp;$DJ$10):INDIRECT(DX107&amp;DJ107),"Y"))</f>
        <v>-1</v>
      </c>
      <c r="EE107" s="374">
        <f ca="1">IF(DO107="",-1,COUNTIF(INDIRECT(DY107&amp;$DJ$10):INDIRECT(DY107&amp;DJ107),"Y"))</f>
        <v>-1</v>
      </c>
      <c r="EF107" s="378">
        <f ca="1">IF(DP107="",-1,COUNTIF(INDIRECT(DZ107&amp;$DJ$10):INDIRECT(DZ107&amp;DJ107),"Y"))</f>
        <v>-1</v>
      </c>
      <c r="EG107" s="378">
        <f ca="1">IF(DQ107="",-1,COUNTIF(INDIRECT(EA107&amp;$DJ$10):INDIRECT(EA107&amp;DJ107),"Y"))</f>
        <v>-1</v>
      </c>
      <c r="EH107" s="348" t="str" cm="1">
        <f t="array" aca="1" ref="EH107" ca="1">IFERROR(INDEX($DL$106:$DQ$106,_xlfn.AGGREGATE(15,6,COLUMN($DL$106:$DQ$106)-COLUMN($DK$106)/($EB$106:$EG$106=MAX($EB$106:$EG$106)),COLUMNS(DL$106:$DL107))),"")</f>
        <v/>
      </c>
      <c r="EI107" s="348" t="str" cm="1">
        <f t="array" aca="1" ref="EI107" ca="1">IFERROR(INDEX($DL$106:$DQ$106,_xlfn.AGGREGATE(15,6,COLUMN($DL$106:$DQ$106)-COLUMN($DK$106)/($EB$106:$EG$106=MAX($EB$106:$EG$106)),COLUMNS($DL$106:DM107))),"")</f>
        <v/>
      </c>
      <c r="EJ107" s="348" t="str" cm="1">
        <f t="array" aca="1" ref="EJ107" ca="1">IFERROR(INDEX($DL$106:$DQ$106,_xlfn.AGGREGATE(15,6,COLUMN($DL$106:$DQ$106)-COLUMN($DK$106)/($EB$106:$EG$106=MAX($EB$106:$EG$106)),COLUMNS($DL$106:DN107))),"")</f>
        <v/>
      </c>
      <c r="EK107" s="348" t="str" cm="1">
        <f t="array" aca="1" ref="EK107" ca="1">IFERROR(INDEX($DL$106:$DQ$106,_xlfn.AGGREGATE(15,6,COLUMN($DL$106:$DQ$106)-COLUMN($DK$106)/($EB$106:$EG$106=MAX($EB$106:$EG$106)),COLUMNS($DL$106:DO107))),"")</f>
        <v/>
      </c>
      <c r="EL107" s="348" t="str" cm="1">
        <f t="array" aca="1" ref="EL107" ca="1">IFERROR(INDEX($DL$106:$DQ$106,_xlfn.AGGREGATE(15,6,COLUMN($DL$106:$DQ$106)-COLUMN($DK$106)/($EB$106:$EG$106=MAX($EB$106:$EG$106)),COLUMNS($DL$106:DP107))),"")</f>
        <v/>
      </c>
      <c r="EM107" s="348" t="str" cm="1">
        <f t="array" aca="1" ref="EM107" ca="1">IFERROR(INDEX($DL$106:$DQ$106,_xlfn.AGGREGATE(15,6,COLUMN($DL$106:$DQ$106)-COLUMN($DK$106)/($EB$106:$EG$106=MAX($EB$106:$EG$106)),COLUMNS($DL$106:DQ107))),"")</f>
        <v/>
      </c>
      <c r="EN107" s="352">
        <f t="shared" ca="1" si="55"/>
        <v>6</v>
      </c>
      <c r="EO107" s="350">
        <f t="shared" ca="1" si="73"/>
        <v>5</v>
      </c>
      <c r="EP107" s="377" t="str" cm="1">
        <f t="array" aca="1" ref="EP107" ca="1">INDEX(EH107:EM107,1,EO107)</f>
        <v/>
      </c>
    </row>
    <row r="108" spans="1:146" ht="26.25" customHeight="1" thickBo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5"/>
      <c r="J108" s="135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5"/>
      <c r="S108" s="135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5"/>
      <c r="AB108" s="135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5"/>
      <c r="AK108" s="135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5"/>
      <c r="AT108" s="135"/>
      <c r="AU108" s="172"/>
      <c r="AV108" s="159" t="str">
        <f t="shared" si="56"/>
        <v/>
      </c>
      <c r="AW108" s="169" t="str">
        <f>IF(AU107="","",VLOOKUP(DT108,General!U:V,2,FALSE))</f>
        <v/>
      </c>
      <c r="AX108" s="163" t="str" cm="1">
        <f t="array" aca="1" ref="AX108" ca="1">IF(AU107="","",INDIRECT(DT108&amp;DJ108))</f>
        <v/>
      </c>
      <c r="AY108" s="91" t="str">
        <f t="shared" si="57"/>
        <v/>
      </c>
      <c r="AZ108" s="91" t="str">
        <f t="shared" si="74"/>
        <v/>
      </c>
      <c r="BA108" s="105" t="str">
        <f t="shared" si="58"/>
        <v/>
      </c>
      <c r="BB108" s="135"/>
      <c r="BC108" s="135"/>
      <c r="BD108" s="135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5"/>
      <c r="BM108" s="135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5"/>
      <c r="BV108" s="135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5"/>
      <c r="CE108" s="135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5"/>
      <c r="CN108" s="135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CW108" s="379">
        <f t="shared" si="59"/>
        <v>0</v>
      </c>
      <c r="CX108" s="335">
        <f>COUNTIF(CZ108:DI108,CW108)</f>
        <v>0</v>
      </c>
      <c r="CY108" s="371" t="str">
        <f t="shared" si="53"/>
        <v/>
      </c>
      <c r="CZ108" s="372" t="str">
        <f t="shared" si="60"/>
        <v/>
      </c>
      <c r="DA108" s="372" t="str">
        <f t="shared" si="61"/>
        <v/>
      </c>
      <c r="DB108" s="372" t="str">
        <f t="shared" si="62"/>
        <v/>
      </c>
      <c r="DC108" s="372" t="str">
        <f t="shared" si="63"/>
        <v/>
      </c>
      <c r="DD108" s="372" t="str">
        <f t="shared" si="64"/>
        <v/>
      </c>
      <c r="DE108" s="372" t="str">
        <f t="shared" si="65"/>
        <v/>
      </c>
      <c r="DF108" s="372" t="str">
        <f t="shared" si="66"/>
        <v/>
      </c>
      <c r="DG108" s="372" t="str">
        <f t="shared" si="67"/>
        <v/>
      </c>
      <c r="DH108" s="372" t="str">
        <f t="shared" si="68"/>
        <v/>
      </c>
      <c r="DI108" s="372" t="str">
        <f t="shared" si="69"/>
        <v/>
      </c>
      <c r="DJ108" s="346">
        <v>108</v>
      </c>
      <c r="DK108" s="350">
        <f t="shared" si="52"/>
        <v>103</v>
      </c>
      <c r="DL108" s="348" t="str" cm="1">
        <f t="array" ref="DL108">IFERROR(INDEX($CZ$4:$DI$4,_xlfn.AGGREGATE(15,6,COLUMN($CZ$4:$DI$4)-COLUMN($CY$1)/($CZ$108:$DI$108=MAX($CZ$108:$DI$108)),COLUMNS($DI$4:DI5))),"")</f>
        <v/>
      </c>
      <c r="DM108" s="348" t="str" cm="1">
        <f t="array" ref="DM108">IFERROR(INDEX($CZ$4:$DI$4,_xlfn.AGGREGATE(15,6,COLUMN($CZ$4:$DI$4)-COLUMN($CY$1)/($CZ$108:$DI$108=MAX($CZ$108:$DI$108)),COLUMNS($DI$4:DJ5))),"")</f>
        <v/>
      </c>
      <c r="DN108" s="348" t="str" cm="1">
        <f t="array" ref="DN108">IFERROR(INDEX($CZ$4:$DI$4,_xlfn.AGGREGATE(15,6,COLUMN($CZ$4:$DI$4)-COLUMN($CY$1)/($CZ$108:$DI$108=MAX($CZ$108:$DI$108)),COLUMNS($DI$4:DK5))),"")</f>
        <v/>
      </c>
      <c r="DO108" s="348" t="str" cm="1">
        <f t="array" ref="DO108">IFERROR(INDEX($CZ$4:$DI$4,_xlfn.AGGREGATE(15,6,COLUMN($CZ$4:$DI$4)-COLUMN($CY$1)/($CZ$108:$DI$108=MAX($CZ$108:$DI$108)),COLUMNS($DI$4:DL5))),"")</f>
        <v/>
      </c>
      <c r="DP108" s="348" t="str" cm="1">
        <f t="array" ref="DP108">IFERROR(INDEX($CZ$4:$DI$4,_xlfn.AGGREGATE(15,6,COLUMN($CZ$4:$DI$4)-COLUMN($CY$1)/($CZ$108:$DI$108=MAX($CZ$108:$DI$108)),COLUMNS($DI$4:DM5))),"")</f>
        <v/>
      </c>
      <c r="DQ108" s="348" t="str" cm="1">
        <f t="array" ref="DQ108">IFERROR(INDEX($CZ$4:$DI$4,_xlfn.AGGREGATE(15,6,COLUMN($CZ$4:$DI$4)-COLUMN($CY$1)/($CZ$108:$DI$108=MAX($CZ$108:$DI$108)),COLUMNS($DI$4:DN5))),"")</f>
        <v/>
      </c>
      <c r="DR108" s="359" t="str">
        <f t="shared" ca="1" si="70"/>
        <v/>
      </c>
      <c r="DS108" s="349" t="str">
        <f t="shared" ca="1" si="71"/>
        <v>R</v>
      </c>
      <c r="DT108" s="362" t="str">
        <f t="shared" ca="1" si="54"/>
        <v/>
      </c>
      <c r="DU108" s="350">
        <f t="shared" ca="1" si="72"/>
        <v>6</v>
      </c>
      <c r="DV108" s="348" t="str">
        <f>IFERROR(VLOOKUP(DL108,General!R:S,2,FALSE),"")</f>
        <v/>
      </c>
      <c r="DW108" s="348" t="str">
        <f>IFERROR(VLOOKUP(DM108,General!R:S,2,FALSE),"")</f>
        <v/>
      </c>
      <c r="DX108" s="348" t="str">
        <f>IFERROR(VLOOKUP(DN108,General!R:S,2,FALSE),"")</f>
        <v/>
      </c>
      <c r="DY108" s="348" t="str">
        <f>IFERROR(VLOOKUP(DO108,General!R:S,2,FALSE),"")</f>
        <v/>
      </c>
      <c r="DZ108" s="348" t="str">
        <f>IFERROR(VLOOKUP(DP108,General!R:S,2,FALSE),"")</f>
        <v/>
      </c>
      <c r="EA108" s="348" t="str">
        <f>IFERROR(VLOOKUP(DQ108,General!R:S,2,FALSE),"")</f>
        <v/>
      </c>
      <c r="EB108" s="373">
        <f ca="1">IF(DL108="",-1,COUNTIF(INDIRECT(DV108&amp;$DJ$10):INDIRECT(DV108&amp;DJ108),"Y"))</f>
        <v>-1</v>
      </c>
      <c r="EC108" s="376">
        <f ca="1">IF(DM108="",-1,COUNTIF(INDIRECT(DW108&amp;$DJ$10):INDIRECT(DW108&amp;DJ108),"Y"))</f>
        <v>-1</v>
      </c>
      <c r="ED108" s="376">
        <f ca="1">IF(DN108="",-1,COUNTIF(INDIRECT(DX108&amp;$DJ$10):INDIRECT(DX108&amp;DJ108),"Y"))</f>
        <v>-1</v>
      </c>
      <c r="EE108" s="374">
        <f ca="1">IF(DO108="",-1,COUNTIF(INDIRECT(DY108&amp;$DJ$10):INDIRECT(DY108&amp;DJ108),"Y"))</f>
        <v>-1</v>
      </c>
      <c r="EF108" s="378">
        <f ca="1">IF(DP108="",-1,COUNTIF(INDIRECT(DZ108&amp;$DJ$10):INDIRECT(DZ108&amp;DJ108),"Y"))</f>
        <v>-1</v>
      </c>
      <c r="EG108" s="378">
        <f ca="1">IF(DQ108="",-1,COUNTIF(INDIRECT(EA108&amp;$DJ$10):INDIRECT(EA108&amp;DJ108),"Y"))</f>
        <v>-1</v>
      </c>
      <c r="EH108" s="348" t="str" cm="1">
        <f t="array" aca="1" ref="EH108" ca="1">IFERROR(INDEX($DL$107:$DQ$107,_xlfn.AGGREGATE(15,6,COLUMN($DL$107:$DQ$107)-COLUMN($DK$107)/($EB$107:$EG$107=MAX($EB$107:$EG$107)),COLUMNS(DL$107:$DL108))),"")</f>
        <v/>
      </c>
      <c r="EI108" s="348" t="str" cm="1">
        <f t="array" aca="1" ref="EI108" ca="1">IFERROR(INDEX($DL$107:$DQ$107,_xlfn.AGGREGATE(15,6,COLUMN($DL$107:$DQ$107)-COLUMN($DK$107)/($EB$107:$EG$107=MAX($EB$107:$EG$107)),COLUMNS($DL$107:DM108))),"")</f>
        <v/>
      </c>
      <c r="EJ108" s="348" t="str" cm="1">
        <f t="array" aca="1" ref="EJ108" ca="1">IFERROR(INDEX($DL$107:$DQ$107,_xlfn.AGGREGATE(15,6,COLUMN($DL$107:$DQ$107)-COLUMN($DK$107)/($EB$107:$EG$107=MAX($EB$107:$EG$107)),COLUMNS($DL$107:DN108))),"")</f>
        <v/>
      </c>
      <c r="EK108" s="348" t="str" cm="1">
        <f t="array" aca="1" ref="EK108" ca="1">IFERROR(INDEX($DL$107:$DQ$107,_xlfn.AGGREGATE(15,6,COLUMN($DL$107:$DQ$107)-COLUMN($DK$107)/($EB$107:$EG$107=MAX($EB$107:$EG$107)),COLUMNS($DL$107:DO108))),"")</f>
        <v/>
      </c>
      <c r="EL108" s="348" t="str" cm="1">
        <f t="array" aca="1" ref="EL108" ca="1">IFERROR(INDEX($DL$107:$DQ$107,_xlfn.AGGREGATE(15,6,COLUMN($DL$107:$DQ$107)-COLUMN($DK$107)/($EB$107:$EG$107=MAX($EB$107:$EG$107)),COLUMNS($DL$107:DP108))),"")</f>
        <v/>
      </c>
      <c r="EM108" s="348" t="str" cm="1">
        <f t="array" aca="1" ref="EM108" ca="1">IFERROR(INDEX($DL$107:$DQ$107,_xlfn.AGGREGATE(15,6,COLUMN($DL$107:$DQ$107)-COLUMN($DK$107)/($EB$107:$EG$107=MAX($EB$107:$EG$107)),COLUMNS($DL$107:DQ108))),"")</f>
        <v/>
      </c>
      <c r="EN108" s="352">
        <f t="shared" ca="1" si="55"/>
        <v>6</v>
      </c>
      <c r="EO108" s="363">
        <f t="shared" ca="1" si="73"/>
        <v>6</v>
      </c>
      <c r="EP108" s="377" t="str" cm="1">
        <f t="array" aca="1" ref="EP108" ca="1">INDEX(EH108:EM108,1,EO108)</f>
        <v/>
      </c>
    </row>
    <row r="109" spans="1:146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5"/>
      <c r="J109" s="135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5"/>
      <c r="S109" s="135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5"/>
      <c r="AB109" s="135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5"/>
      <c r="AK109" s="135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5"/>
      <c r="AT109" s="135"/>
      <c r="AU109" s="174"/>
      <c r="AV109" s="160" t="str">
        <f t="shared" si="56"/>
        <v/>
      </c>
      <c r="AW109" s="170" t="str">
        <f>IF(AU108="","",VLOOKUP(DT109,General!U:V,2,FALSE))</f>
        <v/>
      </c>
      <c r="AX109" s="167" t="str" cm="1">
        <f t="array" aca="1" ref="AX109" ca="1">IF(AU108="","",INDIRECT(DT109&amp;DJ109))</f>
        <v/>
      </c>
      <c r="AY109" s="107" t="str">
        <f t="shared" si="57"/>
        <v/>
      </c>
      <c r="AZ109" s="107" t="str">
        <f t="shared" si="74"/>
        <v/>
      </c>
      <c r="BA109" s="108" t="str">
        <f t="shared" si="58"/>
        <v/>
      </c>
      <c r="BB109" s="135"/>
      <c r="BC109" s="135"/>
      <c r="BD109" s="135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5"/>
      <c r="BM109" s="135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5"/>
      <c r="BV109" s="135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5"/>
      <c r="CE109" s="135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5"/>
      <c r="CN109" s="135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379">
        <f t="shared" si="59"/>
        <v>0</v>
      </c>
      <c r="CX109" s="14" t="str">
        <f t="shared" ref="CX109" si="75">Q109</f>
        <v/>
      </c>
      <c r="CY109" s="14" t="str">
        <f t="shared" ref="CY109" si="76">Z109</f>
        <v/>
      </c>
      <c r="CZ109" s="14" t="str">
        <f t="shared" ref="CZ109" si="77">AI109</f>
        <v/>
      </c>
      <c r="DA109" s="14" t="str">
        <f t="shared" ref="DA109" si="78">AR109</f>
        <v/>
      </c>
      <c r="DB109" s="14" t="str">
        <f t="shared" ref="DB109" si="79">BK109</f>
        <v/>
      </c>
      <c r="DC109" s="14" t="str">
        <f t="shared" ref="DC109" si="80">BT109</f>
        <v/>
      </c>
      <c r="DD109" s="14" t="str">
        <f t="shared" ref="DD109" si="81">CC109</f>
        <v/>
      </c>
      <c r="DE109" s="14" t="str">
        <f t="shared" ref="DE109" si="82">CL109</f>
        <v/>
      </c>
      <c r="DF109" s="14" t="str">
        <f t="shared" ref="DF109" si="83">CU109</f>
        <v/>
      </c>
      <c r="DG109" s="14" t="str">
        <f>IF(AF109="","",INDEX($CW$4:$DF$4,MATCH(MAX(CW109:DF109),CW109:DF109,0)))</f>
        <v/>
      </c>
      <c r="DH109" s="14">
        <v>109</v>
      </c>
      <c r="DS109" s="349" t="str">
        <f t="shared" ca="1" si="71"/>
        <v>R</v>
      </c>
      <c r="DT109" s="177" t="str">
        <f>H109</f>
        <v/>
      </c>
      <c r="DU109" s="25" t="str">
        <f>Q109</f>
        <v/>
      </c>
      <c r="DV109" s="348" t="str">
        <f>IFERROR(VLOOKUP(DL109,General!R:S,2,FALSE),"")</f>
        <v/>
      </c>
      <c r="DW109" s="348" t="str">
        <f>IFERROR(VLOOKUP(DM109,General!R:S,2,FALSE),"")</f>
        <v/>
      </c>
      <c r="DX109" s="348" t="str">
        <f>IFERROR(VLOOKUP(DN109,General!R:S,2,FALSE),"")</f>
        <v/>
      </c>
      <c r="DY109" s="348" t="str">
        <f>IFERROR(VLOOKUP(DO109,General!R:S,2,FALSE),"")</f>
        <v/>
      </c>
      <c r="DZ109" s="348" t="str">
        <f>IFERROR(VLOOKUP(DP109,General!R:S,2,FALSE),"")</f>
        <v/>
      </c>
      <c r="EA109" s="348" t="str">
        <f>IFERROR(VLOOKUP(DQ109,General!R:S,2,FALSE),"")</f>
        <v/>
      </c>
      <c r="EB109" s="373">
        <f ca="1">IF(DL109="",-1,COUNTIF(INDIRECT(DV109&amp;$DJ$10):INDIRECT(DV109&amp;DJ109),"Y"))</f>
        <v>-1</v>
      </c>
      <c r="EC109" s="376">
        <f ca="1">IF(DM109="",-1,COUNTIF(INDIRECT(DW109&amp;$DJ$10):INDIRECT(DW109&amp;DJ109),"Y"))</f>
        <v>-1</v>
      </c>
      <c r="ED109" s="376">
        <f ca="1">IF(DN109="",-1,COUNTIF(INDIRECT(DX109&amp;$DJ$10):INDIRECT(DX109&amp;DJ109),"Y"))</f>
        <v>-1</v>
      </c>
      <c r="EE109" s="374">
        <f ca="1">IF(DO109="",-1,COUNTIF(INDIRECT(DY109&amp;$DJ$10):INDIRECT(DY109&amp;DJ109),"Y"))</f>
        <v>-1</v>
      </c>
      <c r="EF109" s="378">
        <f ca="1">IF(DP109="",-1,COUNTIF(INDIRECT(DZ109&amp;$DJ$10):INDIRECT(DZ109&amp;DJ109),"Y"))</f>
        <v>-1</v>
      </c>
      <c r="EG109" s="378">
        <f ca="1">IF(DQ109="",-1,COUNTIF(INDIRECT(EA109&amp;$DJ$10):INDIRECT(EA109&amp;DJ109),"Y"))</f>
        <v>-1</v>
      </c>
      <c r="EH109" s="348" t="str" cm="1">
        <f t="array" aca="1" ref="EH109" ca="1">IFERROR(INDEX($DL$108:$DQ$108,_xlfn.AGGREGATE(15,6,COLUMN($DL$108:$DQ$108)-COLUMN($DK$108)/($EB$108:$EG$108=MAX($EB$108:$EG$108)),COLUMNS(DL$108:$DL109))),"")</f>
        <v/>
      </c>
      <c r="EI109" s="348" t="str" cm="1">
        <f t="array" aca="1" ref="EI109" ca="1">IFERROR(INDEX($DL$108:$DQ$108,_xlfn.AGGREGATE(15,6,COLUMN($DL$108:$DQ$108)-COLUMN($DK$108)/($EB$108:$EG$108=MAX($EB$108:$EG$108)),COLUMNS($DL$108:DM109))),"")</f>
        <v/>
      </c>
      <c r="EJ109" s="348" t="str" cm="1">
        <f t="array" aca="1" ref="EJ109" ca="1">IFERROR(INDEX($DL$108:$DQ$108,_xlfn.AGGREGATE(15,6,COLUMN($DL$108:$DQ$108)-COLUMN($DK$108)/($EB$108:$EG$108=MAX($EB$108:$EG$108)),COLUMNS($DL$108:DN109))),"")</f>
        <v/>
      </c>
      <c r="EK109" s="348" t="str" cm="1">
        <f t="array" aca="1" ref="EK109" ca="1">IFERROR(INDEX($DL$108:$DQ$108,_xlfn.AGGREGATE(15,6,COLUMN($DL$108:$DQ$108)-COLUMN($DK$108)/($EB$108:$EG$108=MAX($EB$108:$EG$108)),COLUMNS($DL$108:DO109))),"")</f>
        <v/>
      </c>
      <c r="EL109" s="348" t="str" cm="1">
        <f t="array" aca="1" ref="EL109" ca="1">IFERROR(INDEX($DL$108:$DQ$108,_xlfn.AGGREGATE(15,6,COLUMN($DL$108:$DQ$108)-COLUMN($DK$108)/($EB$108:$EG$108=MAX($EB$108:$EG$108)),COLUMNS($DL$108:DP109))),"")</f>
        <v/>
      </c>
      <c r="EM109" s="348" t="str" cm="1">
        <f t="array" aca="1" ref="EM109" ca="1">IFERROR(INDEX($DL$108:$DQ$108,_xlfn.AGGREGATE(15,6,COLUMN($DL$108:$DQ$108)-COLUMN($DK$108)/($EB$108:$EG$108=MAX($EB$108:$EG$108)),COLUMNS($DL$108:DQ109))),"")</f>
        <v/>
      </c>
    </row>
    <row r="110" spans="1:146" ht="26.25">
      <c r="A110" s="183" t="s">
        <v>247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yA61SX6ug0Q0RV+RIClrmlmxh0zZD5OlKlefeIHRiDcMqkaGXnJXxCrx+hjKJuSLlCLPd4oFOLmiukv60HP2gQ==" saltValue="zI1h4WW9STP7SaycvHA4yA==" spinCount="100000" sheet="1" objects="1" scenarios="1"/>
  <mergeCells count="19">
    <mergeCell ref="DL3:DQ3"/>
    <mergeCell ref="DV3:EA3"/>
    <mergeCell ref="EB3:EG3"/>
    <mergeCell ref="EH3:EM3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I2"/>
  </mergeCells>
  <phoneticPr fontId="2" type="noConversion"/>
  <conditionalFormatting sqref="E10:E109">
    <cfRule type="cellIs" dxfId="125" priority="95" operator="equal">
      <formula>"Y"</formula>
    </cfRule>
    <cfRule type="cellIs" dxfId="124" priority="96" operator="equal">
      <formula>"N"</formula>
    </cfRule>
  </conditionalFormatting>
  <conditionalFormatting sqref="F10:F109">
    <cfRule type="containsBlanks" dxfId="123" priority="100">
      <formula>LEN(TRIM(F10))=0</formula>
    </cfRule>
    <cfRule type="containsBlanks" priority="101">
      <formula>LEN(TRIM(F10))=0</formula>
    </cfRule>
    <cfRule type="cellIs" dxfId="122" priority="102" operator="equal">
      <formula>""""""</formula>
    </cfRule>
    <cfRule type="cellIs" dxfId="121" priority="103" operator="greaterThan">
      <formula>2</formula>
    </cfRule>
    <cfRule type="cellIs" dxfId="120" priority="104" operator="lessThan">
      <formula>-2</formula>
    </cfRule>
    <cfRule type="cellIs" dxfId="119" priority="105" operator="between">
      <formula>-2</formula>
      <formula>2</formula>
    </cfRule>
  </conditionalFormatting>
  <conditionalFormatting sqref="N10:N109">
    <cfRule type="cellIs" dxfId="118" priority="87" operator="equal">
      <formula>"Y"</formula>
    </cfRule>
    <cfRule type="cellIs" dxfId="117" priority="88" operator="equal">
      <formula>"N"</formula>
    </cfRule>
  </conditionalFormatting>
  <conditionalFormatting sqref="O10:O109">
    <cfRule type="containsBlanks" dxfId="116" priority="89">
      <formula>LEN(TRIM(O10))=0</formula>
    </cfRule>
    <cfRule type="containsBlanks" priority="90">
      <formula>LEN(TRIM(O10))=0</formula>
    </cfRule>
    <cfRule type="cellIs" dxfId="115" priority="91" operator="equal">
      <formula>""""""</formula>
    </cfRule>
    <cfRule type="cellIs" dxfId="114" priority="92" operator="greaterThan">
      <formula>2</formula>
    </cfRule>
    <cfRule type="cellIs" dxfId="113" priority="93" operator="lessThan">
      <formula>-2</formula>
    </cfRule>
    <cfRule type="cellIs" dxfId="112" priority="94" operator="between">
      <formula>-2</formula>
      <formula>2</formula>
    </cfRule>
  </conditionalFormatting>
  <conditionalFormatting sqref="W10:W109">
    <cfRule type="cellIs" dxfId="111" priority="79" operator="equal">
      <formula>"Y"</formula>
    </cfRule>
    <cfRule type="cellIs" dxfId="110" priority="80" operator="equal">
      <formula>"N"</formula>
    </cfRule>
  </conditionalFormatting>
  <conditionalFormatting sqref="X10:X109">
    <cfRule type="containsBlanks" dxfId="109" priority="81">
      <formula>LEN(TRIM(X10))=0</formula>
    </cfRule>
    <cfRule type="containsBlanks" priority="82">
      <formula>LEN(TRIM(X10))=0</formula>
    </cfRule>
    <cfRule type="cellIs" dxfId="108" priority="83" operator="equal">
      <formula>""""""</formula>
    </cfRule>
    <cfRule type="cellIs" dxfId="107" priority="84" operator="greaterThan">
      <formula>2</formula>
    </cfRule>
    <cfRule type="cellIs" dxfId="106" priority="85" operator="lessThan">
      <formula>-2</formula>
    </cfRule>
    <cfRule type="cellIs" dxfId="105" priority="86" operator="between">
      <formula>-2</formula>
      <formula>2</formula>
    </cfRule>
  </conditionalFormatting>
  <conditionalFormatting sqref="AF10:AF109">
    <cfRule type="cellIs" dxfId="104" priority="71" operator="equal">
      <formula>"Y"</formula>
    </cfRule>
    <cfRule type="cellIs" dxfId="103" priority="72" operator="equal">
      <formula>"N"</formula>
    </cfRule>
  </conditionalFormatting>
  <conditionalFormatting sqref="AG10:AG109">
    <cfRule type="containsBlanks" dxfId="102" priority="73">
      <formula>LEN(TRIM(AG10))=0</formula>
    </cfRule>
    <cfRule type="containsBlanks" priority="74">
      <formula>LEN(TRIM(AG10))=0</formula>
    </cfRule>
    <cfRule type="cellIs" dxfId="101" priority="75" operator="equal">
      <formula>""""""</formula>
    </cfRule>
    <cfRule type="cellIs" dxfId="100" priority="76" operator="greaterThan">
      <formula>2</formula>
    </cfRule>
    <cfRule type="cellIs" dxfId="99" priority="77" operator="lessThan">
      <formula>-2</formula>
    </cfRule>
    <cfRule type="cellIs" dxfId="98" priority="78" operator="between">
      <formula>-2</formula>
      <formula>2</formula>
    </cfRule>
  </conditionalFormatting>
  <conditionalFormatting sqref="AO10:AO109">
    <cfRule type="cellIs" dxfId="97" priority="63" operator="equal">
      <formula>"Y"</formula>
    </cfRule>
    <cfRule type="cellIs" dxfId="96" priority="64" operator="equal">
      <formula>"N"</formula>
    </cfRule>
  </conditionalFormatting>
  <conditionalFormatting sqref="AP10:AP109">
    <cfRule type="containsBlanks" dxfId="95" priority="65">
      <formula>LEN(TRIM(AP10))=0</formula>
    </cfRule>
    <cfRule type="containsBlanks" priority="66">
      <formula>LEN(TRIM(AP10))=0</formula>
    </cfRule>
    <cfRule type="cellIs" dxfId="94" priority="67" operator="equal">
      <formula>""""""</formula>
    </cfRule>
    <cfRule type="cellIs" dxfId="93" priority="68" operator="greaterThan">
      <formula>2</formula>
    </cfRule>
    <cfRule type="cellIs" dxfId="92" priority="69" operator="lessThan">
      <formula>-2</formula>
    </cfRule>
    <cfRule type="cellIs" dxfId="91" priority="70" operator="between">
      <formula>-2</formula>
      <formula>2</formula>
    </cfRule>
  </conditionalFormatting>
  <conditionalFormatting sqref="AV5:BB9 BB10:BB109">
    <cfRule type="cellIs" dxfId="90" priority="106" operator="equal">
      <formula>"B"</formula>
    </cfRule>
    <cfRule type="cellIs" dxfId="89" priority="107" operator="equal">
      <formula>"P"</formula>
    </cfRule>
    <cfRule type="cellIs" dxfId="88" priority="108" operator="equal">
      <formula>"P"</formula>
    </cfRule>
  </conditionalFormatting>
  <conditionalFormatting sqref="AY10:AY109">
    <cfRule type="cellIs" dxfId="87" priority="7" operator="equal">
      <formula>"Y"</formula>
    </cfRule>
    <cfRule type="cellIs" dxfId="86" priority="8" operator="equal">
      <formula>"N"</formula>
    </cfRule>
  </conditionalFormatting>
  <conditionalFormatting sqref="AZ10:AZ109">
    <cfRule type="containsBlanks" dxfId="85" priority="9">
      <formula>LEN(TRIM(AZ10))=0</formula>
    </cfRule>
    <cfRule type="containsBlanks" priority="10">
      <formula>LEN(TRIM(AZ10))=0</formula>
    </cfRule>
    <cfRule type="cellIs" dxfId="84" priority="11" operator="equal">
      <formula>""""""</formula>
    </cfRule>
    <cfRule type="cellIs" dxfId="83" priority="12" operator="greaterThan">
      <formula>2</formula>
    </cfRule>
    <cfRule type="cellIs" dxfId="82" priority="13" operator="lessThan">
      <formula>-2</formula>
    </cfRule>
    <cfRule type="cellIs" dxfId="81" priority="14" operator="between">
      <formula>-2</formula>
      <formula>2</formula>
    </cfRule>
  </conditionalFormatting>
  <conditionalFormatting sqref="BH10:BH109">
    <cfRule type="cellIs" dxfId="80" priority="55" operator="equal">
      <formula>"Y"</formula>
    </cfRule>
    <cfRule type="cellIs" dxfId="79" priority="56" operator="equal">
      <formula>"N"</formula>
    </cfRule>
  </conditionalFormatting>
  <conditionalFormatting sqref="BI10:BI109">
    <cfRule type="containsBlanks" dxfId="78" priority="57">
      <formula>LEN(TRIM(BI10))=0</formula>
    </cfRule>
    <cfRule type="containsBlanks" priority="58">
      <formula>LEN(TRIM(BI10))=0</formula>
    </cfRule>
    <cfRule type="cellIs" dxfId="77" priority="59" operator="equal">
      <formula>""""""</formula>
    </cfRule>
    <cfRule type="cellIs" dxfId="76" priority="60" operator="greaterThan">
      <formula>2</formula>
    </cfRule>
    <cfRule type="cellIs" dxfId="75" priority="61" operator="lessThan">
      <formula>-2</formula>
    </cfRule>
    <cfRule type="cellIs" dxfId="74" priority="62" operator="between">
      <formula>-2</formula>
      <formula>2</formula>
    </cfRule>
  </conditionalFormatting>
  <conditionalFormatting sqref="BQ10:BQ109">
    <cfRule type="cellIs" dxfId="73" priority="47" operator="equal">
      <formula>"Y"</formula>
    </cfRule>
    <cfRule type="cellIs" dxfId="72" priority="48" operator="equal">
      <formula>"N"</formula>
    </cfRule>
  </conditionalFormatting>
  <conditionalFormatting sqref="BR10:BR109">
    <cfRule type="containsBlanks" dxfId="71" priority="49">
      <formula>LEN(TRIM(BR10))=0</formula>
    </cfRule>
    <cfRule type="containsBlanks" priority="50">
      <formula>LEN(TRIM(BR10))=0</formula>
    </cfRule>
    <cfRule type="cellIs" dxfId="70" priority="51" operator="equal">
      <formula>""""""</formula>
    </cfRule>
    <cfRule type="cellIs" dxfId="69" priority="52" operator="greaterThan">
      <formula>2</formula>
    </cfRule>
    <cfRule type="cellIs" dxfId="68" priority="53" operator="lessThan">
      <formula>-2</formula>
    </cfRule>
    <cfRule type="cellIs" dxfId="67" priority="54" operator="between">
      <formula>-2</formula>
      <formula>2</formula>
    </cfRule>
  </conditionalFormatting>
  <conditionalFormatting sqref="BZ10:BZ109">
    <cfRule type="cellIs" dxfId="66" priority="39" operator="equal">
      <formula>"Y"</formula>
    </cfRule>
    <cfRule type="cellIs" dxfId="65" priority="40" operator="equal">
      <formula>"N"</formula>
    </cfRule>
  </conditionalFormatting>
  <conditionalFormatting sqref="CA10:CA109">
    <cfRule type="containsBlanks" dxfId="64" priority="41">
      <formula>LEN(TRIM(CA10))=0</formula>
    </cfRule>
    <cfRule type="containsBlanks" priority="42">
      <formula>LEN(TRIM(CA10))=0</formula>
    </cfRule>
    <cfRule type="cellIs" dxfId="63" priority="43" operator="equal">
      <formula>""""""</formula>
    </cfRule>
    <cfRule type="cellIs" dxfId="62" priority="44" operator="greaterThan">
      <formula>2</formula>
    </cfRule>
    <cfRule type="cellIs" dxfId="61" priority="45" operator="lessThan">
      <formula>-2</formula>
    </cfRule>
    <cfRule type="cellIs" dxfId="60" priority="46" operator="between">
      <formula>-2</formula>
      <formula>2</formula>
    </cfRule>
  </conditionalFormatting>
  <conditionalFormatting sqref="CI10:CI109">
    <cfRule type="cellIs" dxfId="59" priority="31" operator="equal">
      <formula>"Y"</formula>
    </cfRule>
    <cfRule type="cellIs" dxfId="58" priority="32" operator="equal">
      <formula>"N"</formula>
    </cfRule>
  </conditionalFormatting>
  <conditionalFormatting sqref="CJ10:CJ109">
    <cfRule type="containsBlanks" dxfId="57" priority="33">
      <formula>LEN(TRIM(CJ10))=0</formula>
    </cfRule>
    <cfRule type="containsBlanks" priority="34">
      <formula>LEN(TRIM(CJ10))=0</formula>
    </cfRule>
    <cfRule type="cellIs" dxfId="56" priority="35" operator="equal">
      <formula>""""""</formula>
    </cfRule>
    <cfRule type="cellIs" dxfId="55" priority="36" operator="greaterThan">
      <formula>2</formula>
    </cfRule>
    <cfRule type="cellIs" dxfId="54" priority="37" operator="lessThan">
      <formula>-2</formula>
    </cfRule>
    <cfRule type="cellIs" dxfId="53" priority="38" operator="between">
      <formula>-2</formula>
      <formula>2</formula>
    </cfRule>
  </conditionalFormatting>
  <conditionalFormatting sqref="CR10:CR109">
    <cfRule type="cellIs" dxfId="52" priority="23" operator="equal">
      <formula>"Y"</formula>
    </cfRule>
    <cfRule type="cellIs" dxfId="51" priority="24" operator="equal">
      <formula>"N"</formula>
    </cfRule>
  </conditionalFormatting>
  <conditionalFormatting sqref="CS10:CS109">
    <cfRule type="containsBlanks" dxfId="50" priority="25">
      <formula>LEN(TRIM(CS10))=0</formula>
    </cfRule>
    <cfRule type="containsBlanks" priority="26">
      <formula>LEN(TRIM(CS10))=0</formula>
    </cfRule>
    <cfRule type="cellIs" dxfId="49" priority="27" operator="equal">
      <formula>""""""</formula>
    </cfRule>
    <cfRule type="cellIs" dxfId="48" priority="28" operator="greaterThan">
      <formula>2</formula>
    </cfRule>
    <cfRule type="cellIs" dxfId="47" priority="29" operator="lessThan">
      <formula>-2</formula>
    </cfRule>
    <cfRule type="cellIs" dxfId="46" priority="30" operator="between">
      <formula>-2</formula>
      <formula>2</formula>
    </cfRule>
  </conditionalFormatting>
  <conditionalFormatting sqref="AU5:AU109">
    <cfRule type="cellIs" dxfId="42" priority="1" operator="equal">
      <formula>"B"</formula>
    </cfRule>
    <cfRule type="cellIs" dxfId="41" priority="2" operator="equal">
      <formula>"P"</formula>
    </cfRule>
    <cfRule type="cellIs" dxfId="40" priority="3" operator="equal">
      <formula>"P"</formula>
    </cfRule>
  </conditionalFormatting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570FBA-09BB-40E0-8E9C-AE62E1D25BBE}">
          <x14:formula1>
            <xm:f>General!$X$1:$X$3</xm:f>
          </x14:formula1>
          <xm:sqref>AU5:AU109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26" t="str">
        <f>'Strategy Dashboard'!B3</f>
        <v>Strategy 1 : PD/TG</v>
      </c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8"/>
      <c r="Q1" s="228"/>
      <c r="R1" s="228"/>
      <c r="S1" s="228"/>
      <c r="T1" s="229"/>
    </row>
    <row r="2" spans="1:34" s="15" customFormat="1">
      <c r="A2" s="230" t="s">
        <v>35</v>
      </c>
      <c r="B2" s="233" t="s">
        <v>20</v>
      </c>
      <c r="C2" s="62"/>
      <c r="D2" s="233" t="s">
        <v>0</v>
      </c>
      <c r="E2" s="236"/>
      <c r="F2" s="238" t="s">
        <v>18</v>
      </c>
      <c r="G2" s="239"/>
      <c r="H2" s="239"/>
      <c r="I2" s="239"/>
      <c r="J2" s="240"/>
      <c r="K2" s="241" t="s">
        <v>22</v>
      </c>
      <c r="L2" s="242"/>
      <c r="M2" s="242"/>
      <c r="N2" s="242"/>
      <c r="O2" s="243"/>
      <c r="P2" s="244" t="s">
        <v>23</v>
      </c>
      <c r="Q2" s="245"/>
      <c r="R2" s="245"/>
      <c r="S2" s="245"/>
      <c r="T2" s="246"/>
    </row>
    <row r="3" spans="1:34" s="15" customFormat="1" ht="30">
      <c r="A3" s="231"/>
      <c r="B3" s="234"/>
      <c r="C3" s="16" t="s">
        <v>67</v>
      </c>
      <c r="D3" s="234"/>
      <c r="E3" s="237"/>
      <c r="F3" s="20" t="s">
        <v>19</v>
      </c>
      <c r="G3" s="224" t="s">
        <v>26</v>
      </c>
      <c r="H3" s="225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47" t="s">
        <v>28</v>
      </c>
      <c r="Q3" s="220" t="s">
        <v>29</v>
      </c>
      <c r="R3" s="220" t="s">
        <v>30</v>
      </c>
      <c r="S3" s="220" t="s">
        <v>31</v>
      </c>
      <c r="T3" s="222" t="s">
        <v>32</v>
      </c>
      <c r="W3" s="217" t="s">
        <v>33</v>
      </c>
      <c r="X3" s="218"/>
      <c r="Y3" s="217" t="s">
        <v>34</v>
      </c>
      <c r="Z3" s="218"/>
      <c r="AA3" s="219" t="s">
        <v>37</v>
      </c>
      <c r="AB3" s="219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32"/>
      <c r="B4" s="235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48"/>
      <c r="Q4" s="221"/>
      <c r="R4" s="221"/>
      <c r="S4" s="221"/>
      <c r="T4" s="223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19"/>
      <c r="AB4" s="219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/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 t="str">
        <f>IF('Strategy Dashboard'!AU7="P",IF(U6="",1,U6+1),"")</f>
        <v/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12001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001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20012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00123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/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 t="str">
        <f>IF('Strategy Dashboard'!AU14="P",IF(U13="",1,U13+1),"")</f>
        <v/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W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23000</v>
      </c>
      <c r="X15" s="1" t="e">
        <f t="shared" si="4"/>
        <v>#REF!</v>
      </c>
      <c r="Y15" s="1" t="str">
        <f t="shared" si="5"/>
        <v>000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30000</v>
      </c>
      <c r="X16" s="1" t="e">
        <f t="shared" si="4"/>
        <v>#REF!</v>
      </c>
      <c r="Y16" s="1" t="str">
        <f t="shared" si="5"/>
        <v>000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00001</v>
      </c>
      <c r="X17" s="1" t="e">
        <f t="shared" si="4"/>
        <v>#REF!</v>
      </c>
      <c r="Y17" s="1" t="str">
        <f t="shared" si="5"/>
        <v>001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00010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00100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00120</v>
      </c>
      <c r="X22" s="1" t="e">
        <f t="shared" si="4"/>
        <v>#REF!</v>
      </c>
      <c r="Y22" s="1" t="str">
        <f t="shared" si="5"/>
        <v>120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01200</v>
      </c>
      <c r="X23" s="1" t="e">
        <f t="shared" si="4"/>
        <v>#REF!</v>
      </c>
      <c r="Y23" s="1" t="str">
        <f t="shared" si="5"/>
        <v>200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>P1</v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>
        <f>IF('Strategy Dashboard'!AU24="P",IF(U23="",1,U23+1),"")</f>
        <v>1</v>
      </c>
      <c r="V24" s="1" t="e">
        <f>IF('Strategy Dashboard'!#REF!="B",IF(V23="",1,V23+1),"")</f>
        <v>#REF!</v>
      </c>
      <c r="W24" s="1" t="str">
        <f t="shared" si="3"/>
        <v>12000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P2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2</v>
      </c>
      <c r="V25" s="1" t="e">
        <f>IF('Strategy Dashboard'!#REF!="B",IF(V24="",1,V24+1),"")</f>
        <v>#REF!</v>
      </c>
      <c r="W25" s="1" t="str">
        <f t="shared" si="3"/>
        <v>20001</v>
      </c>
      <c r="X25" s="1" t="e">
        <f t="shared" si="4"/>
        <v>#REF!</v>
      </c>
      <c r="Y25" s="1" t="str">
        <f t="shared" si="5"/>
        <v>001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00012</v>
      </c>
      <c r="X26" s="1" t="e">
        <f t="shared" si="4"/>
        <v>#REF!</v>
      </c>
      <c r="Y26" s="1" t="str">
        <f t="shared" si="5"/>
        <v>012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00120</v>
      </c>
      <c r="X27" s="1" t="e">
        <f t="shared" si="4"/>
        <v>#REF!</v>
      </c>
      <c r="Y27" s="1" t="str">
        <f t="shared" si="5"/>
        <v>120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01201</v>
      </c>
      <c r="X28" s="1" t="e">
        <f t="shared" si="4"/>
        <v>#REF!</v>
      </c>
      <c r="Y28" s="1" t="str">
        <f t="shared" si="5"/>
        <v>201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>P</v>
      </c>
      <c r="H29" s="39" t="str">
        <f t="shared" si="2"/>
        <v/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12010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P</v>
      </c>
    </row>
    <row r="30" spans="1:32">
      <c r="A30" s="42"/>
      <c r="B30" s="43"/>
      <c r="C30" s="43"/>
      <c r="D30" s="44" t="str">
        <f t="shared" si="0"/>
        <v>P1</v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>
        <f>IF('Strategy Dashboard'!AU30="P",IF(U29="",1,U29+1),"")</f>
        <v>1</v>
      </c>
      <c r="V30" s="1" t="e">
        <f>IF('Strategy Dashboard'!#REF!="B",IF(V29="",1,V29+1),"")</f>
        <v>#REF!</v>
      </c>
      <c r="W30" s="1" t="str">
        <f t="shared" si="3"/>
        <v>20100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01001</v>
      </c>
      <c r="X31" s="1" t="e">
        <f t="shared" si="4"/>
        <v>#REF!</v>
      </c>
      <c r="Y31" s="1" t="str">
        <f t="shared" si="5"/>
        <v>001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10010</v>
      </c>
      <c r="X32" s="1" t="e">
        <f t="shared" si="4"/>
        <v>#REF!</v>
      </c>
      <c r="Y32" s="1" t="str">
        <f t="shared" si="5"/>
        <v>010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00100</v>
      </c>
      <c r="X33" s="1" t="e">
        <f t="shared" si="4"/>
        <v>#REF!</v>
      </c>
      <c r="Y33" s="1" t="str">
        <f t="shared" si="5"/>
        <v>100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01000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>P1</v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>
        <f>IF('Strategy Dashboard'!AU35="P",IF(U34="",1,U34+1),"")</f>
        <v>1</v>
      </c>
      <c r="V35" s="1" t="e">
        <f>IF('Strategy Dashboard'!#REF!="B",IF(V34="",1,V34+1),"")</f>
        <v>#REF!</v>
      </c>
      <c r="W35" s="1" t="str">
        <f t="shared" si="3"/>
        <v>10000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>P2</v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>
        <f>IF('Strategy Dashboard'!AU36="P",IF(U35="",1,U35+1),"")</f>
        <v>2</v>
      </c>
      <c r="V36" s="1" t="e">
        <f>IF('Strategy Dashboard'!#REF!="B",IF(V35="",1,V35+1),"")</f>
        <v>#REF!</v>
      </c>
      <c r="W36" s="1" t="str">
        <f t="shared" si="3"/>
        <v>00001</v>
      </c>
      <c r="X36" s="1" t="e">
        <f t="shared" si="4"/>
        <v>#REF!</v>
      </c>
      <c r="Y36" s="1" t="str">
        <f t="shared" si="5"/>
        <v>001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00012</v>
      </c>
      <c r="X37" s="1" t="e">
        <f t="shared" si="4"/>
        <v>#REF!</v>
      </c>
      <c r="Y37" s="1" t="str">
        <f t="shared" si="5"/>
        <v>012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00120</v>
      </c>
      <c r="X38" s="1" t="e">
        <f t="shared" si="4"/>
        <v>#REF!</v>
      </c>
      <c r="Y38" s="1" t="str">
        <f t="shared" si="5"/>
        <v>120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>P1</v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>
        <f>IF('Strategy Dashboard'!AU39="P",IF(U38="",1,U38+1),"")</f>
        <v>1</v>
      </c>
      <c r="V39" s="1" t="e">
        <f>IF('Strategy Dashboard'!#REF!="B",IF(V38="",1,V38+1),"")</f>
        <v>#REF!</v>
      </c>
      <c r="W39" s="1" t="str">
        <f t="shared" si="3"/>
        <v>01200</v>
      </c>
      <c r="X39" s="1" t="e">
        <f t="shared" si="4"/>
        <v>#REF!</v>
      </c>
      <c r="Y39" s="1" t="str">
        <f t="shared" si="5"/>
        <v>200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>P2</v>
      </c>
      <c r="E40" s="44" t="e">
        <f t="shared" si="1"/>
        <v>#REF!</v>
      </c>
      <c r="F40" s="42"/>
      <c r="G40" s="39" t="str">
        <f t="shared" si="19"/>
        <v>P</v>
      </c>
      <c r="H40" s="39" t="str">
        <f t="shared" si="2"/>
        <v/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>
        <f>IF('Strategy Dashboard'!AU40="P",IF(U39="",1,U39+1),"")</f>
        <v>2</v>
      </c>
      <c r="V40" s="1" t="e">
        <f>IF('Strategy Dashboard'!#REF!="B",IF(V39="",1,V39+1),"")</f>
        <v>#REF!</v>
      </c>
      <c r="W40" s="1" t="str">
        <f t="shared" si="3"/>
        <v>12001</v>
      </c>
      <c r="X40" s="1" t="e">
        <f t="shared" si="4"/>
        <v>#REF!</v>
      </c>
      <c r="Y40" s="1" t="str">
        <f t="shared" si="5"/>
        <v>001</v>
      </c>
      <c r="Z40" s="1" t="e">
        <f t="shared" si="6"/>
        <v>#REF!</v>
      </c>
      <c r="AA40" t="str">
        <f t="shared" si="13"/>
        <v>P</v>
      </c>
    </row>
    <row r="41" spans="1:27">
      <c r="A41" s="42"/>
      <c r="B41" s="43"/>
      <c r="C41" s="43"/>
      <c r="D41" s="44" t="str">
        <f t="shared" si="0"/>
        <v>P3</v>
      </c>
      <c r="E41" s="44" t="e">
        <f t="shared" si="1"/>
        <v>#REF!</v>
      </c>
      <c r="F41" s="42"/>
      <c r="G41" s="39" t="str">
        <f t="shared" si="19"/>
        <v>P</v>
      </c>
      <c r="H41" s="39" t="str">
        <f t="shared" si="2"/>
        <v/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>
        <f>IF('Strategy Dashboard'!AU41="P",IF(U40="",1,U40+1),"")</f>
        <v>3</v>
      </c>
      <c r="V41" s="1" t="e">
        <f>IF('Strategy Dashboard'!#REF!="B",IF(V40="",1,V40+1),"")</f>
        <v>#REF!</v>
      </c>
      <c r="W41" s="1" t="str">
        <f t="shared" si="3"/>
        <v>20012</v>
      </c>
      <c r="X41" s="1" t="e">
        <f t="shared" si="4"/>
        <v>#REF!</v>
      </c>
      <c r="Y41" s="1" t="str">
        <f t="shared" si="5"/>
        <v>012</v>
      </c>
      <c r="Z41" s="1" t="e">
        <f t="shared" si="6"/>
        <v>#REF!</v>
      </c>
      <c r="AA41" t="str">
        <f t="shared" si="13"/>
        <v>P</v>
      </c>
    </row>
    <row r="42" spans="1:27">
      <c r="A42" s="42"/>
      <c r="B42" s="43"/>
      <c r="C42" s="43"/>
      <c r="D42" s="44" t="str">
        <f t="shared" si="0"/>
        <v>P4</v>
      </c>
      <c r="E42" s="44" t="e">
        <f t="shared" si="1"/>
        <v>#REF!</v>
      </c>
      <c r="F42" s="42"/>
      <c r="G42" s="39" t="str">
        <f t="shared" si="19"/>
        <v>P</v>
      </c>
      <c r="H42" s="39" t="str">
        <f t="shared" ref="H42:H73" si="20">IF(AA42="B","B"&amp;REPLACE(AB42, 1, 1, ""),"")</f>
        <v/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>
        <f>IF('Strategy Dashboard'!AU42="P",IF(U41="",1,U41+1),"")</f>
        <v>4</v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00123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123</v>
      </c>
      <c r="Z42" s="1" t="e">
        <f t="shared" ref="Z42:Z73" si="24">IF(V39="",0,V39)&amp;IF(V40="",0,V40)&amp;IF(V41="",0,V41)</f>
        <v>#REF!</v>
      </c>
      <c r="AA42" t="str">
        <f t="shared" si="13"/>
        <v>P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>P</v>
      </c>
      <c r="H43" s="39" t="str">
        <f t="shared" si="20"/>
        <v/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01234</v>
      </c>
      <c r="X43" s="1" t="e">
        <f t="shared" si="22"/>
        <v>#REF!</v>
      </c>
      <c r="Y43" s="1" t="str">
        <f t="shared" si="23"/>
        <v>234</v>
      </c>
      <c r="Z43" s="1" t="e">
        <f t="shared" si="24"/>
        <v>#REF!</v>
      </c>
      <c r="AA43" t="str">
        <f t="shared" si="13"/>
        <v>P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>P</v>
      </c>
      <c r="H44" s="39" t="str">
        <f t="shared" si="20"/>
        <v/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12340</v>
      </c>
      <c r="X44" s="1" t="e">
        <f t="shared" si="22"/>
        <v>#REF!</v>
      </c>
      <c r="Y44" s="1" t="str">
        <f t="shared" si="23"/>
        <v>340</v>
      </c>
      <c r="Z44" s="1" t="e">
        <f t="shared" si="24"/>
        <v>#REF!</v>
      </c>
      <c r="AA44" t="str">
        <f t="shared" si="13"/>
        <v>P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>P</v>
      </c>
      <c r="H45" s="39" t="str">
        <f t="shared" si="20"/>
        <v/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23400</v>
      </c>
      <c r="X45" s="1" t="e">
        <f t="shared" si="22"/>
        <v>#REF!</v>
      </c>
      <c r="Y45" s="1" t="str">
        <f t="shared" si="23"/>
        <v>400</v>
      </c>
      <c r="Z45" s="1" t="e">
        <f t="shared" si="24"/>
        <v>#REF!</v>
      </c>
      <c r="AA45" t="str">
        <f t="shared" si="13"/>
        <v>P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34000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40000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49" t="s">
        <v>3</v>
      </c>
      <c r="B1" s="250"/>
      <c r="C1" s="249" t="s">
        <v>12</v>
      </c>
      <c r="D1" s="250"/>
      <c r="E1" s="249" t="s">
        <v>13</v>
      </c>
      <c r="F1" s="250"/>
      <c r="G1" s="249" t="s">
        <v>14</v>
      </c>
      <c r="H1" s="250"/>
      <c r="I1" s="249" t="s">
        <v>15</v>
      </c>
      <c r="J1" s="250"/>
      <c r="K1" s="249" t="s">
        <v>16</v>
      </c>
      <c r="L1" s="250"/>
      <c r="M1" s="249" t="s">
        <v>17</v>
      </c>
      <c r="N1" s="250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X254"/>
  <sheetViews>
    <sheetView topLeftCell="F1" workbookViewId="0">
      <selection activeCell="U10" sqref="U10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4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44</v>
      </c>
      <c r="G1" s="14">
        <v>1</v>
      </c>
      <c r="I1" s="14" t="s">
        <v>271</v>
      </c>
      <c r="J1" s="14">
        <v>1</v>
      </c>
      <c r="L1" s="84" t="s">
        <v>25</v>
      </c>
      <c r="M1" t="s">
        <v>446</v>
      </c>
      <c r="O1" s="84" t="s">
        <v>25</v>
      </c>
      <c r="P1" t="s">
        <v>459</v>
      </c>
      <c r="R1" t="s">
        <v>25</v>
      </c>
      <c r="S1" t="s">
        <v>476</v>
      </c>
      <c r="U1" t="s">
        <v>25</v>
      </c>
      <c r="V1" t="s">
        <v>297</v>
      </c>
    </row>
    <row r="2" spans="1:24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43</v>
      </c>
      <c r="G2" s="14">
        <v>-1</v>
      </c>
      <c r="I2" s="14" t="s">
        <v>272</v>
      </c>
      <c r="J2" s="14">
        <v>-1</v>
      </c>
      <c r="L2" s="84" t="s">
        <v>429</v>
      </c>
      <c r="M2" t="s">
        <v>447</v>
      </c>
      <c r="O2" s="84" t="s">
        <v>429</v>
      </c>
      <c r="P2" t="s">
        <v>460</v>
      </c>
      <c r="R2" t="s">
        <v>469</v>
      </c>
      <c r="S2" t="s">
        <v>272</v>
      </c>
      <c r="U2" t="s">
        <v>469</v>
      </c>
      <c r="V2" t="s">
        <v>298</v>
      </c>
      <c r="X2" t="s">
        <v>24</v>
      </c>
    </row>
    <row r="3" spans="1:24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119</v>
      </c>
      <c r="G3" s="14">
        <v>-3</v>
      </c>
      <c r="I3" s="14" t="s">
        <v>320</v>
      </c>
      <c r="J3" s="14">
        <v>-3</v>
      </c>
      <c r="L3" s="84" t="s">
        <v>272</v>
      </c>
      <c r="M3" t="s">
        <v>448</v>
      </c>
      <c r="O3" s="84" t="s">
        <v>272</v>
      </c>
      <c r="P3" t="s">
        <v>461</v>
      </c>
      <c r="R3" t="s">
        <v>426</v>
      </c>
      <c r="S3" t="s">
        <v>44</v>
      </c>
      <c r="U3" t="s">
        <v>426</v>
      </c>
      <c r="V3" t="s">
        <v>299</v>
      </c>
      <c r="X3" t="s">
        <v>25</v>
      </c>
    </row>
    <row r="4" spans="1:24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1</v>
      </c>
      <c r="I4" s="14" t="s">
        <v>319</v>
      </c>
      <c r="J4" s="14">
        <v>1</v>
      </c>
      <c r="L4" s="84" t="s">
        <v>426</v>
      </c>
      <c r="M4" t="s">
        <v>449</v>
      </c>
      <c r="O4" s="84" t="s">
        <v>426</v>
      </c>
      <c r="P4" t="s">
        <v>462</v>
      </c>
      <c r="R4" t="s">
        <v>470</v>
      </c>
      <c r="S4" t="s">
        <v>477</v>
      </c>
      <c r="U4" t="s">
        <v>470</v>
      </c>
      <c r="V4" t="s">
        <v>300</v>
      </c>
    </row>
    <row r="5" spans="1:24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151</v>
      </c>
      <c r="G5" s="14">
        <v>-1</v>
      </c>
      <c r="I5" s="14" t="s">
        <v>318</v>
      </c>
      <c r="J5" s="14">
        <v>-1</v>
      </c>
      <c r="L5" s="84" t="s">
        <v>430</v>
      </c>
      <c r="M5" t="s">
        <v>450</v>
      </c>
      <c r="O5" s="84" t="s">
        <v>430</v>
      </c>
      <c r="P5" t="s">
        <v>463</v>
      </c>
      <c r="R5" t="s">
        <v>471</v>
      </c>
      <c r="S5" t="s">
        <v>431</v>
      </c>
      <c r="U5" t="s">
        <v>471</v>
      </c>
      <c r="V5" t="s">
        <v>301</v>
      </c>
    </row>
    <row r="6" spans="1:24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153</v>
      </c>
      <c r="G6" s="14">
        <v>3</v>
      </c>
      <c r="I6" s="14" t="s">
        <v>308</v>
      </c>
      <c r="J6" s="14">
        <v>3</v>
      </c>
      <c r="L6" s="84" t="s">
        <v>431</v>
      </c>
      <c r="M6" t="s">
        <v>451</v>
      </c>
      <c r="O6" s="84" t="s">
        <v>431</v>
      </c>
      <c r="P6" t="s">
        <v>464</v>
      </c>
      <c r="R6" t="s">
        <v>472</v>
      </c>
      <c r="S6" t="s">
        <v>454</v>
      </c>
      <c r="U6" t="s">
        <v>472</v>
      </c>
      <c r="V6" t="s">
        <v>302</v>
      </c>
    </row>
    <row r="7" spans="1:24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143</v>
      </c>
      <c r="G7" s="14">
        <v>-6</v>
      </c>
      <c r="I7" s="14" t="s">
        <v>311</v>
      </c>
      <c r="J7" s="14">
        <v>-6</v>
      </c>
      <c r="L7" s="84" t="s">
        <v>432</v>
      </c>
      <c r="M7" t="s">
        <v>452</v>
      </c>
      <c r="O7" s="84" t="s">
        <v>432</v>
      </c>
      <c r="P7" t="s">
        <v>465</v>
      </c>
      <c r="R7" t="s">
        <v>455</v>
      </c>
      <c r="S7" t="s">
        <v>478</v>
      </c>
      <c r="U7" t="s">
        <v>455</v>
      </c>
      <c r="V7" t="s">
        <v>303</v>
      </c>
    </row>
    <row r="8" spans="1:24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317</v>
      </c>
      <c r="J8" s="14">
        <v>1</v>
      </c>
      <c r="L8" s="84" t="s">
        <v>433</v>
      </c>
      <c r="M8" t="s">
        <v>453</v>
      </c>
      <c r="O8" s="84" t="s">
        <v>433</v>
      </c>
      <c r="P8" t="s">
        <v>466</v>
      </c>
      <c r="R8" t="s">
        <v>473</v>
      </c>
      <c r="S8" t="s">
        <v>482</v>
      </c>
      <c r="U8" t="s">
        <v>473</v>
      </c>
      <c r="V8" t="s">
        <v>304</v>
      </c>
    </row>
    <row r="9" spans="1:24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146</v>
      </c>
      <c r="G9" s="14">
        <v>-1</v>
      </c>
      <c r="I9" s="14" t="s">
        <v>313</v>
      </c>
      <c r="J9" s="14">
        <v>-1</v>
      </c>
      <c r="L9" s="84" t="s">
        <v>427</v>
      </c>
      <c r="M9" t="s">
        <v>454</v>
      </c>
      <c r="O9" s="84" t="s">
        <v>427</v>
      </c>
      <c r="P9" t="s">
        <v>467</v>
      </c>
      <c r="R9" t="s">
        <v>474</v>
      </c>
      <c r="S9" t="s">
        <v>479</v>
      </c>
      <c r="U9" t="s">
        <v>474</v>
      </c>
      <c r="V9" t="s">
        <v>305</v>
      </c>
    </row>
    <row r="10" spans="1:24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148</v>
      </c>
      <c r="G10" s="14">
        <v>3</v>
      </c>
      <c r="I10" s="14" t="s">
        <v>315</v>
      </c>
      <c r="J10" s="14">
        <v>3</v>
      </c>
      <c r="L10" s="84" t="s">
        <v>434</v>
      </c>
      <c r="M10" t="s">
        <v>455</v>
      </c>
      <c r="O10" s="84" t="s">
        <v>434</v>
      </c>
      <c r="P10" t="s">
        <v>468</v>
      </c>
      <c r="R10" t="s">
        <v>475</v>
      </c>
      <c r="S10" t="s">
        <v>480</v>
      </c>
      <c r="U10" t="s">
        <v>475</v>
      </c>
      <c r="V10" t="s">
        <v>306</v>
      </c>
    </row>
    <row r="11" spans="1:24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145</v>
      </c>
      <c r="G11" s="14">
        <v>-3</v>
      </c>
      <c r="I11" s="14" t="s">
        <v>312</v>
      </c>
      <c r="J11" s="14">
        <v>-3</v>
      </c>
      <c r="L11" s="84"/>
    </row>
    <row r="12" spans="1:24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149</v>
      </c>
      <c r="G12" s="14">
        <v>1</v>
      </c>
      <c r="I12" s="14" t="s">
        <v>316</v>
      </c>
      <c r="J12" s="14">
        <v>1</v>
      </c>
      <c r="L12" s="84"/>
    </row>
    <row r="13" spans="1:24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144</v>
      </c>
      <c r="G13" s="14">
        <v>-1</v>
      </c>
      <c r="I13" s="14" t="s">
        <v>314</v>
      </c>
      <c r="J13" s="14">
        <v>-1</v>
      </c>
      <c r="L13" s="84"/>
    </row>
    <row r="14" spans="1:24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147</v>
      </c>
      <c r="G14" s="14">
        <v>6</v>
      </c>
      <c r="I14" s="14" t="s">
        <v>307</v>
      </c>
      <c r="J14" s="14">
        <v>6</v>
      </c>
      <c r="L14" s="84"/>
    </row>
    <row r="15" spans="1:24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155</v>
      </c>
      <c r="G15" s="14">
        <v>-6</v>
      </c>
      <c r="I15" s="14" t="s">
        <v>321</v>
      </c>
      <c r="J15" s="14">
        <v>-6</v>
      </c>
      <c r="L15" s="84"/>
    </row>
    <row r="16" spans="1:24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484</v>
      </c>
      <c r="G16" s="14">
        <v>1</v>
      </c>
      <c r="I16" s="14" t="s">
        <v>485</v>
      </c>
      <c r="J16" s="14">
        <v>1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322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323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324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325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326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327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328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329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330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331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332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333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334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154</v>
      </c>
      <c r="G30" s="14">
        <v>6</v>
      </c>
      <c r="I30" t="s">
        <v>309</v>
      </c>
      <c r="J30" s="14">
        <v>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169</v>
      </c>
      <c r="G31" s="14">
        <v>-6</v>
      </c>
      <c r="I31" t="s">
        <v>335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185</v>
      </c>
      <c r="G32" s="14">
        <v>1</v>
      </c>
      <c r="I32" t="s">
        <v>351</v>
      </c>
      <c r="J32" s="14">
        <v>1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173</v>
      </c>
      <c r="G33" s="14">
        <v>-1</v>
      </c>
      <c r="I33" t="s">
        <v>339</v>
      </c>
      <c r="J33" s="14">
        <v>-1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189</v>
      </c>
      <c r="G34" s="14">
        <v>3</v>
      </c>
      <c r="I34" t="s">
        <v>355</v>
      </c>
      <c r="J34" s="14">
        <v>3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171</v>
      </c>
      <c r="G35" s="14">
        <v>-3</v>
      </c>
      <c r="I35" t="s">
        <v>337</v>
      </c>
      <c r="J35" s="14">
        <v>-3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187</v>
      </c>
      <c r="G36" s="14">
        <v>1</v>
      </c>
      <c r="I36" t="s">
        <v>353</v>
      </c>
      <c r="J36" s="14">
        <v>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175</v>
      </c>
      <c r="G37" s="14">
        <v>-1</v>
      </c>
      <c r="I37" t="s">
        <v>341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191</v>
      </c>
      <c r="G38" s="14">
        <v>6</v>
      </c>
      <c r="I38" t="s">
        <v>357</v>
      </c>
      <c r="J38" s="14">
        <v>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170</v>
      </c>
      <c r="G39" s="14">
        <v>-6</v>
      </c>
      <c r="I39" t="s">
        <v>336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186</v>
      </c>
      <c r="G40" s="14">
        <v>1</v>
      </c>
      <c r="I40" t="s">
        <v>352</v>
      </c>
      <c r="J40" s="14">
        <v>1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174</v>
      </c>
      <c r="G41" s="14">
        <v>-1</v>
      </c>
      <c r="I41" t="s">
        <v>340</v>
      </c>
      <c r="J41" s="14">
        <v>-1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190</v>
      </c>
      <c r="G42" s="14">
        <v>3</v>
      </c>
      <c r="I42" t="s">
        <v>356</v>
      </c>
      <c r="J42" s="14">
        <v>3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172</v>
      </c>
      <c r="G43" s="14">
        <v>-3</v>
      </c>
      <c r="I43" t="s">
        <v>338</v>
      </c>
      <c r="J43" s="14">
        <v>-3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188</v>
      </c>
      <c r="G44" s="14">
        <v>1</v>
      </c>
      <c r="I44" t="s">
        <v>354</v>
      </c>
      <c r="J44" s="14">
        <v>1</v>
      </c>
    </row>
    <row r="45" spans="1:10">
      <c r="A45" s="14" t="s">
        <v>439</v>
      </c>
      <c r="B45" s="14" t="s">
        <v>44</v>
      </c>
      <c r="C45" s="14" t="str">
        <f t="shared" si="0"/>
        <v>F12W</v>
      </c>
      <c r="D45" s="14" t="s">
        <v>103</v>
      </c>
      <c r="F45" t="s">
        <v>176</v>
      </c>
      <c r="G45" s="14">
        <v>-1</v>
      </c>
      <c r="I45" t="s">
        <v>342</v>
      </c>
      <c r="J45" s="14">
        <v>-1</v>
      </c>
    </row>
    <row r="46" spans="1:10">
      <c r="A46" s="14" t="s">
        <v>440</v>
      </c>
      <c r="B46" s="14" t="s">
        <v>44</v>
      </c>
      <c r="C46" s="14" t="str">
        <f t="shared" si="0"/>
        <v>F13W</v>
      </c>
      <c r="D46" s="14" t="s">
        <v>439</v>
      </c>
      <c r="F46" t="s">
        <v>192</v>
      </c>
      <c r="G46" s="14">
        <v>6</v>
      </c>
      <c r="I46" t="s">
        <v>358</v>
      </c>
      <c r="J46" s="14">
        <v>6</v>
      </c>
    </row>
    <row r="47" spans="1:10">
      <c r="A47" s="14" t="s">
        <v>441</v>
      </c>
      <c r="B47" s="14" t="s">
        <v>44</v>
      </c>
      <c r="C47" s="14" t="str">
        <f t="shared" si="0"/>
        <v>F14W</v>
      </c>
      <c r="D47" s="14" t="s">
        <v>440</v>
      </c>
      <c r="F47" t="s">
        <v>177</v>
      </c>
      <c r="G47" s="14">
        <v>-6</v>
      </c>
      <c r="I47" t="s">
        <v>343</v>
      </c>
      <c r="J47" s="14">
        <v>-6</v>
      </c>
    </row>
    <row r="48" spans="1:10">
      <c r="A48" s="14" t="s">
        <v>442</v>
      </c>
      <c r="B48" s="14" t="s">
        <v>44</v>
      </c>
      <c r="C48" s="14" t="str">
        <f t="shared" si="0"/>
        <v>F15W</v>
      </c>
      <c r="D48" s="14" t="s">
        <v>441</v>
      </c>
      <c r="F48" t="s">
        <v>193</v>
      </c>
      <c r="G48" s="14">
        <v>1</v>
      </c>
      <c r="I48" t="s">
        <v>359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439</v>
      </c>
      <c r="F49" t="s">
        <v>181</v>
      </c>
      <c r="G49" s="14">
        <v>-1</v>
      </c>
      <c r="I49" t="s">
        <v>347</v>
      </c>
      <c r="J49" s="14">
        <v>-1</v>
      </c>
    </row>
    <row r="50" spans="1:10">
      <c r="A50" s="14" t="s">
        <v>439</v>
      </c>
      <c r="B50" s="14" t="s">
        <v>43</v>
      </c>
      <c r="C50" s="14" t="str">
        <f t="shared" si="0"/>
        <v>F12L</v>
      </c>
      <c r="D50" s="14" t="s">
        <v>440</v>
      </c>
      <c r="F50" t="s">
        <v>197</v>
      </c>
      <c r="G50" s="14">
        <v>3</v>
      </c>
      <c r="I50" t="s">
        <v>363</v>
      </c>
      <c r="J50" s="14">
        <v>3</v>
      </c>
    </row>
    <row r="51" spans="1:10">
      <c r="A51" s="14" t="s">
        <v>440</v>
      </c>
      <c r="B51" s="14" t="s">
        <v>43</v>
      </c>
      <c r="C51" s="14" t="str">
        <f t="shared" si="0"/>
        <v>F13L</v>
      </c>
      <c r="D51" s="14" t="s">
        <v>441</v>
      </c>
      <c r="F51" t="s">
        <v>179</v>
      </c>
      <c r="G51" s="14">
        <v>-3</v>
      </c>
      <c r="I51" t="s">
        <v>345</v>
      </c>
      <c r="J51" s="14">
        <v>-3</v>
      </c>
    </row>
    <row r="52" spans="1:10">
      <c r="A52" s="14" t="s">
        <v>441</v>
      </c>
      <c r="B52" s="14" t="s">
        <v>43</v>
      </c>
      <c r="C52" s="14" t="str">
        <f t="shared" si="0"/>
        <v>F14L</v>
      </c>
      <c r="D52" s="14" t="s">
        <v>442</v>
      </c>
      <c r="F52" t="s">
        <v>195</v>
      </c>
      <c r="G52" s="14">
        <v>1</v>
      </c>
      <c r="I52" t="s">
        <v>361</v>
      </c>
      <c r="J52" s="14">
        <v>1</v>
      </c>
    </row>
    <row r="53" spans="1:10">
      <c r="A53" s="14" t="s">
        <v>442</v>
      </c>
      <c r="B53" s="14" t="s">
        <v>43</v>
      </c>
      <c r="C53" s="14" t="str">
        <f t="shared" si="0"/>
        <v>F15L</v>
      </c>
      <c r="D53" s="14" t="s">
        <v>443</v>
      </c>
      <c r="F53" t="s">
        <v>183</v>
      </c>
      <c r="G53" s="14">
        <v>-1</v>
      </c>
      <c r="I53" t="s">
        <v>349</v>
      </c>
      <c r="J53" s="14">
        <v>-1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199</v>
      </c>
      <c r="G54" s="14">
        <v>6</v>
      </c>
      <c r="I54" t="s">
        <v>365</v>
      </c>
      <c r="J54" s="14">
        <v>6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178</v>
      </c>
      <c r="G55" s="14">
        <v>-6</v>
      </c>
      <c r="I55" t="s">
        <v>344</v>
      </c>
      <c r="J55" s="14">
        <v>-6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194</v>
      </c>
      <c r="G56" s="14">
        <v>1</v>
      </c>
      <c r="I56" t="s">
        <v>360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182</v>
      </c>
      <c r="G57" s="14">
        <v>-1</v>
      </c>
      <c r="I57" t="s">
        <v>348</v>
      </c>
      <c r="J57" s="14">
        <v>-1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198</v>
      </c>
      <c r="G58" s="14">
        <v>3</v>
      </c>
      <c r="I58" t="s">
        <v>364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180</v>
      </c>
      <c r="G59" s="14">
        <v>-3</v>
      </c>
      <c r="I59" t="s">
        <v>346</v>
      </c>
      <c r="J59" s="14">
        <v>-3</v>
      </c>
    </row>
    <row r="60" spans="1:10">
      <c r="F60" t="s">
        <v>196</v>
      </c>
      <c r="G60" s="14">
        <v>1</v>
      </c>
      <c r="I60" t="s">
        <v>362</v>
      </c>
      <c r="J60" s="14">
        <v>1</v>
      </c>
    </row>
    <row r="61" spans="1:10">
      <c r="F61" t="s">
        <v>184</v>
      </c>
      <c r="G61" s="14">
        <v>-1</v>
      </c>
      <c r="I61" t="s">
        <v>350</v>
      </c>
      <c r="J61" s="14">
        <v>-1</v>
      </c>
    </row>
    <row r="62" spans="1:10">
      <c r="F62" s="83" t="s">
        <v>200</v>
      </c>
      <c r="G62" s="14">
        <v>6</v>
      </c>
      <c r="I62" s="83" t="s">
        <v>310</v>
      </c>
      <c r="J62" s="14">
        <v>6</v>
      </c>
    </row>
    <row r="63" spans="1:10">
      <c r="F63" s="83" t="s">
        <v>246</v>
      </c>
      <c r="G63" s="14">
        <v>-6</v>
      </c>
      <c r="I63" s="83" t="s">
        <v>366</v>
      </c>
      <c r="J63" s="14">
        <v>-6</v>
      </c>
    </row>
    <row r="64" spans="1:10">
      <c r="F64" s="83" t="s">
        <v>201</v>
      </c>
      <c r="G64" s="14">
        <v>1</v>
      </c>
      <c r="I64" s="83" t="s">
        <v>367</v>
      </c>
      <c r="J64" s="14">
        <v>1</v>
      </c>
    </row>
    <row r="65" spans="6:10">
      <c r="F65" s="83" t="s">
        <v>202</v>
      </c>
      <c r="G65" s="14">
        <v>-1</v>
      </c>
      <c r="I65" s="83" t="s">
        <v>368</v>
      </c>
      <c r="J65" s="14">
        <v>-1</v>
      </c>
    </row>
    <row r="66" spans="6:10">
      <c r="F66" s="83" t="s">
        <v>203</v>
      </c>
      <c r="G66" s="14">
        <v>3</v>
      </c>
      <c r="I66" s="83" t="s">
        <v>369</v>
      </c>
      <c r="J66" s="14">
        <v>3</v>
      </c>
    </row>
    <row r="67" spans="6:10">
      <c r="F67" s="83" t="s">
        <v>204</v>
      </c>
      <c r="G67" s="14">
        <v>-3</v>
      </c>
      <c r="I67" s="83" t="s">
        <v>370</v>
      </c>
      <c r="J67" s="14">
        <v>-3</v>
      </c>
    </row>
    <row r="68" spans="6:10">
      <c r="F68" s="83" t="s">
        <v>205</v>
      </c>
      <c r="G68" s="14">
        <v>1</v>
      </c>
      <c r="I68" s="83" t="s">
        <v>371</v>
      </c>
      <c r="J68" s="14">
        <v>1</v>
      </c>
    </row>
    <row r="69" spans="6:10">
      <c r="F69" s="83" t="s">
        <v>206</v>
      </c>
      <c r="G69" s="14">
        <v>-1</v>
      </c>
      <c r="I69" s="83" t="s">
        <v>372</v>
      </c>
      <c r="J69" s="14">
        <v>-1</v>
      </c>
    </row>
    <row r="70" spans="6:10">
      <c r="F70" s="83" t="s">
        <v>207</v>
      </c>
      <c r="G70" s="14">
        <v>6</v>
      </c>
      <c r="I70" s="83" t="s">
        <v>373</v>
      </c>
      <c r="J70" s="14">
        <v>6</v>
      </c>
    </row>
    <row r="71" spans="6:10">
      <c r="F71" s="83" t="s">
        <v>208</v>
      </c>
      <c r="G71" s="14">
        <v>-6</v>
      </c>
      <c r="I71" s="83" t="s">
        <v>374</v>
      </c>
      <c r="J71" s="14">
        <v>-6</v>
      </c>
    </row>
    <row r="72" spans="6:10">
      <c r="F72" s="83" t="s">
        <v>209</v>
      </c>
      <c r="G72" s="14">
        <v>1</v>
      </c>
      <c r="I72" s="83" t="s">
        <v>375</v>
      </c>
      <c r="J72" s="14">
        <v>1</v>
      </c>
    </row>
    <row r="73" spans="6:10">
      <c r="F73" s="83" t="s">
        <v>210</v>
      </c>
      <c r="G73" s="14">
        <v>-1</v>
      </c>
      <c r="I73" s="83" t="s">
        <v>376</v>
      </c>
      <c r="J73" s="14">
        <v>-1</v>
      </c>
    </row>
    <row r="74" spans="6:10">
      <c r="F74" s="83" t="s">
        <v>211</v>
      </c>
      <c r="G74" s="14">
        <v>3</v>
      </c>
      <c r="I74" s="83" t="s">
        <v>377</v>
      </c>
      <c r="J74" s="14">
        <v>3</v>
      </c>
    </row>
    <row r="75" spans="6:10">
      <c r="F75" s="83" t="s">
        <v>212</v>
      </c>
      <c r="G75" s="14">
        <v>-3</v>
      </c>
      <c r="I75" s="83" t="s">
        <v>378</v>
      </c>
      <c r="J75" s="14">
        <v>-3</v>
      </c>
    </row>
    <row r="76" spans="6:10">
      <c r="F76" s="83" t="s">
        <v>213</v>
      </c>
      <c r="G76" s="14">
        <v>1</v>
      </c>
      <c r="I76" s="83" t="s">
        <v>379</v>
      </c>
      <c r="J76" s="14">
        <v>1</v>
      </c>
    </row>
    <row r="77" spans="6:10">
      <c r="F77" s="83" t="s">
        <v>214</v>
      </c>
      <c r="G77" s="14">
        <v>-1</v>
      </c>
      <c r="I77" s="83" t="s">
        <v>380</v>
      </c>
      <c r="J77" s="14">
        <v>-1</v>
      </c>
    </row>
    <row r="78" spans="6:10">
      <c r="F78" s="83" t="s">
        <v>215</v>
      </c>
      <c r="G78" s="14">
        <v>6</v>
      </c>
      <c r="I78" s="83" t="s">
        <v>381</v>
      </c>
      <c r="J78" s="14">
        <v>6</v>
      </c>
    </row>
    <row r="79" spans="6:10">
      <c r="F79" s="83" t="s">
        <v>216</v>
      </c>
      <c r="G79" s="14">
        <v>-6</v>
      </c>
      <c r="I79" s="83" t="s">
        <v>382</v>
      </c>
      <c r="J79" s="14">
        <v>-6</v>
      </c>
    </row>
    <row r="80" spans="6:10">
      <c r="F80" s="83" t="s">
        <v>217</v>
      </c>
      <c r="G80" s="14">
        <v>1</v>
      </c>
      <c r="I80" s="83" t="s">
        <v>383</v>
      </c>
      <c r="J80" s="14">
        <v>1</v>
      </c>
    </row>
    <row r="81" spans="6:10">
      <c r="F81" s="83" t="s">
        <v>218</v>
      </c>
      <c r="G81" s="14">
        <v>-1</v>
      </c>
      <c r="I81" s="83" t="s">
        <v>384</v>
      </c>
      <c r="J81" s="14">
        <v>-1</v>
      </c>
    </row>
    <row r="82" spans="6:10">
      <c r="F82" s="83" t="s">
        <v>219</v>
      </c>
      <c r="G82" s="14">
        <v>3</v>
      </c>
      <c r="I82" s="83" t="s">
        <v>385</v>
      </c>
      <c r="J82" s="14">
        <v>3</v>
      </c>
    </row>
    <row r="83" spans="6:10">
      <c r="F83" s="83" t="s">
        <v>220</v>
      </c>
      <c r="G83" s="14">
        <v>-3</v>
      </c>
      <c r="I83" s="83" t="s">
        <v>386</v>
      </c>
      <c r="J83" s="14">
        <v>-3</v>
      </c>
    </row>
    <row r="84" spans="6:10">
      <c r="F84" s="83" t="s">
        <v>221</v>
      </c>
      <c r="G84" s="14">
        <v>1</v>
      </c>
      <c r="I84" s="83" t="s">
        <v>387</v>
      </c>
      <c r="J84" s="14">
        <v>1</v>
      </c>
    </row>
    <row r="85" spans="6:10">
      <c r="F85" s="83" t="s">
        <v>222</v>
      </c>
      <c r="G85" s="14">
        <v>-1</v>
      </c>
      <c r="I85" s="83" t="s">
        <v>388</v>
      </c>
      <c r="J85" s="14">
        <v>-1</v>
      </c>
    </row>
    <row r="86" spans="6:10">
      <c r="F86" s="83" t="s">
        <v>223</v>
      </c>
      <c r="G86" s="14">
        <v>6</v>
      </c>
      <c r="I86" s="83" t="s">
        <v>389</v>
      </c>
      <c r="J86" s="14">
        <v>6</v>
      </c>
    </row>
    <row r="87" spans="6:10">
      <c r="F87" s="83" t="s">
        <v>224</v>
      </c>
      <c r="G87" s="14">
        <v>-6</v>
      </c>
      <c r="I87" s="83" t="s">
        <v>390</v>
      </c>
      <c r="J87" s="14">
        <v>-6</v>
      </c>
    </row>
    <row r="88" spans="6:10">
      <c r="F88" s="83" t="s">
        <v>225</v>
      </c>
      <c r="G88" s="14">
        <v>1</v>
      </c>
      <c r="I88" s="83" t="s">
        <v>391</v>
      </c>
      <c r="J88" s="14">
        <v>1</v>
      </c>
    </row>
    <row r="89" spans="6:10">
      <c r="F89" s="83" t="s">
        <v>226</v>
      </c>
      <c r="G89" s="14">
        <v>-1</v>
      </c>
      <c r="I89" s="83" t="s">
        <v>392</v>
      </c>
      <c r="J89" s="14">
        <v>-1</v>
      </c>
    </row>
    <row r="90" spans="6:10">
      <c r="F90" s="83" t="s">
        <v>227</v>
      </c>
      <c r="G90" s="14">
        <v>3</v>
      </c>
      <c r="I90" s="83" t="s">
        <v>393</v>
      </c>
      <c r="J90" s="14">
        <v>3</v>
      </c>
    </row>
    <row r="91" spans="6:10">
      <c r="F91" s="83" t="s">
        <v>228</v>
      </c>
      <c r="G91" s="14">
        <v>-3</v>
      </c>
      <c r="I91" s="83" t="s">
        <v>394</v>
      </c>
      <c r="J91" s="14">
        <v>-3</v>
      </c>
    </row>
    <row r="92" spans="6:10">
      <c r="F92" s="83" t="s">
        <v>229</v>
      </c>
      <c r="G92" s="14">
        <v>1</v>
      </c>
      <c r="I92" s="83" t="s">
        <v>395</v>
      </c>
      <c r="J92" s="14">
        <v>1</v>
      </c>
    </row>
    <row r="93" spans="6:10">
      <c r="F93" s="83" t="s">
        <v>230</v>
      </c>
      <c r="G93" s="14">
        <v>-1</v>
      </c>
      <c r="I93" s="83" t="s">
        <v>396</v>
      </c>
      <c r="J93" s="14">
        <v>-1</v>
      </c>
    </row>
    <row r="94" spans="6:10">
      <c r="F94" s="83" t="s">
        <v>231</v>
      </c>
      <c r="G94" s="14">
        <v>6</v>
      </c>
      <c r="I94" s="83" t="s">
        <v>397</v>
      </c>
      <c r="J94" s="14">
        <v>6</v>
      </c>
    </row>
    <row r="95" spans="6:10">
      <c r="F95" s="83" t="s">
        <v>232</v>
      </c>
      <c r="G95" s="14">
        <v>-6</v>
      </c>
      <c r="I95" s="83" t="s">
        <v>398</v>
      </c>
      <c r="J95" s="14">
        <v>-6</v>
      </c>
    </row>
    <row r="96" spans="6:10">
      <c r="F96" s="83" t="s">
        <v>233</v>
      </c>
      <c r="G96" s="14">
        <v>1</v>
      </c>
      <c r="I96" s="83" t="s">
        <v>399</v>
      </c>
      <c r="J96" s="14">
        <v>1</v>
      </c>
    </row>
    <row r="97" spans="6:10">
      <c r="F97" t="s">
        <v>234</v>
      </c>
      <c r="G97" s="14">
        <v>-1</v>
      </c>
      <c r="I97" t="s">
        <v>400</v>
      </c>
      <c r="J97" s="14">
        <v>-1</v>
      </c>
    </row>
    <row r="98" spans="6:10">
      <c r="F98" t="s">
        <v>235</v>
      </c>
      <c r="G98" s="14">
        <v>3</v>
      </c>
      <c r="I98" t="s">
        <v>401</v>
      </c>
      <c r="J98" s="14">
        <v>3</v>
      </c>
    </row>
    <row r="99" spans="6:10">
      <c r="F99" t="s">
        <v>236</v>
      </c>
      <c r="G99" s="14">
        <v>-3</v>
      </c>
      <c r="I99" t="s">
        <v>402</v>
      </c>
      <c r="J99" s="14">
        <v>-3</v>
      </c>
    </row>
    <row r="100" spans="6:10">
      <c r="F100" t="s">
        <v>237</v>
      </c>
      <c r="G100" s="14">
        <v>1</v>
      </c>
      <c r="I100" t="s">
        <v>403</v>
      </c>
      <c r="J100" s="14">
        <v>1</v>
      </c>
    </row>
    <row r="101" spans="6:10">
      <c r="F101" t="s">
        <v>238</v>
      </c>
      <c r="G101" s="14">
        <v>-1</v>
      </c>
      <c r="I101" t="s">
        <v>404</v>
      </c>
      <c r="J101" s="14">
        <v>-1</v>
      </c>
    </row>
    <row r="102" spans="6:10">
      <c r="F102" t="s">
        <v>239</v>
      </c>
      <c r="G102" s="14">
        <v>6</v>
      </c>
      <c r="I102" t="s">
        <v>405</v>
      </c>
      <c r="J102" s="14">
        <v>6</v>
      </c>
    </row>
    <row r="103" spans="6:10">
      <c r="F103" t="s">
        <v>240</v>
      </c>
      <c r="G103" s="14">
        <v>-6</v>
      </c>
      <c r="I103" t="s">
        <v>406</v>
      </c>
      <c r="J103" s="14">
        <v>-6</v>
      </c>
    </row>
    <row r="104" spans="6:10">
      <c r="F104" t="s">
        <v>241</v>
      </c>
      <c r="G104" s="14">
        <v>1</v>
      </c>
      <c r="I104" t="s">
        <v>407</v>
      </c>
      <c r="J104" s="14">
        <v>1</v>
      </c>
    </row>
    <row r="105" spans="6:10">
      <c r="F105" t="s">
        <v>242</v>
      </c>
      <c r="G105" s="14">
        <v>-1</v>
      </c>
      <c r="I105" t="s">
        <v>408</v>
      </c>
      <c r="J105" s="14">
        <v>-1</v>
      </c>
    </row>
    <row r="106" spans="6:10">
      <c r="F106" t="s">
        <v>243</v>
      </c>
      <c r="G106" s="14">
        <v>3</v>
      </c>
      <c r="I106" t="s">
        <v>409</v>
      </c>
      <c r="J106" s="14">
        <v>3</v>
      </c>
    </row>
    <row r="107" spans="6:10">
      <c r="F107" t="s">
        <v>244</v>
      </c>
      <c r="G107" s="1">
        <v>-3</v>
      </c>
      <c r="I107" t="s">
        <v>410</v>
      </c>
      <c r="J107" s="1">
        <v>-3</v>
      </c>
    </row>
    <row r="108" spans="6:10">
      <c r="F108" t="s">
        <v>245</v>
      </c>
      <c r="G108" s="1">
        <v>1</v>
      </c>
      <c r="I108" t="s">
        <v>411</v>
      </c>
      <c r="J108" s="1">
        <v>1</v>
      </c>
    </row>
    <row r="109" spans="6:10">
      <c r="F109" t="s">
        <v>486</v>
      </c>
      <c r="G109" s="1">
        <v>-1</v>
      </c>
      <c r="I109" t="s">
        <v>487</v>
      </c>
      <c r="J109" s="1">
        <v>-1</v>
      </c>
    </row>
    <row r="110" spans="6:10">
      <c r="F110" t="s">
        <v>488</v>
      </c>
      <c r="G110" s="1">
        <v>6</v>
      </c>
      <c r="I110" t="s">
        <v>489</v>
      </c>
      <c r="J110" s="1">
        <v>6</v>
      </c>
    </row>
    <row r="111" spans="6:10">
      <c r="F111" t="s">
        <v>490</v>
      </c>
      <c r="G111" s="1">
        <v>-6</v>
      </c>
      <c r="I111" t="s">
        <v>491</v>
      </c>
      <c r="J111" s="1">
        <v>-6</v>
      </c>
    </row>
    <row r="112" spans="6:10">
      <c r="F112" t="s">
        <v>413</v>
      </c>
      <c r="G112" s="1">
        <v>1</v>
      </c>
      <c r="I112" t="s">
        <v>412</v>
      </c>
      <c r="J112" s="1">
        <v>1</v>
      </c>
    </row>
    <row r="113" spans="6:10">
      <c r="F113" t="s">
        <v>492</v>
      </c>
      <c r="G113" s="1">
        <v>-1</v>
      </c>
      <c r="I113" t="s">
        <v>416</v>
      </c>
      <c r="J113" s="1">
        <v>-1</v>
      </c>
    </row>
    <row r="114" spans="6:10">
      <c r="F114" t="s">
        <v>458</v>
      </c>
      <c r="G114" s="1">
        <v>3</v>
      </c>
      <c r="I114" t="s">
        <v>457</v>
      </c>
      <c r="J114" s="1">
        <v>3</v>
      </c>
    </row>
    <row r="115" spans="6:10">
      <c r="F115" t="s">
        <v>436</v>
      </c>
      <c r="G115" s="1">
        <v>-3</v>
      </c>
      <c r="I115" t="s">
        <v>435</v>
      </c>
      <c r="J115" s="1">
        <v>-3</v>
      </c>
    </row>
    <row r="116" spans="6:10">
      <c r="F116" t="s">
        <v>418</v>
      </c>
      <c r="G116" s="1">
        <v>1</v>
      </c>
      <c r="I116" t="s">
        <v>417</v>
      </c>
      <c r="J116" s="1">
        <v>1</v>
      </c>
    </row>
    <row r="117" spans="6:10">
      <c r="F117" t="s">
        <v>415</v>
      </c>
      <c r="G117" s="1">
        <v>-1</v>
      </c>
      <c r="I117" t="s">
        <v>414</v>
      </c>
      <c r="J117" s="1">
        <v>-1</v>
      </c>
    </row>
    <row r="118" spans="6:10">
      <c r="F118" t="s">
        <v>493</v>
      </c>
      <c r="G118" s="1">
        <v>6</v>
      </c>
      <c r="I118" t="s">
        <v>494</v>
      </c>
      <c r="J118" s="1">
        <v>6</v>
      </c>
    </row>
    <row r="119" spans="6:10">
      <c r="F119" t="s">
        <v>495</v>
      </c>
      <c r="G119" s="1">
        <v>-6</v>
      </c>
      <c r="I119" t="s">
        <v>496</v>
      </c>
      <c r="J119" s="1">
        <v>-6</v>
      </c>
    </row>
    <row r="120" spans="6:10">
      <c r="F120" t="s">
        <v>497</v>
      </c>
      <c r="G120" s="1">
        <v>1</v>
      </c>
      <c r="I120" t="s">
        <v>498</v>
      </c>
      <c r="J120" s="1">
        <v>1</v>
      </c>
    </row>
    <row r="121" spans="6:10">
      <c r="F121" t="s">
        <v>424</v>
      </c>
      <c r="G121" s="1">
        <v>-1</v>
      </c>
      <c r="I121" t="s">
        <v>423</v>
      </c>
      <c r="J121" s="1">
        <v>-1</v>
      </c>
    </row>
    <row r="122" spans="6:10">
      <c r="F122" t="s">
        <v>499</v>
      </c>
      <c r="G122" s="1">
        <v>3</v>
      </c>
      <c r="I122" t="s">
        <v>500</v>
      </c>
      <c r="J122" s="1">
        <v>3</v>
      </c>
    </row>
    <row r="123" spans="6:10">
      <c r="F123" s="14" t="s">
        <v>501</v>
      </c>
      <c r="G123" s="14">
        <v>-3</v>
      </c>
      <c r="I123" t="s">
        <v>502</v>
      </c>
      <c r="J123" s="1">
        <v>-3</v>
      </c>
    </row>
    <row r="124" spans="6:10">
      <c r="F124" s="14" t="s">
        <v>422</v>
      </c>
      <c r="G124" s="14">
        <v>1</v>
      </c>
      <c r="I124" t="s">
        <v>421</v>
      </c>
      <c r="J124" s="1">
        <v>1</v>
      </c>
    </row>
    <row r="125" spans="6:10">
      <c r="F125" s="14" t="s">
        <v>420</v>
      </c>
      <c r="G125" s="14">
        <v>-1</v>
      </c>
      <c r="I125" t="s">
        <v>419</v>
      </c>
      <c r="J125" s="1">
        <v>-1</v>
      </c>
    </row>
    <row r="126" spans="6:10">
      <c r="F126" s="14" t="s">
        <v>503</v>
      </c>
      <c r="G126" s="14">
        <v>6</v>
      </c>
      <c r="I126" t="s">
        <v>504</v>
      </c>
      <c r="J126" s="1">
        <v>6</v>
      </c>
    </row>
    <row r="127" spans="6:10">
      <c r="F127" s="14" t="s">
        <v>505</v>
      </c>
      <c r="G127" s="14">
        <v>-6</v>
      </c>
      <c r="I127" t="s">
        <v>506</v>
      </c>
      <c r="J127" s="1">
        <v>-6</v>
      </c>
    </row>
    <row r="128" spans="6:10">
      <c r="F128" s="14" t="s">
        <v>507</v>
      </c>
      <c r="G128" s="14">
        <v>1</v>
      </c>
      <c r="I128" t="s">
        <v>508</v>
      </c>
      <c r="J128" s="1">
        <v>1</v>
      </c>
    </row>
    <row r="129" spans="6:10">
      <c r="F129" s="14" t="s">
        <v>509</v>
      </c>
      <c r="G129" s="14">
        <v>-1</v>
      </c>
      <c r="I129" t="s">
        <v>510</v>
      </c>
      <c r="J129" s="1">
        <v>-1</v>
      </c>
    </row>
    <row r="130" spans="6:10">
      <c r="F130" s="14" t="s">
        <v>511</v>
      </c>
      <c r="G130" s="14">
        <v>3</v>
      </c>
      <c r="I130" t="s">
        <v>512</v>
      </c>
      <c r="J130" s="1">
        <v>3</v>
      </c>
    </row>
    <row r="131" spans="6:10">
      <c r="F131" s="14" t="s">
        <v>513</v>
      </c>
      <c r="G131" s="14">
        <v>-3</v>
      </c>
      <c r="I131" t="s">
        <v>514</v>
      </c>
      <c r="J131" s="1">
        <v>-3</v>
      </c>
    </row>
    <row r="132" spans="6:10">
      <c r="F132" s="14" t="s">
        <v>515</v>
      </c>
      <c r="G132" s="14">
        <v>1</v>
      </c>
      <c r="I132" t="s">
        <v>516</v>
      </c>
      <c r="J132" s="1">
        <v>1</v>
      </c>
    </row>
    <row r="133" spans="6:10">
      <c r="F133" s="14" t="s">
        <v>517</v>
      </c>
      <c r="G133" s="14">
        <v>-1</v>
      </c>
      <c r="I133" t="s">
        <v>518</v>
      </c>
      <c r="J133" s="1">
        <v>-1</v>
      </c>
    </row>
    <row r="134" spans="6:10">
      <c r="F134" s="14" t="s">
        <v>519</v>
      </c>
      <c r="G134" s="14">
        <v>6</v>
      </c>
      <c r="I134" t="s">
        <v>520</v>
      </c>
      <c r="J134" s="1">
        <v>6</v>
      </c>
    </row>
    <row r="135" spans="6:10">
      <c r="F135" s="14" t="s">
        <v>521</v>
      </c>
      <c r="G135" s="14">
        <v>-6</v>
      </c>
      <c r="I135" t="s">
        <v>522</v>
      </c>
      <c r="J135" s="1">
        <v>-6</v>
      </c>
    </row>
    <row r="136" spans="6:10">
      <c r="F136" s="14" t="s">
        <v>523</v>
      </c>
      <c r="G136" s="14">
        <v>1</v>
      </c>
      <c r="I136" t="s">
        <v>524</v>
      </c>
      <c r="J136" s="1">
        <v>1</v>
      </c>
    </row>
    <row r="137" spans="6:10">
      <c r="F137" s="14" t="s">
        <v>525</v>
      </c>
      <c r="G137" s="14">
        <v>-1</v>
      </c>
      <c r="I137" t="s">
        <v>526</v>
      </c>
      <c r="J137" s="1">
        <v>-1</v>
      </c>
    </row>
    <row r="138" spans="6:10">
      <c r="F138" s="14" t="s">
        <v>527</v>
      </c>
      <c r="G138" s="14">
        <v>3</v>
      </c>
      <c r="I138" t="s">
        <v>528</v>
      </c>
      <c r="J138" s="1">
        <v>3</v>
      </c>
    </row>
    <row r="139" spans="6:10">
      <c r="F139" s="14" t="s">
        <v>529</v>
      </c>
      <c r="G139" s="14">
        <v>-3</v>
      </c>
      <c r="I139" t="s">
        <v>530</v>
      </c>
      <c r="J139" s="1">
        <v>-3</v>
      </c>
    </row>
    <row r="140" spans="6:10">
      <c r="F140" s="14" t="s">
        <v>531</v>
      </c>
      <c r="G140" s="14">
        <v>1</v>
      </c>
      <c r="I140" t="s">
        <v>532</v>
      </c>
      <c r="J140" s="1">
        <v>1</v>
      </c>
    </row>
    <row r="141" spans="6:10">
      <c r="F141" s="14" t="s">
        <v>533</v>
      </c>
      <c r="G141" s="14">
        <v>-1</v>
      </c>
      <c r="I141" t="s">
        <v>534</v>
      </c>
      <c r="J141" s="1">
        <v>-1</v>
      </c>
    </row>
    <row r="142" spans="6:10">
      <c r="F142" s="14" t="s">
        <v>535</v>
      </c>
      <c r="G142" s="14">
        <v>6</v>
      </c>
      <c r="I142" t="s">
        <v>536</v>
      </c>
      <c r="J142" s="1">
        <v>6</v>
      </c>
    </row>
    <row r="143" spans="6:10">
      <c r="F143" s="14" t="s">
        <v>537</v>
      </c>
      <c r="G143" s="14">
        <v>-6</v>
      </c>
      <c r="I143" t="s">
        <v>538</v>
      </c>
      <c r="J143" s="1">
        <v>-6</v>
      </c>
    </row>
    <row r="144" spans="6:10">
      <c r="F144" s="14" t="s">
        <v>539</v>
      </c>
      <c r="G144" s="14">
        <v>1</v>
      </c>
      <c r="I144" t="s">
        <v>540</v>
      </c>
      <c r="J144" s="1">
        <v>1</v>
      </c>
    </row>
    <row r="145" spans="6:10">
      <c r="F145" s="14" t="s">
        <v>541</v>
      </c>
      <c r="G145" s="14">
        <v>-1</v>
      </c>
      <c r="I145" t="s">
        <v>542</v>
      </c>
      <c r="J145" s="1">
        <v>-1</v>
      </c>
    </row>
    <row r="146" spans="6:10">
      <c r="F146" s="14" t="s">
        <v>543</v>
      </c>
      <c r="G146" s="14">
        <v>3</v>
      </c>
      <c r="I146" t="s">
        <v>544</v>
      </c>
      <c r="J146" s="1">
        <v>3</v>
      </c>
    </row>
    <row r="147" spans="6:10">
      <c r="F147" s="14" t="s">
        <v>545</v>
      </c>
      <c r="G147" s="14">
        <v>-3</v>
      </c>
      <c r="I147" t="s">
        <v>546</v>
      </c>
      <c r="J147" s="1">
        <v>-3</v>
      </c>
    </row>
    <row r="148" spans="6:10">
      <c r="F148" s="14" t="s">
        <v>547</v>
      </c>
      <c r="G148" s="14">
        <v>1</v>
      </c>
      <c r="I148" t="s">
        <v>548</v>
      </c>
      <c r="J148" s="1">
        <v>1</v>
      </c>
    </row>
    <row r="149" spans="6:10">
      <c r="F149" s="14" t="s">
        <v>549</v>
      </c>
      <c r="G149" s="14">
        <v>-1</v>
      </c>
      <c r="I149" t="s">
        <v>550</v>
      </c>
      <c r="J149" s="1">
        <v>-1</v>
      </c>
    </row>
    <row r="150" spans="6:10">
      <c r="F150" s="14" t="s">
        <v>551</v>
      </c>
      <c r="G150" s="14">
        <v>6</v>
      </c>
      <c r="I150" t="s">
        <v>552</v>
      </c>
      <c r="J150" s="1">
        <v>6</v>
      </c>
    </row>
    <row r="151" spans="6:10">
      <c r="F151" s="14" t="s">
        <v>553</v>
      </c>
      <c r="G151" s="14">
        <v>-6</v>
      </c>
      <c r="I151" t="s">
        <v>554</v>
      </c>
      <c r="J151" s="1">
        <v>-6</v>
      </c>
    </row>
    <row r="152" spans="6:10">
      <c r="F152" s="14" t="s">
        <v>555</v>
      </c>
      <c r="G152" s="14">
        <v>1</v>
      </c>
      <c r="I152" t="s">
        <v>556</v>
      </c>
      <c r="J152" s="1">
        <v>1</v>
      </c>
    </row>
    <row r="153" spans="6:10">
      <c r="F153" s="14" t="s">
        <v>557</v>
      </c>
      <c r="G153" s="14">
        <v>-1</v>
      </c>
      <c r="I153" t="s">
        <v>558</v>
      </c>
      <c r="J153" s="1">
        <v>-1</v>
      </c>
    </row>
    <row r="154" spans="6:10">
      <c r="F154" s="14" t="s">
        <v>559</v>
      </c>
      <c r="G154" s="14">
        <v>3</v>
      </c>
      <c r="I154" t="s">
        <v>560</v>
      </c>
      <c r="J154" s="1">
        <v>3</v>
      </c>
    </row>
    <row r="155" spans="6:10">
      <c r="F155" s="14" t="s">
        <v>561</v>
      </c>
      <c r="G155" s="14">
        <v>-3</v>
      </c>
      <c r="I155" t="s">
        <v>562</v>
      </c>
      <c r="J155" s="1">
        <v>-3</v>
      </c>
    </row>
    <row r="156" spans="6:10">
      <c r="F156" s="14" t="s">
        <v>563</v>
      </c>
      <c r="G156" s="14">
        <v>1</v>
      </c>
      <c r="I156" t="s">
        <v>564</v>
      </c>
      <c r="J156" s="1">
        <v>1</v>
      </c>
    </row>
    <row r="157" spans="6:10">
      <c r="F157" s="14" t="s">
        <v>565</v>
      </c>
      <c r="G157" s="14">
        <v>-1</v>
      </c>
      <c r="I157" t="s">
        <v>566</v>
      </c>
      <c r="J157" s="1">
        <v>-1</v>
      </c>
    </row>
    <row r="158" spans="6:10">
      <c r="F158" s="14" t="s">
        <v>567</v>
      </c>
      <c r="G158" s="14">
        <v>6</v>
      </c>
      <c r="I158" t="s">
        <v>568</v>
      </c>
      <c r="J158" s="1">
        <v>6</v>
      </c>
    </row>
    <row r="159" spans="6:10">
      <c r="F159" s="14" t="s">
        <v>569</v>
      </c>
      <c r="G159" s="14">
        <v>-6</v>
      </c>
      <c r="I159" t="s">
        <v>570</v>
      </c>
      <c r="J159" s="1">
        <v>-6</v>
      </c>
    </row>
    <row r="160" spans="6:10">
      <c r="F160" s="14" t="s">
        <v>571</v>
      </c>
      <c r="G160" s="14">
        <v>1</v>
      </c>
      <c r="I160" t="s">
        <v>572</v>
      </c>
      <c r="J160" s="1">
        <v>1</v>
      </c>
    </row>
    <row r="161" spans="6:10">
      <c r="F161" s="14" t="s">
        <v>573</v>
      </c>
      <c r="G161" s="14">
        <v>-1</v>
      </c>
      <c r="I161" t="s">
        <v>574</v>
      </c>
      <c r="J161" s="1">
        <v>-1</v>
      </c>
    </row>
    <row r="162" spans="6:10">
      <c r="F162" s="14" t="s">
        <v>575</v>
      </c>
      <c r="G162" s="14">
        <v>3</v>
      </c>
      <c r="I162" t="s">
        <v>576</v>
      </c>
      <c r="J162" s="1">
        <v>3</v>
      </c>
    </row>
    <row r="163" spans="6:10">
      <c r="F163" s="14" t="s">
        <v>577</v>
      </c>
      <c r="G163" s="14">
        <v>-3</v>
      </c>
      <c r="I163" t="s">
        <v>578</v>
      </c>
      <c r="J163" s="1">
        <v>-3</v>
      </c>
    </row>
    <row r="164" spans="6:10">
      <c r="F164" s="14" t="s">
        <v>579</v>
      </c>
      <c r="G164" s="14">
        <v>1</v>
      </c>
      <c r="I164" t="s">
        <v>580</v>
      </c>
      <c r="J164" s="1">
        <v>1</v>
      </c>
    </row>
    <row r="165" spans="6:10">
      <c r="F165" s="14" t="s">
        <v>581</v>
      </c>
      <c r="G165" s="14">
        <v>-1</v>
      </c>
      <c r="I165" t="s">
        <v>582</v>
      </c>
      <c r="J165" s="1">
        <v>-1</v>
      </c>
    </row>
    <row r="166" spans="6:10">
      <c r="F166" s="14" t="s">
        <v>583</v>
      </c>
      <c r="G166" s="14">
        <v>6</v>
      </c>
      <c r="I166" t="s">
        <v>584</v>
      </c>
      <c r="J166" s="1">
        <v>6</v>
      </c>
    </row>
    <row r="167" spans="6:10">
      <c r="F167" s="14" t="s">
        <v>585</v>
      </c>
      <c r="G167" s="14">
        <v>-6</v>
      </c>
      <c r="I167" t="s">
        <v>586</v>
      </c>
      <c r="J167" s="1">
        <v>-6</v>
      </c>
    </row>
    <row r="168" spans="6:10">
      <c r="F168" s="14" t="s">
        <v>587</v>
      </c>
      <c r="G168" s="14">
        <v>1</v>
      </c>
      <c r="I168" t="s">
        <v>588</v>
      </c>
      <c r="J168" s="1">
        <v>1</v>
      </c>
    </row>
    <row r="169" spans="6:10">
      <c r="F169" s="14" t="s">
        <v>589</v>
      </c>
      <c r="G169" s="14">
        <v>-1</v>
      </c>
      <c r="I169" t="s">
        <v>590</v>
      </c>
      <c r="J169" s="1">
        <v>-1</v>
      </c>
    </row>
    <row r="170" spans="6:10">
      <c r="F170" s="14" t="s">
        <v>591</v>
      </c>
      <c r="G170" s="14">
        <v>3</v>
      </c>
      <c r="I170" t="s">
        <v>592</v>
      </c>
      <c r="J170" s="1">
        <v>3</v>
      </c>
    </row>
    <row r="171" spans="6:10">
      <c r="F171" s="14" t="s">
        <v>593</v>
      </c>
      <c r="G171" s="14">
        <v>-3</v>
      </c>
      <c r="I171" t="s">
        <v>594</v>
      </c>
      <c r="J171" s="1">
        <v>-3</v>
      </c>
    </row>
    <row r="172" spans="6:10">
      <c r="F172" s="14" t="s">
        <v>595</v>
      </c>
      <c r="G172" s="14">
        <v>1</v>
      </c>
      <c r="I172" t="s">
        <v>596</v>
      </c>
      <c r="J172" s="1">
        <v>1</v>
      </c>
    </row>
    <row r="173" spans="6:10">
      <c r="F173" s="14" t="s">
        <v>597</v>
      </c>
      <c r="G173" s="14">
        <v>-1</v>
      </c>
      <c r="I173" t="s">
        <v>598</v>
      </c>
      <c r="J173" s="1">
        <v>-1</v>
      </c>
    </row>
    <row r="174" spans="6:10">
      <c r="F174" s="14" t="s">
        <v>599</v>
      </c>
      <c r="G174" s="14">
        <v>6</v>
      </c>
      <c r="I174" t="s">
        <v>600</v>
      </c>
      <c r="J174" s="1">
        <v>6</v>
      </c>
    </row>
    <row r="175" spans="6:10">
      <c r="F175" s="14" t="s">
        <v>601</v>
      </c>
      <c r="G175" s="14">
        <v>-6</v>
      </c>
      <c r="I175" t="s">
        <v>602</v>
      </c>
      <c r="J175" s="1">
        <v>-6</v>
      </c>
    </row>
    <row r="176" spans="6:10">
      <c r="F176" s="14" t="s">
        <v>603</v>
      </c>
      <c r="G176" s="14">
        <v>1</v>
      </c>
      <c r="I176" t="s">
        <v>604</v>
      </c>
      <c r="J176" s="1">
        <v>1</v>
      </c>
    </row>
    <row r="177" spans="6:10">
      <c r="F177" s="14" t="s">
        <v>605</v>
      </c>
      <c r="G177" s="14">
        <v>-1</v>
      </c>
      <c r="I177" t="s">
        <v>606</v>
      </c>
      <c r="J177" s="1">
        <v>-1</v>
      </c>
    </row>
    <row r="178" spans="6:10">
      <c r="F178" s="14" t="s">
        <v>607</v>
      </c>
      <c r="G178" s="14">
        <v>3</v>
      </c>
      <c r="I178" t="s">
        <v>608</v>
      </c>
      <c r="J178" s="1">
        <v>3</v>
      </c>
    </row>
    <row r="179" spans="6:10">
      <c r="F179" s="14" t="s">
        <v>609</v>
      </c>
      <c r="G179" s="14">
        <v>-3</v>
      </c>
      <c r="I179" t="s">
        <v>610</v>
      </c>
      <c r="J179" s="1">
        <v>-3</v>
      </c>
    </row>
    <row r="180" spans="6:10">
      <c r="F180" s="14" t="s">
        <v>611</v>
      </c>
      <c r="G180" s="14">
        <v>1</v>
      </c>
      <c r="I180" t="s">
        <v>612</v>
      </c>
      <c r="J180" s="1">
        <v>1</v>
      </c>
    </row>
    <row r="181" spans="6:10">
      <c r="F181" s="14" t="s">
        <v>613</v>
      </c>
      <c r="G181" s="14">
        <v>-1</v>
      </c>
      <c r="I181" t="s">
        <v>614</v>
      </c>
      <c r="J181" s="1">
        <v>-1</v>
      </c>
    </row>
    <row r="182" spans="6:10">
      <c r="F182" s="14" t="s">
        <v>615</v>
      </c>
      <c r="G182" s="14">
        <v>6</v>
      </c>
      <c r="I182" t="s">
        <v>616</v>
      </c>
      <c r="J182" s="1">
        <v>6</v>
      </c>
    </row>
    <row r="183" spans="6:10">
      <c r="F183" s="14" t="s">
        <v>617</v>
      </c>
      <c r="G183" s="14">
        <v>-6</v>
      </c>
      <c r="I183" t="s">
        <v>618</v>
      </c>
      <c r="J183" s="1">
        <v>-6</v>
      </c>
    </row>
    <row r="184" spans="6:10">
      <c r="F184" s="14" t="s">
        <v>619</v>
      </c>
      <c r="G184" s="14">
        <v>1</v>
      </c>
      <c r="I184" t="s">
        <v>620</v>
      </c>
      <c r="J184" s="1">
        <v>1</v>
      </c>
    </row>
    <row r="185" spans="6:10">
      <c r="F185" s="14" t="s">
        <v>621</v>
      </c>
      <c r="G185" s="14">
        <v>-1</v>
      </c>
      <c r="I185" t="s">
        <v>622</v>
      </c>
      <c r="J185" s="1">
        <v>-1</v>
      </c>
    </row>
    <row r="186" spans="6:10">
      <c r="F186" s="14" t="s">
        <v>623</v>
      </c>
      <c r="G186" s="14">
        <v>3</v>
      </c>
      <c r="I186" t="s">
        <v>624</v>
      </c>
      <c r="J186" s="1">
        <v>3</v>
      </c>
    </row>
    <row r="187" spans="6:10">
      <c r="F187" s="14" t="s">
        <v>625</v>
      </c>
      <c r="G187" s="14">
        <v>-3</v>
      </c>
      <c r="I187" t="s">
        <v>626</v>
      </c>
      <c r="J187" s="1">
        <v>-3</v>
      </c>
    </row>
    <row r="188" spans="6:10">
      <c r="F188" s="14" t="s">
        <v>627</v>
      </c>
      <c r="G188" s="14">
        <v>1</v>
      </c>
      <c r="I188" t="s">
        <v>628</v>
      </c>
      <c r="J188" s="1">
        <v>1</v>
      </c>
    </row>
    <row r="189" spans="6:10">
      <c r="F189" s="14" t="s">
        <v>629</v>
      </c>
      <c r="G189" s="14">
        <v>-1</v>
      </c>
      <c r="I189" t="s">
        <v>630</v>
      </c>
      <c r="J189" s="1">
        <v>-1</v>
      </c>
    </row>
    <row r="190" spans="6:10">
      <c r="F190" s="14" t="s">
        <v>631</v>
      </c>
      <c r="G190" s="14">
        <v>6</v>
      </c>
      <c r="I190" t="s">
        <v>632</v>
      </c>
      <c r="J190" s="1">
        <v>6</v>
      </c>
    </row>
    <row r="191" spans="6:10">
      <c r="F191" s="14" t="s">
        <v>633</v>
      </c>
      <c r="G191" s="14">
        <v>-6</v>
      </c>
      <c r="I191" t="s">
        <v>634</v>
      </c>
      <c r="J191" s="1">
        <v>-6</v>
      </c>
    </row>
    <row r="192" spans="6:10">
      <c r="F192" s="14" t="s">
        <v>635</v>
      </c>
      <c r="G192" s="14">
        <v>1</v>
      </c>
      <c r="I192" t="s">
        <v>636</v>
      </c>
      <c r="J192" s="1">
        <v>1</v>
      </c>
    </row>
    <row r="193" spans="6:10">
      <c r="F193" s="14" t="s">
        <v>637</v>
      </c>
      <c r="G193" s="14">
        <v>-1</v>
      </c>
      <c r="I193" t="s">
        <v>638</v>
      </c>
      <c r="J193" s="1">
        <v>-1</v>
      </c>
    </row>
    <row r="194" spans="6:10">
      <c r="F194" s="14" t="s">
        <v>639</v>
      </c>
      <c r="G194" s="14">
        <v>3</v>
      </c>
      <c r="I194" t="s">
        <v>640</v>
      </c>
      <c r="J194" s="1">
        <v>3</v>
      </c>
    </row>
    <row r="195" spans="6:10">
      <c r="F195" s="14" t="s">
        <v>641</v>
      </c>
      <c r="G195" s="14">
        <v>-3</v>
      </c>
      <c r="I195" t="s">
        <v>642</v>
      </c>
      <c r="J195" s="1">
        <v>-3</v>
      </c>
    </row>
    <row r="196" spans="6:10">
      <c r="F196" s="14" t="s">
        <v>643</v>
      </c>
      <c r="G196" s="14">
        <v>1</v>
      </c>
      <c r="I196" t="s">
        <v>644</v>
      </c>
      <c r="J196" s="1">
        <v>1</v>
      </c>
    </row>
    <row r="197" spans="6:10">
      <c r="F197" s="14" t="s">
        <v>645</v>
      </c>
      <c r="G197" s="14">
        <v>-1</v>
      </c>
      <c r="I197" t="s">
        <v>646</v>
      </c>
      <c r="J197" s="1">
        <v>-1</v>
      </c>
    </row>
    <row r="198" spans="6:10">
      <c r="F198" s="14" t="s">
        <v>647</v>
      </c>
      <c r="G198" s="14">
        <v>6</v>
      </c>
      <c r="I198" t="s">
        <v>648</v>
      </c>
      <c r="J198" s="1">
        <v>6</v>
      </c>
    </row>
    <row r="199" spans="6:10">
      <c r="F199" s="14" t="s">
        <v>649</v>
      </c>
      <c r="G199" s="14">
        <v>-6</v>
      </c>
      <c r="I199" t="s">
        <v>650</v>
      </c>
      <c r="J199" s="1">
        <v>-6</v>
      </c>
    </row>
    <row r="200" spans="6:10">
      <c r="F200" s="14" t="s">
        <v>651</v>
      </c>
      <c r="G200" s="14">
        <v>1</v>
      </c>
      <c r="I200" t="s">
        <v>652</v>
      </c>
      <c r="J200" s="1">
        <v>1</v>
      </c>
    </row>
    <row r="201" spans="6:10">
      <c r="F201" s="14" t="s">
        <v>653</v>
      </c>
      <c r="G201" s="14">
        <v>-1</v>
      </c>
      <c r="I201" t="s">
        <v>654</v>
      </c>
      <c r="J201" s="1">
        <v>-1</v>
      </c>
    </row>
    <row r="202" spans="6:10">
      <c r="F202" s="14" t="s">
        <v>655</v>
      </c>
      <c r="G202" s="14">
        <v>3</v>
      </c>
      <c r="I202" t="s">
        <v>656</v>
      </c>
      <c r="J202" s="1">
        <v>3</v>
      </c>
    </row>
    <row r="203" spans="6:10">
      <c r="F203" s="14" t="s">
        <v>657</v>
      </c>
      <c r="G203" s="14">
        <v>-3</v>
      </c>
      <c r="I203" t="s">
        <v>658</v>
      </c>
      <c r="J203" s="1">
        <v>-3</v>
      </c>
    </row>
    <row r="204" spans="6:10">
      <c r="F204" s="14" t="s">
        <v>659</v>
      </c>
      <c r="G204" s="14">
        <v>1</v>
      </c>
      <c r="I204" t="s">
        <v>660</v>
      </c>
      <c r="J204" s="1">
        <v>1</v>
      </c>
    </row>
    <row r="205" spans="6:10">
      <c r="F205" s="14" t="s">
        <v>661</v>
      </c>
      <c r="G205" s="14">
        <v>-1</v>
      </c>
      <c r="I205" t="s">
        <v>662</v>
      </c>
      <c r="J205" s="1">
        <v>-1</v>
      </c>
    </row>
    <row r="206" spans="6:10">
      <c r="F206" s="14" t="s">
        <v>663</v>
      </c>
      <c r="G206" s="14">
        <v>6</v>
      </c>
      <c r="I206" t="s">
        <v>664</v>
      </c>
      <c r="J206" s="1">
        <v>6</v>
      </c>
    </row>
    <row r="207" spans="6:10">
      <c r="F207" s="14" t="s">
        <v>665</v>
      </c>
      <c r="G207" s="14">
        <v>-6</v>
      </c>
      <c r="I207" t="s">
        <v>666</v>
      </c>
      <c r="J207" s="1">
        <v>-6</v>
      </c>
    </row>
    <row r="208" spans="6:10">
      <c r="F208" s="14" t="s">
        <v>667</v>
      </c>
      <c r="G208" s="14">
        <v>1</v>
      </c>
      <c r="I208" t="s">
        <v>668</v>
      </c>
      <c r="J208" s="1">
        <v>1</v>
      </c>
    </row>
    <row r="209" spans="6:10">
      <c r="F209" s="14" t="s">
        <v>669</v>
      </c>
      <c r="G209" s="14">
        <v>-1</v>
      </c>
      <c r="I209" t="s">
        <v>670</v>
      </c>
      <c r="J209" s="1">
        <v>-1</v>
      </c>
    </row>
    <row r="210" spans="6:10">
      <c r="F210" s="14" t="s">
        <v>671</v>
      </c>
      <c r="G210" s="14">
        <v>3</v>
      </c>
      <c r="I210" t="s">
        <v>672</v>
      </c>
      <c r="J210" s="1">
        <v>3</v>
      </c>
    </row>
    <row r="211" spans="6:10">
      <c r="F211" s="14" t="s">
        <v>673</v>
      </c>
      <c r="G211" s="14">
        <v>-3</v>
      </c>
      <c r="I211" t="s">
        <v>674</v>
      </c>
      <c r="J211" s="1">
        <v>-3</v>
      </c>
    </row>
    <row r="212" spans="6:10">
      <c r="F212" s="14" t="s">
        <v>675</v>
      </c>
      <c r="G212" s="14">
        <v>1</v>
      </c>
      <c r="I212" t="s">
        <v>676</v>
      </c>
      <c r="J212" s="1">
        <v>1</v>
      </c>
    </row>
    <row r="213" spans="6:10">
      <c r="F213" s="14" t="s">
        <v>677</v>
      </c>
      <c r="G213" s="14">
        <v>-1</v>
      </c>
      <c r="I213" t="s">
        <v>678</v>
      </c>
      <c r="J213" s="1">
        <v>-1</v>
      </c>
    </row>
    <row r="214" spans="6:10">
      <c r="F214" s="14" t="s">
        <v>679</v>
      </c>
      <c r="G214" s="14">
        <v>6</v>
      </c>
      <c r="I214" t="s">
        <v>680</v>
      </c>
      <c r="J214" s="1">
        <v>6</v>
      </c>
    </row>
    <row r="215" spans="6:10">
      <c r="F215" s="14" t="s">
        <v>681</v>
      </c>
      <c r="G215" s="14">
        <v>-6</v>
      </c>
      <c r="I215" t="s">
        <v>682</v>
      </c>
      <c r="J215" s="1">
        <v>-6</v>
      </c>
    </row>
    <row r="216" spans="6:10">
      <c r="F216" s="14" t="s">
        <v>683</v>
      </c>
      <c r="G216" s="14">
        <v>1</v>
      </c>
      <c r="I216" t="s">
        <v>684</v>
      </c>
      <c r="J216" s="1">
        <v>1</v>
      </c>
    </row>
    <row r="217" spans="6:10">
      <c r="F217" s="14" t="s">
        <v>685</v>
      </c>
      <c r="G217" s="14">
        <v>-1</v>
      </c>
      <c r="I217" t="s">
        <v>686</v>
      </c>
      <c r="J217" s="1">
        <v>-1</v>
      </c>
    </row>
    <row r="218" spans="6:10">
      <c r="F218" s="14" t="s">
        <v>687</v>
      </c>
      <c r="G218" s="14">
        <v>3</v>
      </c>
      <c r="I218" t="s">
        <v>688</v>
      </c>
      <c r="J218" s="1">
        <v>3</v>
      </c>
    </row>
    <row r="219" spans="6:10">
      <c r="F219" s="14" t="s">
        <v>689</v>
      </c>
      <c r="G219" s="14">
        <v>-3</v>
      </c>
      <c r="I219" t="s">
        <v>690</v>
      </c>
      <c r="J219" s="1">
        <v>-3</v>
      </c>
    </row>
    <row r="220" spans="6:10">
      <c r="F220" s="14" t="s">
        <v>691</v>
      </c>
      <c r="G220" s="14">
        <v>1</v>
      </c>
      <c r="I220" t="s">
        <v>692</v>
      </c>
      <c r="J220" s="1">
        <v>1</v>
      </c>
    </row>
    <row r="221" spans="6:10">
      <c r="F221" s="14" t="s">
        <v>693</v>
      </c>
      <c r="G221" s="14">
        <v>-1</v>
      </c>
      <c r="I221" t="s">
        <v>694</v>
      </c>
      <c r="J221" s="1">
        <v>-1</v>
      </c>
    </row>
    <row r="222" spans="6:10">
      <c r="F222" s="14" t="s">
        <v>695</v>
      </c>
      <c r="G222" s="14">
        <v>6</v>
      </c>
      <c r="I222" t="s">
        <v>696</v>
      </c>
      <c r="J222" s="1">
        <v>6</v>
      </c>
    </row>
    <row r="223" spans="6:10">
      <c r="F223" s="14" t="s">
        <v>697</v>
      </c>
      <c r="G223" s="14">
        <v>-6</v>
      </c>
      <c r="I223" t="s">
        <v>698</v>
      </c>
      <c r="J223" s="1">
        <v>-6</v>
      </c>
    </row>
    <row r="224" spans="6:10">
      <c r="F224" s="14" t="s">
        <v>699</v>
      </c>
      <c r="G224" s="14">
        <v>1</v>
      </c>
      <c r="I224" t="s">
        <v>700</v>
      </c>
      <c r="J224" s="1">
        <v>1</v>
      </c>
    </row>
    <row r="225" spans="6:10">
      <c r="F225" s="14" t="s">
        <v>701</v>
      </c>
      <c r="G225" s="14">
        <v>-1</v>
      </c>
      <c r="I225" t="s">
        <v>702</v>
      </c>
      <c r="J225" s="1">
        <v>-1</v>
      </c>
    </row>
    <row r="226" spans="6:10">
      <c r="F226" s="14" t="s">
        <v>703</v>
      </c>
      <c r="G226" s="14">
        <v>3</v>
      </c>
      <c r="I226" t="s">
        <v>704</v>
      </c>
      <c r="J226" s="1">
        <v>3</v>
      </c>
    </row>
    <row r="227" spans="6:10">
      <c r="F227" s="14" t="s">
        <v>705</v>
      </c>
      <c r="G227" s="14">
        <v>-3</v>
      </c>
      <c r="I227" t="s">
        <v>706</v>
      </c>
      <c r="J227" s="1">
        <v>-3</v>
      </c>
    </row>
    <row r="228" spans="6:10">
      <c r="F228" s="14" t="s">
        <v>707</v>
      </c>
      <c r="G228" s="14">
        <v>1</v>
      </c>
      <c r="I228" t="s">
        <v>708</v>
      </c>
      <c r="J228" s="1">
        <v>1</v>
      </c>
    </row>
    <row r="229" spans="6:10">
      <c r="F229" s="14" t="s">
        <v>709</v>
      </c>
      <c r="G229" s="14">
        <v>-1</v>
      </c>
      <c r="I229" t="s">
        <v>710</v>
      </c>
      <c r="J229" s="1">
        <v>-1</v>
      </c>
    </row>
    <row r="230" spans="6:10">
      <c r="F230" s="14" t="s">
        <v>711</v>
      </c>
      <c r="G230" s="14">
        <v>6</v>
      </c>
      <c r="I230" t="s">
        <v>712</v>
      </c>
      <c r="J230" s="1">
        <v>6</v>
      </c>
    </row>
    <row r="231" spans="6:10">
      <c r="F231" s="14" t="s">
        <v>713</v>
      </c>
      <c r="G231" s="14">
        <v>-6</v>
      </c>
      <c r="I231" t="s">
        <v>714</v>
      </c>
      <c r="J231" s="1">
        <v>-6</v>
      </c>
    </row>
    <row r="232" spans="6:10">
      <c r="F232" s="14" t="s">
        <v>715</v>
      </c>
      <c r="G232" s="14">
        <v>1</v>
      </c>
      <c r="I232" t="s">
        <v>716</v>
      </c>
      <c r="J232" s="1">
        <v>1</v>
      </c>
    </row>
    <row r="233" spans="6:10">
      <c r="F233" s="14" t="s">
        <v>717</v>
      </c>
      <c r="G233" s="14">
        <v>-1</v>
      </c>
      <c r="I233" t="s">
        <v>718</v>
      </c>
      <c r="J233" s="1">
        <v>-1</v>
      </c>
    </row>
    <row r="234" spans="6:10">
      <c r="F234" s="14" t="s">
        <v>719</v>
      </c>
      <c r="G234" s="14">
        <v>3</v>
      </c>
      <c r="I234" t="s">
        <v>720</v>
      </c>
      <c r="J234" s="1">
        <v>3</v>
      </c>
    </row>
    <row r="235" spans="6:10">
      <c r="F235" s="14" t="s">
        <v>721</v>
      </c>
      <c r="G235" s="14">
        <v>-3</v>
      </c>
      <c r="I235" t="s">
        <v>722</v>
      </c>
      <c r="J235" s="1">
        <v>-3</v>
      </c>
    </row>
    <row r="236" spans="6:10">
      <c r="F236" s="14" t="s">
        <v>723</v>
      </c>
      <c r="G236" s="14">
        <v>1</v>
      </c>
      <c r="I236" t="s">
        <v>724</v>
      </c>
      <c r="J236" s="1">
        <v>1</v>
      </c>
    </row>
    <row r="237" spans="6:10">
      <c r="F237" s="14" t="s">
        <v>725</v>
      </c>
      <c r="G237" s="14">
        <v>-1</v>
      </c>
      <c r="I237" t="s">
        <v>726</v>
      </c>
      <c r="J237" s="1">
        <v>-1</v>
      </c>
    </row>
    <row r="238" spans="6:10">
      <c r="F238" s="14" t="s">
        <v>727</v>
      </c>
      <c r="G238" s="14">
        <v>6</v>
      </c>
      <c r="I238" t="s">
        <v>728</v>
      </c>
      <c r="J238" s="1">
        <v>6</v>
      </c>
    </row>
    <row r="239" spans="6:10">
      <c r="F239" s="14" t="s">
        <v>729</v>
      </c>
      <c r="G239" s="14">
        <v>-6</v>
      </c>
      <c r="I239" t="s">
        <v>730</v>
      </c>
      <c r="J239" s="1">
        <v>-6</v>
      </c>
    </row>
    <row r="240" spans="6:10">
      <c r="F240" s="14" t="s">
        <v>731</v>
      </c>
      <c r="G240" s="14">
        <v>1</v>
      </c>
      <c r="I240" t="s">
        <v>732</v>
      </c>
      <c r="J240" s="1">
        <v>1</v>
      </c>
    </row>
    <row r="241" spans="6:10">
      <c r="F241" s="14" t="s">
        <v>733</v>
      </c>
      <c r="G241" s="14">
        <v>-1</v>
      </c>
      <c r="I241" t="s">
        <v>734</v>
      </c>
      <c r="J241" s="1">
        <v>-1</v>
      </c>
    </row>
    <row r="242" spans="6:10">
      <c r="F242" s="14" t="s">
        <v>735</v>
      </c>
      <c r="G242" s="14">
        <v>3</v>
      </c>
      <c r="I242" t="s">
        <v>736</v>
      </c>
      <c r="J242" s="1">
        <v>3</v>
      </c>
    </row>
    <row r="243" spans="6:10">
      <c r="F243" s="14" t="s">
        <v>737</v>
      </c>
      <c r="G243" s="14">
        <v>-3</v>
      </c>
      <c r="I243" t="s">
        <v>738</v>
      </c>
      <c r="J243" s="1">
        <v>-3</v>
      </c>
    </row>
    <row r="244" spans="6:10">
      <c r="F244" s="14" t="s">
        <v>739</v>
      </c>
      <c r="G244" s="14">
        <v>1</v>
      </c>
      <c r="I244" t="s">
        <v>740</v>
      </c>
      <c r="J244" s="1">
        <v>1</v>
      </c>
    </row>
    <row r="245" spans="6:10">
      <c r="F245" s="14" t="s">
        <v>741</v>
      </c>
      <c r="G245" s="14">
        <v>-1</v>
      </c>
      <c r="I245" t="s">
        <v>742</v>
      </c>
      <c r="J245" s="1">
        <v>-1</v>
      </c>
    </row>
    <row r="246" spans="6:10">
      <c r="F246" s="14" t="s">
        <v>743</v>
      </c>
      <c r="G246" s="14">
        <v>6</v>
      </c>
      <c r="I246" t="s">
        <v>744</v>
      </c>
      <c r="J246" s="1">
        <v>6</v>
      </c>
    </row>
    <row r="247" spans="6:10">
      <c r="F247" s="14" t="s">
        <v>745</v>
      </c>
      <c r="G247" s="14">
        <v>-6</v>
      </c>
      <c r="I247" t="s">
        <v>746</v>
      </c>
      <c r="J247" s="1">
        <v>-6</v>
      </c>
    </row>
    <row r="248" spans="6:10">
      <c r="F248" s="14" t="s">
        <v>747</v>
      </c>
      <c r="G248" s="14">
        <v>1</v>
      </c>
      <c r="I248" t="s">
        <v>748</v>
      </c>
      <c r="J248" s="1">
        <v>1</v>
      </c>
    </row>
    <row r="249" spans="6:10">
      <c r="F249" s="14" t="s">
        <v>749</v>
      </c>
      <c r="G249" s="14">
        <v>-1</v>
      </c>
      <c r="I249" t="s">
        <v>750</v>
      </c>
      <c r="J249" s="1">
        <v>-1</v>
      </c>
    </row>
    <row r="250" spans="6:10">
      <c r="F250" s="14" t="s">
        <v>751</v>
      </c>
      <c r="G250" s="14">
        <v>3</v>
      </c>
      <c r="I250" t="s">
        <v>752</v>
      </c>
      <c r="J250" s="1">
        <v>3</v>
      </c>
    </row>
    <row r="251" spans="6:10">
      <c r="F251" s="14" t="s">
        <v>753</v>
      </c>
      <c r="G251" s="14">
        <v>-3</v>
      </c>
      <c r="I251" t="s">
        <v>754</v>
      </c>
      <c r="J251" s="1">
        <v>-3</v>
      </c>
    </row>
    <row r="252" spans="6:10">
      <c r="F252" s="14" t="s">
        <v>755</v>
      </c>
      <c r="G252" s="14">
        <v>1</v>
      </c>
      <c r="I252" t="s">
        <v>756</v>
      </c>
      <c r="J252" s="1">
        <v>1</v>
      </c>
    </row>
    <row r="253" spans="6:10">
      <c r="F253" s="14" t="s">
        <v>757</v>
      </c>
      <c r="G253" s="14">
        <v>-1</v>
      </c>
      <c r="I253" t="s">
        <v>758</v>
      </c>
      <c r="J253" s="1">
        <v>-1</v>
      </c>
    </row>
    <row r="254" spans="6:10">
      <c r="F254" s="14" t="s">
        <v>759</v>
      </c>
      <c r="G254" s="14">
        <v>6</v>
      </c>
      <c r="I254" t="s">
        <v>760</v>
      </c>
      <c r="J254" s="1">
        <v>6</v>
      </c>
    </row>
  </sheetData>
  <sheetProtection algorithmName="SHA-512" hashValue="rl63B77UqFu2EI2JP65Hn7lJw88HX6qA+xq1oDLKoCSmQxQLZzCkzfDYqgrL0cIPrxL+GtfTzwBuWay3aCCTqw==" saltValue="3SIs0VTdYD6wUz96ekAGUg==" spinCount="100000" sheet="1" objects="1" scenarios="1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O8" sqref="O8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51" t="str">
        <f>'Strategy Dashboard'!B3</f>
        <v>Strategy 1 : PD/TG</v>
      </c>
      <c r="C3" s="252"/>
      <c r="D3" s="252"/>
      <c r="E3" s="252"/>
      <c r="F3" s="252"/>
      <c r="G3" s="253"/>
      <c r="H3" s="252"/>
      <c r="I3" s="252"/>
      <c r="J3" s="252"/>
      <c r="K3" s="252"/>
      <c r="L3" s="252"/>
      <c r="M3" s="252"/>
      <c r="N3" s="252"/>
      <c r="O3" s="252"/>
      <c r="P3" s="252"/>
      <c r="Q3" s="254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6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7</v>
      </c>
      <c r="K5" s="85"/>
      <c r="L5" s="85"/>
      <c r="M5" s="85"/>
      <c r="N5" s="85"/>
      <c r="O5" s="125" t="s">
        <v>139</v>
      </c>
      <c r="P5" s="85"/>
      <c r="Q5" s="126" t="str">
        <f t="shared" ref="Q5:Q36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 t="s">
        <v>139</v>
      </c>
      <c r="P6" s="87"/>
      <c r="Q6" s="111" t="str">
        <f t="shared" si="0"/>
        <v/>
      </c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 t="s">
        <v>139</v>
      </c>
      <c r="P7" s="87"/>
      <c r="Q7" s="111" t="str">
        <f t="shared" si="0"/>
        <v/>
      </c>
      <c r="R7" s="120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 t="s">
        <v>139</v>
      </c>
      <c r="P8" s="87"/>
      <c r="Q8" s="111" t="str">
        <f t="shared" si="0"/>
        <v/>
      </c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>
        <v>0</v>
      </c>
      <c r="O9" s="175" t="s">
        <v>139</v>
      </c>
      <c r="P9" s="150"/>
      <c r="Q9" s="176" t="str">
        <f t="shared" si="0"/>
        <v/>
      </c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5" t="str">
        <f t="shared" ref="D10:D41" si="7">IF(H9="","",IF(AR10="PD",IF(AZ10="P",BB10,""),AL10))</f>
        <v>B</v>
      </c>
      <c r="E10" s="112" t="str">
        <f t="shared" ref="E10:E41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>B</v>
      </c>
      <c r="L10" s="112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7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28" t="str">
        <f t="shared" si="0"/>
        <v/>
      </c>
      <c r="R10" s="119">
        <f t="shared" ref="R10:R41" si="12">IF(H10="","",IF(M10="W",0+BF10,0-BF10)+IF(F10="W",0+BE10,0-BE10))</f>
        <v>2</v>
      </c>
      <c r="S10" s="79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12001</v>
      </c>
      <c r="AW10" s="14" t="str">
        <f t="shared" si="21"/>
        <v>00120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3"/>
        <v>T-T</v>
      </c>
      <c r="D11" s="77" t="str">
        <f t="shared" si="7"/>
        <v/>
      </c>
      <c r="E11" s="113" t="str">
        <f t="shared" si="8"/>
        <v>L5</v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ref="J11:J29" si="25">IF(AS10=AS11,"",AS11)</f>
        <v>T-T</v>
      </c>
      <c r="K11" s="77" t="str">
        <f t="shared" si="9"/>
        <v/>
      </c>
      <c r="L11" s="113" t="str">
        <f t="shared" si="10"/>
        <v>L2</v>
      </c>
      <c r="M11" s="24" t="str">
        <f t="shared" ref="M11:M29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-5</v>
      </c>
      <c r="O11" s="116" t="str">
        <f t="shared" si="11"/>
        <v/>
      </c>
      <c r="P11" s="24">
        <f>IF(H11="","",IF(B11="NB",P10,IF(O11="",SUM($O$5:$O11)+N11,SUM($O$5:$O11))))</f>
        <v>-5</v>
      </c>
      <c r="Q11" s="122" t="str">
        <f t="shared" si="0"/>
        <v/>
      </c>
      <c r="R11" s="120">
        <f t="shared" si="12"/>
        <v>-10</v>
      </c>
      <c r="S11" s="79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L5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L5</v>
      </c>
      <c r="AR11" s="14" t="str">
        <f t="shared" si="20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20012</v>
      </c>
      <c r="AW11" s="14" t="str">
        <f t="shared" si="21"/>
        <v>01200</v>
      </c>
      <c r="AX11" s="14" t="str">
        <f t="shared" ref="AX11:AX45" si="43">IF(AT5="",0,AT5)&amp;IF(AT6="",0,AT6)&amp;IF(AT7="",0,AT7)&amp;IF(AT8="",0,AT8)&amp;IF(AT9="",0,AT9)&amp;IF(AT10="",0,AT10)</f>
        <v>120012</v>
      </c>
      <c r="AY11" s="14" t="str">
        <f t="shared" ref="AY11:AY45" si="44">IF(AU5="",0,AU5)&amp;IF(AU6="",0,AU6)&amp;IF(AU7="",0,AU7)&amp;IF(AU8="",0,AU8)&amp;IF(AU9="",0,AU9)&amp;IF(AU10="",0,AU10)</f>
        <v>001200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B4</v>
      </c>
      <c r="C12" s="24" t="str">
        <f t="shared" si="3"/>
        <v/>
      </c>
      <c r="D12" s="77" t="str">
        <f t="shared" si="7"/>
        <v/>
      </c>
      <c r="E12" s="113" t="str">
        <f t="shared" si="8"/>
        <v>F2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/>
      </c>
      <c r="L12" s="113" t="str">
        <f t="shared" si="10"/>
        <v>F2</v>
      </c>
      <c r="M12" s="24" t="str">
        <f t="shared" si="26"/>
        <v>W</v>
      </c>
      <c r="N12" s="24">
        <f t="shared" si="27"/>
        <v>-1</v>
      </c>
      <c r="O12" s="116">
        <f t="shared" si="11"/>
        <v>-1</v>
      </c>
      <c r="P12" s="24">
        <f>IF(H12="","",IF(B12="NB",P11,IF(O12="",SUM($O$5:$O12)+N12,SUM($O$5:$O12))))</f>
        <v>-1</v>
      </c>
      <c r="Q12" s="122" t="str">
        <f t="shared" si="0"/>
        <v>Rabbit</v>
      </c>
      <c r="R12" s="120">
        <f t="shared" si="12"/>
        <v>4</v>
      </c>
      <c r="S12" s="79" t="str">
        <f t="shared" si="13"/>
        <v>W</v>
      </c>
      <c r="T12" s="14">
        <f t="shared" si="5"/>
        <v>1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Y</v>
      </c>
      <c r="AB12" s="14" t="str">
        <f t="shared" si="34"/>
        <v>R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F2</v>
      </c>
      <c r="AR12" s="14" t="str">
        <f t="shared" si="20"/>
        <v>T-T</v>
      </c>
      <c r="AS12" s="14" t="str">
        <f t="shared" si="4"/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00123</v>
      </c>
      <c r="AW12" s="14" t="str">
        <f t="shared" si="21"/>
        <v>12000</v>
      </c>
      <c r="AX12" s="14" t="str">
        <f t="shared" si="43"/>
        <v>200123</v>
      </c>
      <c r="AY12" s="14" t="str">
        <f t="shared" si="44"/>
        <v>012000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3"/>
        <v/>
      </c>
      <c r="D13" s="77" t="str">
        <f t="shared" si="7"/>
        <v/>
      </c>
      <c r="E13" s="113" t="str">
        <f t="shared" si="8"/>
        <v>B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/>
      </c>
      <c r="L13" s="113" t="str">
        <f t="shared" si="10"/>
        <v>B</v>
      </c>
      <c r="M13" s="24" t="str">
        <f t="shared" si="26"/>
        <v>W</v>
      </c>
      <c r="N13" s="24">
        <f t="shared" si="27"/>
        <v>2</v>
      </c>
      <c r="O13" s="116" t="str">
        <f t="shared" si="11"/>
        <v/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2"/>
        <v>2</v>
      </c>
      <c r="S13" s="79" t="str">
        <f t="shared" si="13"/>
        <v>W</v>
      </c>
      <c r="T13" s="14">
        <f t="shared" si="5"/>
        <v>4</v>
      </c>
      <c r="U13" s="14">
        <f t="shared" si="28"/>
        <v>3</v>
      </c>
      <c r="V13" s="14" t="str">
        <f t="shared" si="29"/>
        <v>S</v>
      </c>
      <c r="W13" s="14" t="str">
        <f t="shared" si="14"/>
        <v>N</v>
      </c>
      <c r="X13" s="14" t="str">
        <f t="shared" si="30"/>
        <v>N</v>
      </c>
      <c r="Y13" s="14">
        <f t="shared" si="31"/>
        <v>1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1</v>
      </c>
      <c r="AG13" s="14" t="str">
        <f t="shared" si="39"/>
        <v/>
      </c>
      <c r="AH13" s="14" t="str">
        <f t="shared" si="15"/>
        <v>B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B</v>
      </c>
      <c r="AR13" s="14" t="str">
        <f>IF(H12="","",IF(AI13="Y","T-C",IF(AJ13="Y","T-B",IF(AK13="Y","T-T",IF(AR12="PD","PD",IF(OR(AND(AR12="T-T",AR11="T-T",M11&amp;M12="LL"),AND(OR(AR12="T-B",AR12="T-C"),M12="L")),"PD",AR12))))))</f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20001</v>
      </c>
      <c r="AX13" s="14" t="str">
        <f t="shared" si="43"/>
        <v>001230</v>
      </c>
      <c r="AY13" s="14" t="str">
        <f t="shared" si="44"/>
        <v>120001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F2W</v>
      </c>
      <c r="BD13" s="14" t="str">
        <f t="shared" si="50"/>
        <v>B</v>
      </c>
      <c r="BE13" s="14">
        <f t="shared" si="47"/>
        <v>1</v>
      </c>
      <c r="BF13" s="14">
        <f t="shared" si="48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P7</v>
      </c>
      <c r="C14" s="25" t="str">
        <f t="shared" si="3"/>
        <v/>
      </c>
      <c r="D14" s="78" t="str">
        <f t="shared" si="7"/>
        <v>L5</v>
      </c>
      <c r="E14" s="114" t="str">
        <f t="shared" si="8"/>
        <v/>
      </c>
      <c r="F14" s="70" t="str">
        <f t="shared" si="49"/>
        <v>L</v>
      </c>
      <c r="H14" s="82" t="str">
        <f>IF('Strategy Dashboard'!AU14="","",'Strategy Dashboard'!AU14)</f>
        <v>B</v>
      </c>
      <c r="J14" s="69" t="str">
        <f t="shared" si="25"/>
        <v/>
      </c>
      <c r="K14" s="78" t="str">
        <f t="shared" si="9"/>
        <v>L2</v>
      </c>
      <c r="L14" s="114" t="str">
        <f t="shared" si="10"/>
        <v/>
      </c>
      <c r="M14" s="25" t="str">
        <f t="shared" si="26"/>
        <v>L</v>
      </c>
      <c r="N14" s="25">
        <f t="shared" si="27"/>
        <v>-5</v>
      </c>
      <c r="O14" s="123" t="str">
        <f t="shared" si="11"/>
        <v/>
      </c>
      <c r="P14" s="25">
        <f>IF(H14="","",IF(B14="NB",P13,IF(O14="",SUM($O$5:$O14)+N14,SUM($O$5:$O14))))</f>
        <v>-6</v>
      </c>
      <c r="Q14" s="124" t="str">
        <f t="shared" si="0"/>
        <v/>
      </c>
      <c r="R14" s="121">
        <f t="shared" si="12"/>
        <v>-10</v>
      </c>
      <c r="S14" s="79" t="str">
        <f t="shared" si="13"/>
        <v>L</v>
      </c>
      <c r="T14" s="14">
        <f t="shared" si="5"/>
        <v>3</v>
      </c>
      <c r="U14" s="14">
        <f t="shared" si="28"/>
        <v>-1</v>
      </c>
      <c r="V14" s="14" t="str">
        <f t="shared" si="29"/>
        <v>C</v>
      </c>
      <c r="W14" s="14" t="str">
        <f t="shared" si="14"/>
        <v>Y</v>
      </c>
      <c r="X14" s="14" t="str">
        <f t="shared" si="30"/>
        <v>Y</v>
      </c>
      <c r="Y14" s="14">
        <f t="shared" si="31"/>
        <v>2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5</v>
      </c>
      <c r="AD14" s="14">
        <f t="shared" si="36"/>
        <v>0</v>
      </c>
      <c r="AE14" s="14">
        <f t="shared" si="37"/>
        <v>2</v>
      </c>
      <c r="AF14" s="14">
        <f t="shared" si="38"/>
        <v>0</v>
      </c>
      <c r="AG14" s="14" t="str">
        <f t="shared" si="39"/>
        <v>L5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1" t="str">
        <f t="shared" si="16"/>
        <v>L5</v>
      </c>
      <c r="AM14" s="71" t="str">
        <f t="shared" si="17"/>
        <v/>
      </c>
      <c r="AN14" s="71" t="str">
        <f t="shared" si="18"/>
        <v>L5</v>
      </c>
      <c r="AO14" s="71" t="str">
        <f t="shared" si="19"/>
        <v/>
      </c>
      <c r="AR14" s="14" t="str">
        <f t="shared" si="20"/>
        <v>T-T</v>
      </c>
      <c r="AS14" s="14" t="str">
        <f t="shared" si="4"/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200012</v>
      </c>
      <c r="AZ14" s="14" t="str">
        <f t="shared" si="45"/>
        <v>P</v>
      </c>
      <c r="BA14" s="14" t="str">
        <f t="shared" si="22"/>
        <v>BW</v>
      </c>
      <c r="BB14" s="14" t="str">
        <f t="shared" si="46"/>
        <v>L5</v>
      </c>
      <c r="BC14" s="14" t="str">
        <f t="shared" si="23"/>
        <v>BW</v>
      </c>
      <c r="BD14" s="14" t="str">
        <f t="shared" si="50"/>
        <v>L5</v>
      </c>
      <c r="BE14" s="14" t="str">
        <f t="shared" si="47"/>
        <v>5</v>
      </c>
      <c r="BF14" s="14" t="str">
        <f t="shared" si="48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3"/>
        <v/>
      </c>
      <c r="D15" s="75" t="str">
        <f t="shared" si="7"/>
        <v>F2</v>
      </c>
      <c r="E15" s="112" t="str">
        <f t="shared" si="8"/>
        <v/>
      </c>
      <c r="F15" s="76" t="str">
        <f t="shared" si="49"/>
        <v>L</v>
      </c>
      <c r="H15" s="80" t="str">
        <f>IF('Strategy Dashboard'!AU15="","",'Strategy Dashboard'!AU15)</f>
        <v>B</v>
      </c>
      <c r="J15" s="74" t="str">
        <f t="shared" si="25"/>
        <v/>
      </c>
      <c r="K15" s="75" t="str">
        <f t="shared" si="9"/>
        <v>F2</v>
      </c>
      <c r="L15" s="112" t="str">
        <f t="shared" si="10"/>
        <v/>
      </c>
      <c r="M15" s="36" t="str">
        <f t="shared" si="26"/>
        <v>L</v>
      </c>
      <c r="N15" s="36">
        <f t="shared" si="27"/>
        <v>-9</v>
      </c>
      <c r="O15" s="127" t="str">
        <f t="shared" si="11"/>
        <v/>
      </c>
      <c r="P15" s="36">
        <f>IF(H15="","",IF(B15="NB",P14,IF(O15="",SUM($O$5:$O15)+N15,SUM($O$5:$O15))))</f>
        <v>-10</v>
      </c>
      <c r="Q15" s="128" t="str">
        <f t="shared" si="0"/>
        <v/>
      </c>
      <c r="R15" s="119">
        <f t="shared" si="12"/>
        <v>-4</v>
      </c>
      <c r="S15" s="79" t="str">
        <f t="shared" si="13"/>
        <v>L</v>
      </c>
      <c r="T15" s="14">
        <f t="shared" si="5"/>
        <v>0</v>
      </c>
      <c r="U15" s="14">
        <f t="shared" si="28"/>
        <v>-3</v>
      </c>
      <c r="V15" s="14" t="str">
        <f t="shared" si="29"/>
        <v>C</v>
      </c>
      <c r="W15" s="14" t="str">
        <f t="shared" si="14"/>
        <v>Y</v>
      </c>
      <c r="X15" s="14" t="str">
        <f t="shared" si="30"/>
        <v>Y</v>
      </c>
      <c r="Y15" s="14">
        <f t="shared" si="31"/>
        <v>3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" t="str">
        <f t="shared" si="39"/>
        <v>F2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20"/>
        <v>T-T</v>
      </c>
      <c r="AS15" s="14" t="str">
        <f t="shared" si="4"/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1"/>
        <v>23000</v>
      </c>
      <c r="AW15" s="14" t="str">
        <f t="shared" si="21"/>
        <v>00123</v>
      </c>
      <c r="AX15" s="14" t="str">
        <f t="shared" si="43"/>
        <v>123000</v>
      </c>
      <c r="AY15" s="14" t="str">
        <f t="shared" si="44"/>
        <v>000123</v>
      </c>
      <c r="AZ15" s="14" t="str">
        <f t="shared" si="45"/>
        <v>B</v>
      </c>
      <c r="BA15" s="14" t="str">
        <f t="shared" si="22"/>
        <v>L5L</v>
      </c>
      <c r="BB15" s="14" t="str">
        <f t="shared" si="46"/>
        <v>F2</v>
      </c>
      <c r="BC15" s="14" t="str">
        <f t="shared" si="23"/>
        <v>L2L</v>
      </c>
      <c r="BD15" s="14" t="str">
        <f t="shared" si="50"/>
        <v>F2</v>
      </c>
      <c r="BE15" s="14" t="str">
        <f t="shared" si="47"/>
        <v>2</v>
      </c>
      <c r="BF15" s="14" t="str">
        <f t="shared" si="48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3"/>
        <v>PD</v>
      </c>
      <c r="D16" s="77" t="str">
        <f t="shared" si="7"/>
        <v/>
      </c>
      <c r="E16" s="113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>TG</v>
      </c>
      <c r="K16" s="77" t="str">
        <f t="shared" si="9"/>
        <v>F3</v>
      </c>
      <c r="L16" s="113" t="str">
        <f t="shared" si="10"/>
        <v/>
      </c>
      <c r="M16" s="24" t="str">
        <f t="shared" si="26"/>
        <v>W</v>
      </c>
      <c r="N16" s="24">
        <f t="shared" si="27"/>
        <v>-9</v>
      </c>
      <c r="O16" s="116" t="str">
        <f t="shared" si="11"/>
        <v/>
      </c>
      <c r="P16" s="24">
        <f>IF(H16="","",IF(B16="NB",P15,IF(O16="",SUM($O$5:$O16)+N16,SUM($O$5:$O16))))</f>
        <v>-10</v>
      </c>
      <c r="Q16" s="122" t="str">
        <f t="shared" si="0"/>
        <v/>
      </c>
      <c r="R16" s="120">
        <f t="shared" si="12"/>
        <v>0</v>
      </c>
      <c r="S16" s="79" t="str">
        <f t="shared" si="13"/>
        <v/>
      </c>
      <c r="T16" s="14">
        <f t="shared" si="5"/>
        <v>0</v>
      </c>
      <c r="U16" s="14">
        <f t="shared" si="28"/>
        <v>0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4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" t="str">
        <f t="shared" si="39"/>
        <v>F3</v>
      </c>
      <c r="AH16" s="14" t="str">
        <f t="shared" si="15"/>
        <v/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30000</v>
      </c>
      <c r="AW16" s="14" t="str">
        <f t="shared" si="21"/>
        <v>01234</v>
      </c>
      <c r="AX16" s="14" t="str">
        <f t="shared" si="43"/>
        <v>230000</v>
      </c>
      <c r="AY16" s="14" t="str">
        <f t="shared" si="44"/>
        <v>001234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F2L</v>
      </c>
      <c r="BD16" s="14" t="str">
        <f t="shared" si="50"/>
        <v>F3</v>
      </c>
      <c r="BE16" s="14" t="str">
        <f t="shared" si="47"/>
        <v>3</v>
      </c>
      <c r="BF16" s="14" t="str">
        <f t="shared" si="48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3"/>
        <v/>
      </c>
      <c r="D17" s="77" t="str">
        <f t="shared" si="7"/>
        <v/>
      </c>
      <c r="E17" s="113" t="str">
        <f t="shared" si="8"/>
        <v>F4</v>
      </c>
      <c r="F17" s="67" t="str">
        <f t="shared" si="49"/>
        <v>W</v>
      </c>
      <c r="H17" s="81" t="str">
        <f>IF('Strategy Dashboard'!AU17="","",'Strategy Dashboard'!AU17)</f>
        <v>B</v>
      </c>
      <c r="J17" s="68" t="str">
        <f t="shared" si="25"/>
        <v/>
      </c>
      <c r="K17" s="77" t="str">
        <f t="shared" si="9"/>
        <v>F2</v>
      </c>
      <c r="L17" s="113" t="str">
        <f t="shared" si="10"/>
        <v/>
      </c>
      <c r="M17" s="24" t="str">
        <f t="shared" si="26"/>
        <v>L</v>
      </c>
      <c r="N17" s="24">
        <f t="shared" si="27"/>
        <v>-7</v>
      </c>
      <c r="O17" s="116" t="str">
        <f t="shared" si="11"/>
        <v/>
      </c>
      <c r="P17" s="24">
        <f>IF(H17="","",IF(B17="NB",P16,IF(O17="",SUM($O$5:$O17)+N17,SUM($O$5:$O17))))</f>
        <v>-8</v>
      </c>
      <c r="Q17" s="122" t="str">
        <f t="shared" si="0"/>
        <v/>
      </c>
      <c r="R17" s="120">
        <f t="shared" si="12"/>
        <v>2</v>
      </c>
      <c r="S17" s="79" t="str">
        <f t="shared" si="13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5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" t="str">
        <f t="shared" si="39"/>
        <v>F2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00001</v>
      </c>
      <c r="AW17" s="14" t="str">
        <f t="shared" si="21"/>
        <v>12340</v>
      </c>
      <c r="AX17" s="14" t="str">
        <f t="shared" si="43"/>
        <v>300001</v>
      </c>
      <c r="AY17" s="14" t="str">
        <f t="shared" si="44"/>
        <v>012340</v>
      </c>
      <c r="AZ17" s="14" t="str">
        <f t="shared" si="45"/>
        <v>B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F3W</v>
      </c>
      <c r="BD17" s="14" t="str">
        <f t="shared" si="50"/>
        <v>F2</v>
      </c>
      <c r="BE17" s="14" t="str">
        <f t="shared" si="47"/>
        <v>4</v>
      </c>
      <c r="BF17" s="14" t="str">
        <f t="shared" si="48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B6</v>
      </c>
      <c r="C18" s="24" t="str">
        <f t="shared" si="3"/>
        <v/>
      </c>
      <c r="D18" s="77" t="str">
        <f t="shared" si="7"/>
        <v/>
      </c>
      <c r="E18" s="113" t="str">
        <f t="shared" si="8"/>
        <v>F3</v>
      </c>
      <c r="F18" s="67" t="str">
        <f t="shared" si="49"/>
        <v>W</v>
      </c>
      <c r="H18" s="81" t="str">
        <f>IF('Strategy Dashboard'!AU18="","",'Strategy Dashboard'!AU18)</f>
        <v>B</v>
      </c>
      <c r="J18" s="68" t="str">
        <f t="shared" si="25"/>
        <v/>
      </c>
      <c r="K18" s="77" t="str">
        <f t="shared" si="9"/>
        <v/>
      </c>
      <c r="L18" s="113" t="str">
        <f t="shared" si="10"/>
        <v>F3</v>
      </c>
      <c r="M18" s="24" t="str">
        <f t="shared" si="26"/>
        <v>W</v>
      </c>
      <c r="N18" s="24">
        <f t="shared" si="27"/>
        <v>-1</v>
      </c>
      <c r="O18" s="116">
        <f t="shared" si="11"/>
        <v>-1</v>
      </c>
      <c r="P18" s="24">
        <f>IF(H18="","",IF(B18="NB",P17,IF(O18="",SUM($O$5:$O18)+N18,SUM($O$5:$O18))))</f>
        <v>-2</v>
      </c>
      <c r="Q18" s="122" t="str">
        <f t="shared" si="0"/>
        <v>Rabbit</v>
      </c>
      <c r="R18" s="120">
        <f t="shared" si="12"/>
        <v>6</v>
      </c>
      <c r="S18" s="79" t="str">
        <f t="shared" si="13"/>
        <v>W</v>
      </c>
      <c r="T18" s="14">
        <f t="shared" si="5"/>
        <v>4</v>
      </c>
      <c r="U18" s="14">
        <f t="shared" si="28"/>
        <v>3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6</v>
      </c>
      <c r="Z18" s="79" t="str">
        <f t="shared" si="32"/>
        <v>Y</v>
      </c>
      <c r="AA18" s="14" t="str">
        <f t="shared" si="33"/>
        <v>Y</v>
      </c>
      <c r="AB18" s="14" t="str">
        <f t="shared" si="34"/>
        <v>R</v>
      </c>
      <c r="AC18" s="14">
        <f t="shared" si="35"/>
        <v>0</v>
      </c>
      <c r="AD18" s="14">
        <f t="shared" si="36"/>
        <v>3</v>
      </c>
      <c r="AE18" s="14">
        <f t="shared" si="37"/>
        <v>0</v>
      </c>
      <c r="AF18" s="14">
        <f t="shared" si="38"/>
        <v>3</v>
      </c>
      <c r="AG18" s="14" t="str">
        <f t="shared" si="39"/>
        <v/>
      </c>
      <c r="AH18" s="14" t="str">
        <f t="shared" si="15"/>
        <v>F3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00010</v>
      </c>
      <c r="AW18" s="14" t="str">
        <f t="shared" si="21"/>
        <v>23401</v>
      </c>
      <c r="AX18" s="14" t="str">
        <f t="shared" si="43"/>
        <v>000010</v>
      </c>
      <c r="AY18" s="14" t="str">
        <f t="shared" si="44"/>
        <v>123401</v>
      </c>
      <c r="AZ18" s="14" t="str">
        <f t="shared" si="45"/>
        <v>B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F2L</v>
      </c>
      <c r="BD18" s="14" t="str">
        <f t="shared" si="50"/>
        <v>F3</v>
      </c>
      <c r="BE18" s="14" t="str">
        <f t="shared" si="47"/>
        <v>3</v>
      </c>
      <c r="BF18" s="14" t="str">
        <f t="shared" si="48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3"/>
        <v/>
      </c>
      <c r="D19" s="78" t="str">
        <f t="shared" si="7"/>
        <v/>
      </c>
      <c r="E19" s="114" t="str">
        <f t="shared" si="8"/>
        <v>B</v>
      </c>
      <c r="F19" s="70" t="str">
        <f t="shared" si="49"/>
        <v>L</v>
      </c>
      <c r="H19" s="82" t="str">
        <f>IF('Strategy Dashboard'!AU19="","",'Strategy Dashboard'!AU19)</f>
        <v>P</v>
      </c>
      <c r="J19" s="69" t="str">
        <f t="shared" si="25"/>
        <v/>
      </c>
      <c r="K19" s="78" t="str">
        <f t="shared" si="9"/>
        <v>B</v>
      </c>
      <c r="L19" s="114" t="str">
        <f t="shared" si="10"/>
        <v/>
      </c>
      <c r="M19" s="25" t="str">
        <f t="shared" si="26"/>
        <v>W</v>
      </c>
      <c r="N19" s="25">
        <f t="shared" si="27"/>
        <v>0</v>
      </c>
      <c r="O19" s="123" t="str">
        <f t="shared" si="11"/>
        <v/>
      </c>
      <c r="P19" s="25">
        <f>IF(H19="","",IF(B19="NB",P18,IF(O19="",SUM($O$5:$O19)+N19,SUM($O$5:$O19))))</f>
        <v>-2</v>
      </c>
      <c r="Q19" s="124" t="str">
        <f t="shared" si="0"/>
        <v/>
      </c>
      <c r="R19" s="121">
        <f t="shared" si="12"/>
        <v>0</v>
      </c>
      <c r="S19" s="79" t="str">
        <f t="shared" si="13"/>
        <v/>
      </c>
      <c r="T19" s="14">
        <f t="shared" si="5"/>
        <v>4</v>
      </c>
      <c r="U19" s="14">
        <f t="shared" si="28"/>
        <v>0</v>
      </c>
      <c r="V19" s="14" t="str">
        <f t="shared" si="29"/>
        <v>S</v>
      </c>
      <c r="W19" s="14" t="str">
        <f t="shared" si="14"/>
        <v>N</v>
      </c>
      <c r="X19" s="14" t="str">
        <f t="shared" si="30"/>
        <v>N</v>
      </c>
      <c r="Y19" s="14">
        <f t="shared" si="31"/>
        <v>1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4" t="str">
        <f t="shared" si="39"/>
        <v>B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00100</v>
      </c>
      <c r="AW19" s="14" t="str">
        <f t="shared" si="21"/>
        <v>34012</v>
      </c>
      <c r="AX19" s="14" t="str">
        <f t="shared" si="43"/>
        <v>000100</v>
      </c>
      <c r="AY19" s="14" t="str">
        <f t="shared" si="44"/>
        <v>234012</v>
      </c>
      <c r="AZ19" s="14" t="str">
        <f t="shared" si="45"/>
        <v>B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F3W</v>
      </c>
      <c r="BD19" s="14" t="str">
        <f t="shared" si="50"/>
        <v>B</v>
      </c>
      <c r="BE19" s="14">
        <f t="shared" si="47"/>
        <v>1</v>
      </c>
      <c r="BF19" s="14">
        <f t="shared" si="48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P3</v>
      </c>
      <c r="C20" s="36" t="str">
        <f t="shared" si="3"/>
        <v/>
      </c>
      <c r="D20" s="75" t="str">
        <f t="shared" si="7"/>
        <v/>
      </c>
      <c r="E20" s="112" t="str">
        <f t="shared" si="8"/>
        <v>F2</v>
      </c>
      <c r="F20" s="76" t="str">
        <f t="shared" si="49"/>
        <v>L</v>
      </c>
      <c r="H20" s="80" t="str">
        <f>IF('Strategy Dashboard'!AU20="","",'Strategy Dashboard'!AU20)</f>
        <v>P</v>
      </c>
      <c r="J20" s="74" t="str">
        <f t="shared" si="25"/>
        <v/>
      </c>
      <c r="K20" s="75" t="str">
        <f t="shared" si="9"/>
        <v>L5</v>
      </c>
      <c r="L20" s="112" t="str">
        <f t="shared" si="10"/>
        <v/>
      </c>
      <c r="M20" s="36" t="str">
        <f t="shared" si="26"/>
        <v>W</v>
      </c>
      <c r="N20" s="36">
        <f t="shared" si="27"/>
        <v>3</v>
      </c>
      <c r="O20" s="127">
        <f t="shared" si="11"/>
        <v>3</v>
      </c>
      <c r="P20" s="36">
        <f>IF(H20="","",IF(B20="NB",P19,IF(O20="",SUM($O$5:$O20)+N20,SUM($O$5:$O20))))</f>
        <v>1</v>
      </c>
      <c r="Q20" s="128" t="str">
        <f t="shared" si="0"/>
        <v/>
      </c>
      <c r="R20" s="119">
        <f t="shared" si="12"/>
        <v>3</v>
      </c>
      <c r="S20" s="79" t="str">
        <f t="shared" si="13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Y</v>
      </c>
      <c r="Y20" s="14">
        <f t="shared" si="31"/>
        <v>2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4" t="str">
        <f t="shared" si="39"/>
        <v>L5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40120</v>
      </c>
      <c r="AX20" s="14" t="str">
        <f t="shared" si="43"/>
        <v>001001</v>
      </c>
      <c r="AY20" s="14" t="str">
        <f t="shared" si="44"/>
        <v>340120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BW</v>
      </c>
      <c r="BD20" s="14" t="str">
        <f t="shared" si="50"/>
        <v>L5</v>
      </c>
      <c r="BE20" s="14" t="str">
        <f t="shared" si="47"/>
        <v>2</v>
      </c>
      <c r="BF20" s="14" t="str">
        <f t="shared" si="48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NB</v>
      </c>
      <c r="C21" s="24" t="str">
        <f t="shared" si="3"/>
        <v/>
      </c>
      <c r="D21" s="77" t="str">
        <f t="shared" si="7"/>
        <v>B</v>
      </c>
      <c r="E21" s="113" t="str">
        <f t="shared" si="8"/>
        <v/>
      </c>
      <c r="F21" s="67" t="str">
        <f t="shared" si="49"/>
        <v>L</v>
      </c>
      <c r="H21" s="81" t="str">
        <f>IF('Strategy Dashboard'!AU21="","",'Strategy Dashboard'!AU21)</f>
        <v>B</v>
      </c>
      <c r="J21" s="68" t="str">
        <f t="shared" si="25"/>
        <v/>
      </c>
      <c r="K21" s="77" t="str">
        <f t="shared" si="9"/>
        <v/>
      </c>
      <c r="L21" s="113" t="str">
        <f t="shared" si="10"/>
        <v>B</v>
      </c>
      <c r="M21" s="24" t="str">
        <f t="shared" si="26"/>
        <v>W</v>
      </c>
      <c r="N21" s="24">
        <f t="shared" si="27"/>
        <v>0</v>
      </c>
      <c r="O21" s="116" t="str">
        <f t="shared" si="11"/>
        <v/>
      </c>
      <c r="P21" s="24">
        <f>IF(H21="","",IF(B21="NB",P20,IF(O21="",SUM($O$5:$O21)+N21,SUM($O$5:$O21))))</f>
        <v>1</v>
      </c>
      <c r="Q21" s="122" t="str">
        <f t="shared" si="0"/>
        <v/>
      </c>
      <c r="R21" s="120">
        <f t="shared" si="12"/>
        <v>0</v>
      </c>
      <c r="S21" s="79" t="str">
        <f t="shared" si="13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" t="str">
        <f t="shared" si="39"/>
        <v/>
      </c>
      <c r="AH21" s="14" t="str">
        <f t="shared" si="15"/>
        <v>B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401200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B</v>
      </c>
      <c r="BC21" s="14" t="str">
        <f t="shared" si="23"/>
        <v>L5W</v>
      </c>
      <c r="BD21" s="14" t="str">
        <f t="shared" si="50"/>
        <v>B</v>
      </c>
      <c r="BE21" s="14">
        <f t="shared" si="47"/>
        <v>1</v>
      </c>
      <c r="BF21" s="14">
        <f t="shared" si="48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B7</v>
      </c>
      <c r="C22" s="24" t="str">
        <f t="shared" si="3"/>
        <v/>
      </c>
      <c r="D22" s="77" t="str">
        <f t="shared" si="7"/>
        <v/>
      </c>
      <c r="E22" s="113" t="str">
        <f t="shared" si="8"/>
        <v>F2</v>
      </c>
      <c r="F22" s="67" t="str">
        <f t="shared" si="49"/>
        <v>W</v>
      </c>
      <c r="H22" s="81" t="str">
        <f>IF('Strategy Dashboard'!AU22="","",'Strategy Dashboard'!AU22)</f>
        <v>B</v>
      </c>
      <c r="J22" s="68" t="str">
        <f t="shared" si="25"/>
        <v/>
      </c>
      <c r="K22" s="77" t="str">
        <f t="shared" si="9"/>
        <v/>
      </c>
      <c r="L22" s="113" t="str">
        <f t="shared" si="10"/>
        <v>L5</v>
      </c>
      <c r="M22" s="24" t="str">
        <f t="shared" si="26"/>
        <v>W</v>
      </c>
      <c r="N22" s="24">
        <f t="shared" si="27"/>
        <v>7</v>
      </c>
      <c r="O22" s="116">
        <f t="shared" si="11"/>
        <v>7</v>
      </c>
      <c r="P22" s="24">
        <f>IF(H22="","",IF(B22="NB",P21,IF(O22="",SUM($O$5:$O22)+N22,SUM($O$5:$O22))))</f>
        <v>8</v>
      </c>
      <c r="Q22" s="122" t="str">
        <f t="shared" si="0"/>
        <v/>
      </c>
      <c r="R22" s="120">
        <f t="shared" si="12"/>
        <v>7</v>
      </c>
      <c r="S22" s="79" t="str">
        <f t="shared" si="13"/>
        <v>W</v>
      </c>
      <c r="T22" s="14">
        <f t="shared" si="5"/>
        <v>10</v>
      </c>
      <c r="U22" s="14">
        <f t="shared" si="28"/>
        <v>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5</v>
      </c>
      <c r="AG22" s="14" t="str">
        <f t="shared" si="39"/>
        <v/>
      </c>
      <c r="AH22" s="14" t="str">
        <f t="shared" si="15"/>
        <v>L5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1"/>
        <v>00120</v>
      </c>
      <c r="AW22" s="14" t="str">
        <f t="shared" si="21"/>
        <v>12001</v>
      </c>
      <c r="AX22" s="14" t="str">
        <f t="shared" si="43"/>
        <v>100120</v>
      </c>
      <c r="AY22" s="14" t="str">
        <f t="shared" si="44"/>
        <v>012001</v>
      </c>
      <c r="AZ22" s="14" t="str">
        <f t="shared" si="45"/>
        <v>B</v>
      </c>
      <c r="BA22" s="14" t="str">
        <f t="shared" si="22"/>
        <v>BL</v>
      </c>
      <c r="BB22" s="14" t="str">
        <f t="shared" si="46"/>
        <v>F2</v>
      </c>
      <c r="BC22" s="14" t="str">
        <f t="shared" si="23"/>
        <v>BW</v>
      </c>
      <c r="BD22" s="14" t="str">
        <f t="shared" si="50"/>
        <v>L5</v>
      </c>
      <c r="BE22" s="14" t="str">
        <f t="shared" si="47"/>
        <v>2</v>
      </c>
      <c r="BF22" s="14" t="str">
        <f t="shared" si="48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P2</v>
      </c>
      <c r="C23" s="24" t="str">
        <f t="shared" si="3"/>
        <v>T-T</v>
      </c>
      <c r="D23" s="77" t="str">
        <f t="shared" si="7"/>
        <v>B</v>
      </c>
      <c r="E23" s="113" t="str">
        <f t="shared" si="8"/>
        <v/>
      </c>
      <c r="F23" s="67" t="str">
        <f t="shared" si="49"/>
        <v>L</v>
      </c>
      <c r="H23" s="81" t="str">
        <f>IF('Strategy Dashboard'!AU23="","",'Strategy Dashboard'!AU23)</f>
        <v>B</v>
      </c>
      <c r="J23" s="68" t="str">
        <f t="shared" si="25"/>
        <v>T-T</v>
      </c>
      <c r="K23" s="77" t="str">
        <f t="shared" si="9"/>
        <v>B</v>
      </c>
      <c r="L23" s="113" t="str">
        <f t="shared" si="10"/>
        <v/>
      </c>
      <c r="M23" s="24" t="str">
        <f t="shared" si="26"/>
        <v>L</v>
      </c>
      <c r="N23" s="24">
        <f t="shared" si="27"/>
        <v>-2</v>
      </c>
      <c r="O23" s="116" t="str">
        <f t="shared" si="11"/>
        <v/>
      </c>
      <c r="P23" s="24">
        <f>IF(H23="","",IF(B23="NB",P22,IF(O23="",SUM($O$5:$O23)+N23,SUM($O$5:$O23))))</f>
        <v>6</v>
      </c>
      <c r="Q23" s="122" t="str">
        <f t="shared" si="0"/>
        <v/>
      </c>
      <c r="R23" s="120">
        <f t="shared" si="12"/>
        <v>-2</v>
      </c>
      <c r="S23" s="79" t="str">
        <f t="shared" si="13"/>
        <v>L</v>
      </c>
      <c r="T23" s="14">
        <f t="shared" si="5"/>
        <v>9</v>
      </c>
      <c r="U23" s="14">
        <f t="shared" si="28"/>
        <v>-1</v>
      </c>
      <c r="V23" s="14" t="str">
        <f t="shared" si="29"/>
        <v>S</v>
      </c>
      <c r="W23" s="14" t="str">
        <f t="shared" si="51"/>
        <v>N</v>
      </c>
      <c r="X23" s="14" t="str">
        <f t="shared" si="30"/>
        <v>Y</v>
      </c>
      <c r="Y23" s="14">
        <f t="shared" si="31"/>
        <v>1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1</v>
      </c>
      <c r="AF23" s="14">
        <f t="shared" si="38"/>
        <v>0</v>
      </c>
      <c r="AG23" s="14" t="str">
        <f t="shared" si="39"/>
        <v>B</v>
      </c>
      <c r="AH23" s="14" t="str">
        <f t="shared" si="15"/>
        <v/>
      </c>
      <c r="AI23" s="44" t="str">
        <f t="shared" si="40"/>
        <v>N</v>
      </c>
      <c r="AJ23" s="44" t="str">
        <f t="shared" si="41"/>
        <v>N</v>
      </c>
      <c r="AK23" s="44" t="str">
        <f t="shared" si="42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B</v>
      </c>
      <c r="AO23" s="71" t="str">
        <f t="shared" si="19"/>
        <v/>
      </c>
      <c r="AR23" s="14" t="str">
        <f t="shared" si="20"/>
        <v>T-T</v>
      </c>
      <c r="AS23" s="14" t="str">
        <f t="shared" si="4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1"/>
        <v>01200</v>
      </c>
      <c r="AW23" s="14" t="str">
        <f t="shared" si="21"/>
        <v>20012</v>
      </c>
      <c r="AX23" s="14" t="str">
        <f t="shared" si="43"/>
        <v>001200</v>
      </c>
      <c r="AY23" s="14" t="str">
        <f t="shared" si="44"/>
        <v>120012</v>
      </c>
      <c r="AZ23" s="14" t="str">
        <f t="shared" si="45"/>
        <v>B</v>
      </c>
      <c r="BA23" s="14" t="str">
        <f t="shared" si="22"/>
        <v>F2W</v>
      </c>
      <c r="BB23" s="14" t="str">
        <f t="shared" si="46"/>
        <v>B</v>
      </c>
      <c r="BC23" s="14" t="str">
        <f t="shared" si="23"/>
        <v>L5W</v>
      </c>
      <c r="BD23" s="14" t="str">
        <f t="shared" si="50"/>
        <v>B</v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3"/>
        <v/>
      </c>
      <c r="D24" s="78" t="str">
        <f t="shared" si="7"/>
        <v>F2</v>
      </c>
      <c r="E24" s="114" t="str">
        <f t="shared" si="8"/>
        <v/>
      </c>
      <c r="F24" s="70" t="str">
        <f t="shared" si="49"/>
        <v>W</v>
      </c>
      <c r="H24" s="82" t="str">
        <f>IF('Strategy Dashboard'!AU24="","",'Strategy Dashboard'!AU24)</f>
        <v>P</v>
      </c>
      <c r="J24" s="69" t="str">
        <f t="shared" si="25"/>
        <v/>
      </c>
      <c r="K24" s="78" t="str">
        <f t="shared" si="9"/>
        <v>F2</v>
      </c>
      <c r="L24" s="114" t="str">
        <f t="shared" si="10"/>
        <v/>
      </c>
      <c r="M24" s="25" t="str">
        <f t="shared" si="26"/>
        <v>W</v>
      </c>
      <c r="N24" s="25">
        <f t="shared" si="27"/>
        <v>2</v>
      </c>
      <c r="O24" s="123">
        <f t="shared" si="11"/>
        <v>2</v>
      </c>
      <c r="P24" s="25">
        <f>IF(H24="","",IF(B24="NB",P23,IF(O24="",SUM($O$5:$O24)+N24,SUM($O$5:$O24))))</f>
        <v>10</v>
      </c>
      <c r="Q24" s="124" t="str">
        <f t="shared" si="0"/>
        <v/>
      </c>
      <c r="R24" s="121">
        <f t="shared" si="12"/>
        <v>4</v>
      </c>
      <c r="S24" s="79" t="str">
        <f t="shared" si="13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2</v>
      </c>
      <c r="AF24" s="14">
        <f t="shared" si="38"/>
        <v>0</v>
      </c>
      <c r="AG24" s="14" t="str">
        <f t="shared" si="39"/>
        <v>F2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F2</v>
      </c>
      <c r="AO24" s="71" t="str">
        <f t="shared" si="19"/>
        <v/>
      </c>
      <c r="AR24" s="14" t="str">
        <f t="shared" si="20"/>
        <v>T-T</v>
      </c>
      <c r="AS24" s="14" t="str">
        <f t="shared" si="4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1"/>
        <v>12000</v>
      </c>
      <c r="AW24" s="14" t="str">
        <f t="shared" si="21"/>
        <v>00123</v>
      </c>
      <c r="AX24" s="14" t="str">
        <f t="shared" si="43"/>
        <v>012000</v>
      </c>
      <c r="AY24" s="14" t="str">
        <f t="shared" si="44"/>
        <v>200123</v>
      </c>
      <c r="AZ24" s="14" t="str">
        <f t="shared" si="45"/>
        <v>B</v>
      </c>
      <c r="BA24" s="14" t="str">
        <f t="shared" si="22"/>
        <v>BL</v>
      </c>
      <c r="BB24" s="14" t="str">
        <f t="shared" si="46"/>
        <v>F2</v>
      </c>
      <c r="BC24" s="14" t="str">
        <f t="shared" si="23"/>
        <v>BL</v>
      </c>
      <c r="BD24" s="14" t="str">
        <f t="shared" si="50"/>
        <v>F2</v>
      </c>
      <c r="BE24" s="14" t="str">
        <f t="shared" si="47"/>
        <v>2</v>
      </c>
      <c r="BF24" s="14" t="str">
        <f t="shared" si="48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3"/>
        <v/>
      </c>
      <c r="D25" s="75" t="str">
        <f t="shared" si="7"/>
        <v>B</v>
      </c>
      <c r="E25" s="112" t="str">
        <f t="shared" si="8"/>
        <v/>
      </c>
      <c r="F25" s="76" t="str">
        <f t="shared" si="49"/>
        <v>W</v>
      </c>
      <c r="H25" s="80" t="str">
        <f>IF('Strategy Dashboard'!AU25="","",'Strategy Dashboard'!AU25)</f>
        <v>P</v>
      </c>
      <c r="J25" s="74" t="str">
        <f t="shared" si="25"/>
        <v/>
      </c>
      <c r="K25" s="75" t="str">
        <f t="shared" si="9"/>
        <v>B</v>
      </c>
      <c r="L25" s="112" t="str">
        <f t="shared" si="10"/>
        <v/>
      </c>
      <c r="M25" s="36" t="str">
        <f t="shared" si="26"/>
        <v>W</v>
      </c>
      <c r="N25" s="36">
        <f t="shared" si="27"/>
        <v>2</v>
      </c>
      <c r="O25" s="127" t="str">
        <f t="shared" si="11"/>
        <v/>
      </c>
      <c r="P25" s="36">
        <f>IF(H25="","",IF(B25="NB",P24,IF(O25="",SUM($O$5:$O25)+N25,SUM($O$5:$O25))))</f>
        <v>12</v>
      </c>
      <c r="Q25" s="128" t="str">
        <f t="shared" si="0"/>
        <v/>
      </c>
      <c r="R25" s="119">
        <f t="shared" si="12"/>
        <v>2</v>
      </c>
      <c r="S25" s="79" t="str">
        <f t="shared" si="13"/>
        <v>W</v>
      </c>
      <c r="T25" s="14">
        <f t="shared" si="5"/>
        <v>10</v>
      </c>
      <c r="U25" s="14">
        <f t="shared" si="28"/>
        <v>3</v>
      </c>
      <c r="V25" s="14" t="str">
        <f t="shared" si="29"/>
        <v>S</v>
      </c>
      <c r="W25" s="14" t="str">
        <f t="shared" si="51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" t="str">
        <f t="shared" si="39"/>
        <v>B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20"/>
        <v>T-T</v>
      </c>
      <c r="AS25" s="14" t="str">
        <f t="shared" si="4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1"/>
        <v>20001</v>
      </c>
      <c r="AW25" s="14" t="str">
        <f t="shared" si="21"/>
        <v>01230</v>
      </c>
      <c r="AX25" s="14" t="str">
        <f t="shared" si="43"/>
        <v>120001</v>
      </c>
      <c r="AY25" s="14" t="str">
        <f t="shared" si="44"/>
        <v>001230</v>
      </c>
      <c r="AZ25" s="14" t="str">
        <f t="shared" si="45"/>
        <v>B</v>
      </c>
      <c r="BA25" s="14" t="str">
        <f t="shared" si="22"/>
        <v>F2W</v>
      </c>
      <c r="BB25" s="14" t="str">
        <f t="shared" si="46"/>
        <v>B</v>
      </c>
      <c r="BC25" s="14" t="str">
        <f t="shared" si="23"/>
        <v>F2W</v>
      </c>
      <c r="BD25" s="14" t="str">
        <f t="shared" si="50"/>
        <v>B</v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3"/>
        <v/>
      </c>
      <c r="D26" s="77" t="str">
        <f t="shared" si="7"/>
        <v/>
      </c>
      <c r="E26" s="113" t="str">
        <f t="shared" si="8"/>
        <v>L5</v>
      </c>
      <c r="F26" s="67" t="str">
        <f t="shared" si="49"/>
        <v>W</v>
      </c>
      <c r="H26" s="81" t="str">
        <f>IF('Strategy Dashboard'!AU26="","",'Strategy Dashboard'!AU26)</f>
        <v>B</v>
      </c>
      <c r="J26" s="68" t="str">
        <f t="shared" si="25"/>
        <v/>
      </c>
      <c r="K26" s="77" t="str">
        <f t="shared" si="9"/>
        <v/>
      </c>
      <c r="L26" s="113" t="str">
        <f t="shared" si="10"/>
        <v>L2</v>
      </c>
      <c r="M26" s="24" t="str">
        <f t="shared" si="26"/>
        <v>W</v>
      </c>
      <c r="N26" s="24">
        <f t="shared" si="27"/>
        <v>9</v>
      </c>
      <c r="O26" s="116">
        <f t="shared" si="11"/>
        <v>9</v>
      </c>
      <c r="P26" s="24">
        <f>IF(H26="","",IF(B26="NB",P25,IF(O26="",SUM($O$5:$O26)+N26,SUM($O$5:$O26))))</f>
        <v>19</v>
      </c>
      <c r="Q26" s="122" t="str">
        <f t="shared" si="0"/>
        <v/>
      </c>
      <c r="R26" s="120">
        <f t="shared" si="12"/>
        <v>10</v>
      </c>
      <c r="S26" s="79" t="str">
        <f t="shared" si="13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" t="str">
        <f t="shared" si="39"/>
        <v/>
      </c>
      <c r="AH26" s="14" t="str">
        <f t="shared" si="15"/>
        <v>L5</v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20"/>
        <v>T-T</v>
      </c>
      <c r="AS26" s="14" t="str">
        <f t="shared" si="4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00012</v>
      </c>
      <c r="AW26" s="14" t="str">
        <f t="shared" ref="AW26:AW45" si="53">IF(AU21="",0,AU21)&amp;IF(AU22="",0,AU22)&amp;IF(AU23="",0,AU23)&amp;IF(AU24="",0,AU24)&amp;IF(AU25="",0,AU25)</f>
        <v>12300</v>
      </c>
      <c r="AX26" s="14" t="str">
        <f t="shared" si="43"/>
        <v>200012</v>
      </c>
      <c r="AY26" s="14" t="str">
        <f t="shared" si="44"/>
        <v>012300</v>
      </c>
      <c r="AZ26" s="14" t="str">
        <f t="shared" si="45"/>
        <v>B</v>
      </c>
      <c r="BA26" s="14" t="str">
        <f t="shared" si="22"/>
        <v>BW</v>
      </c>
      <c r="BB26" s="14" t="str">
        <f t="shared" si="46"/>
        <v>L5</v>
      </c>
      <c r="BC26" s="14" t="str">
        <f t="shared" si="23"/>
        <v>BW</v>
      </c>
      <c r="BD26" s="14" t="str">
        <f t="shared" si="50"/>
        <v>L5</v>
      </c>
      <c r="BE26" s="14" t="str">
        <f t="shared" si="47"/>
        <v>5</v>
      </c>
      <c r="BF26" s="14" t="str">
        <f t="shared" si="48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3"/>
        <v/>
      </c>
      <c r="D27" s="77" t="str">
        <f t="shared" si="7"/>
        <v/>
      </c>
      <c r="E27" s="113" t="str">
        <f t="shared" si="8"/>
        <v>B</v>
      </c>
      <c r="F27" s="67" t="str">
        <f t="shared" si="49"/>
        <v>L</v>
      </c>
      <c r="H27" s="81" t="str">
        <f>IF('Strategy Dashboard'!AU27="","",'Strategy Dashboard'!AU27)</f>
        <v>P</v>
      </c>
      <c r="J27" s="68" t="str">
        <f t="shared" si="25"/>
        <v/>
      </c>
      <c r="K27" s="77" t="str">
        <f t="shared" si="9"/>
        <v/>
      </c>
      <c r="L27" s="113" t="str">
        <f t="shared" si="10"/>
        <v>B</v>
      </c>
      <c r="M27" s="24" t="str">
        <f t="shared" si="26"/>
        <v>L</v>
      </c>
      <c r="N27" s="24">
        <f t="shared" si="27"/>
        <v>-2</v>
      </c>
      <c r="O27" s="116" t="str">
        <f t="shared" si="11"/>
        <v/>
      </c>
      <c r="P27" s="24">
        <f>IF(H27="","",IF(B27="NB",P26,IF(O27="",SUM($O$5:$O27)+N27,SUM($O$5:$O27))))</f>
        <v>17</v>
      </c>
      <c r="Q27" s="122" t="str">
        <f t="shared" si="0"/>
        <v/>
      </c>
      <c r="R27" s="120">
        <f t="shared" si="12"/>
        <v>-2</v>
      </c>
      <c r="S27" s="79" t="str">
        <f t="shared" si="13"/>
        <v>L</v>
      </c>
      <c r="T27" s="14">
        <f t="shared" si="5"/>
        <v>9</v>
      </c>
      <c r="U27" s="14">
        <f t="shared" si="28"/>
        <v>-1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" t="str">
        <f t="shared" si="39"/>
        <v/>
      </c>
      <c r="AH27" s="14" t="str">
        <f t="shared" si="15"/>
        <v>B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20"/>
        <v>T-T</v>
      </c>
      <c r="AS27" s="14" t="str">
        <f t="shared" si="4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4"/>
        <v>123001</v>
      </c>
      <c r="AZ27" s="14" t="str">
        <f t="shared" si="45"/>
        <v>B</v>
      </c>
      <c r="BA27" s="14" t="str">
        <f t="shared" si="22"/>
        <v>L5W</v>
      </c>
      <c r="BB27" s="14" t="str">
        <f t="shared" si="46"/>
        <v>B</v>
      </c>
      <c r="BC27" s="14" t="str">
        <f t="shared" si="23"/>
        <v>L2W</v>
      </c>
      <c r="BD27" s="14" t="str">
        <f t="shared" si="50"/>
        <v>B</v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3"/>
        <v/>
      </c>
      <c r="D28" s="77" t="str">
        <f t="shared" si="7"/>
        <v>F2</v>
      </c>
      <c r="E28" s="113" t="str">
        <f t="shared" si="8"/>
        <v/>
      </c>
      <c r="F28" s="67" t="str">
        <f t="shared" si="49"/>
        <v>L</v>
      </c>
      <c r="H28" s="81" t="str">
        <f>IF('Strategy Dashboard'!AU28="","",'Strategy Dashboard'!AU28)</f>
        <v>B</v>
      </c>
      <c r="J28" s="68" t="str">
        <f t="shared" si="25"/>
        <v/>
      </c>
      <c r="K28" s="77" t="str">
        <f t="shared" si="9"/>
        <v>F2</v>
      </c>
      <c r="L28" s="113" t="str">
        <f t="shared" si="10"/>
        <v/>
      </c>
      <c r="M28" s="24" t="str">
        <f t="shared" si="26"/>
        <v>L</v>
      </c>
      <c r="N28" s="24">
        <f t="shared" si="27"/>
        <v>-6</v>
      </c>
      <c r="O28" s="116" t="str">
        <f t="shared" si="11"/>
        <v/>
      </c>
      <c r="P28" s="24">
        <f>IF(H28="","",IF(B28="NB",P27,IF(O28="",SUM($O$5:$O28)+N28,SUM($O$5:$O28))))</f>
        <v>13</v>
      </c>
      <c r="Q28" s="122" t="str">
        <f t="shared" si="0"/>
        <v/>
      </c>
      <c r="R28" s="120">
        <f t="shared" si="12"/>
        <v>-4</v>
      </c>
      <c r="S28" s="79" t="str">
        <f t="shared" si="13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" t="str">
        <f t="shared" si="39"/>
        <v>F2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20"/>
        <v>T-T</v>
      </c>
      <c r="AS28" s="14" t="str">
        <f t="shared" si="4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4"/>
        <v>230010</v>
      </c>
      <c r="AZ28" s="14" t="str">
        <f t="shared" si="45"/>
        <v>P</v>
      </c>
      <c r="BA28" s="14" t="str">
        <f t="shared" si="22"/>
        <v>BL</v>
      </c>
      <c r="BB28" s="14" t="str">
        <f t="shared" si="46"/>
        <v>F2</v>
      </c>
      <c r="BC28" s="14" t="str">
        <f t="shared" si="23"/>
        <v>BL</v>
      </c>
      <c r="BD28" s="14" t="str">
        <f t="shared" si="50"/>
        <v>F2</v>
      </c>
      <c r="BE28" s="14" t="str">
        <f t="shared" si="47"/>
        <v>2</v>
      </c>
      <c r="BF28" s="14" t="str">
        <f t="shared" si="48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3"/>
        <v>PD</v>
      </c>
      <c r="D29" s="78" t="str">
        <f t="shared" si="7"/>
        <v>F3</v>
      </c>
      <c r="E29" s="114" t="str">
        <f t="shared" si="8"/>
        <v/>
      </c>
      <c r="F29" s="70" t="str">
        <f t="shared" si="49"/>
        <v>L</v>
      </c>
      <c r="H29" s="82" t="str">
        <f>IF('Strategy Dashboard'!AU29="","",'Strategy Dashboard'!AU29)</f>
        <v>B</v>
      </c>
      <c r="J29" s="69" t="str">
        <f t="shared" si="25"/>
        <v>TG</v>
      </c>
      <c r="K29" s="78" t="str">
        <f t="shared" si="9"/>
        <v/>
      </c>
      <c r="L29" s="114" t="str">
        <f t="shared" si="10"/>
        <v>F3</v>
      </c>
      <c r="M29" s="25" t="str">
        <f t="shared" si="26"/>
        <v>W</v>
      </c>
      <c r="N29" s="25">
        <f t="shared" si="27"/>
        <v>-6</v>
      </c>
      <c r="O29" s="123" t="str">
        <f t="shared" si="11"/>
        <v/>
      </c>
      <c r="P29" s="25">
        <f>IF(H29="","",IF(B29="NB",P28,IF(O29="",SUM($O$5:$O29)+N29,SUM($O$5:$O29))))</f>
        <v>13</v>
      </c>
      <c r="Q29" s="124" t="str">
        <f t="shared" si="0"/>
        <v/>
      </c>
      <c r="R29" s="121">
        <f t="shared" si="12"/>
        <v>0</v>
      </c>
      <c r="S29" s="79" t="str">
        <f t="shared" si="13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" t="str">
        <f t="shared" si="39"/>
        <v/>
      </c>
      <c r="AH29" s="14" t="str">
        <f t="shared" si="15"/>
        <v>F3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4"/>
        <v>300101</v>
      </c>
      <c r="AZ29" s="14" t="str">
        <f t="shared" si="45"/>
        <v>P</v>
      </c>
      <c r="BA29" s="14" t="str">
        <f t="shared" si="22"/>
        <v>F2L</v>
      </c>
      <c r="BB29" s="14" t="str">
        <f t="shared" si="46"/>
        <v>F3</v>
      </c>
      <c r="BC29" s="14" t="str">
        <f t="shared" si="23"/>
        <v>F2L</v>
      </c>
      <c r="BD29" s="14" t="str">
        <f t="shared" si="50"/>
        <v>F3</v>
      </c>
      <c r="BE29" s="14" t="str">
        <f t="shared" si="47"/>
        <v>3</v>
      </c>
      <c r="BF29" s="14" t="str">
        <f t="shared" si="48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3"/>
        <v/>
      </c>
      <c r="D30" s="75" t="str">
        <f t="shared" si="7"/>
        <v/>
      </c>
      <c r="E30" s="112" t="str">
        <f t="shared" si="8"/>
        <v>F4</v>
      </c>
      <c r="F30" s="76" t="str">
        <f t="shared" ref="F30:F93" si="54">IF(H30="","",IF(H30="P",IF(D30="","L","W"),IF(E30="","L","W")))</f>
        <v>L</v>
      </c>
      <c r="H30" s="80" t="str">
        <f>IF('Strategy Dashboard'!AU30="","",'Strategy Dashboard'!AU30)</f>
        <v>P</v>
      </c>
      <c r="J30" s="74" t="str">
        <f t="shared" ref="J30:J93" si="55">IF(AS29=AS30,"",AS30)</f>
        <v/>
      </c>
      <c r="K30" s="75" t="str">
        <f t="shared" si="9"/>
        <v>F2</v>
      </c>
      <c r="L30" s="112" t="str">
        <f t="shared" si="10"/>
        <v/>
      </c>
      <c r="M30" s="36" t="str">
        <f t="shared" ref="M30:M93" si="56">IF(H30="","",IF(H30="P",IF(K30="","L","W"),IF(L30="","L","W")))</f>
        <v>W</v>
      </c>
      <c r="N30" s="36">
        <f t="shared" si="27"/>
        <v>-8</v>
      </c>
      <c r="O30" s="127" t="str">
        <f t="shared" si="11"/>
        <v/>
      </c>
      <c r="P30" s="36">
        <f>IF(H30="","",IF(B30="NB",P29,IF(O30="",SUM($O$5:$O30)+N30,SUM($O$5:$O30))))</f>
        <v>11</v>
      </c>
      <c r="Q30" s="128" t="str">
        <f t="shared" si="0"/>
        <v/>
      </c>
      <c r="R30" s="121">
        <f t="shared" si="12"/>
        <v>-2</v>
      </c>
      <c r="S30" s="79" t="str">
        <f t="shared" si="13"/>
        <v>L</v>
      </c>
      <c r="T30" s="14">
        <f t="shared" si="5"/>
        <v>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" t="str">
        <f t="shared" si="39"/>
        <v>F2</v>
      </c>
      <c r="AH30" s="14" t="str">
        <f t="shared" si="15"/>
        <v/>
      </c>
      <c r="AI30" s="44" t="str">
        <f t="shared" si="40"/>
        <v>N</v>
      </c>
      <c r="AJ30" s="44" t="str">
        <f t="shared" si="41"/>
        <v>N</v>
      </c>
      <c r="AK30" s="44" t="str">
        <f t="shared" si="42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>PD</v>
      </c>
      <c r="AS30" s="14" t="str">
        <f t="shared" si="4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4"/>
        <v>001012</v>
      </c>
      <c r="AZ30" s="14" t="str">
        <f t="shared" si="45"/>
        <v>B</v>
      </c>
      <c r="BA30" s="14" t="str">
        <f t="shared" si="22"/>
        <v>F3L</v>
      </c>
      <c r="BB30" s="14" t="str">
        <f t="shared" si="46"/>
        <v>F4</v>
      </c>
      <c r="BC30" s="14" t="str">
        <f t="shared" si="23"/>
        <v>F3W</v>
      </c>
      <c r="BD30" s="14" t="str">
        <f t="shared" si="50"/>
        <v>F2</v>
      </c>
      <c r="BE30" s="14" t="str">
        <f t="shared" si="47"/>
        <v>4</v>
      </c>
      <c r="BF30" s="14" t="str">
        <f t="shared" si="48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3"/>
        <v/>
      </c>
      <c r="D31" s="77" t="str">
        <f t="shared" si="7"/>
        <v/>
      </c>
      <c r="E31" s="113" t="str">
        <f t="shared" si="8"/>
        <v>F5</v>
      </c>
      <c r="F31" s="67" t="str">
        <f t="shared" si="54"/>
        <v>W</v>
      </c>
      <c r="H31" s="81" t="str">
        <f>IF('Strategy Dashboard'!AU31="","",'Strategy Dashboard'!AU31)</f>
        <v>B</v>
      </c>
      <c r="J31" s="68" t="str">
        <f t="shared" si="55"/>
        <v/>
      </c>
      <c r="K31" s="77" t="str">
        <f t="shared" si="9"/>
        <v>B</v>
      </c>
      <c r="L31" s="113" t="str">
        <f t="shared" si="10"/>
        <v/>
      </c>
      <c r="M31" s="24" t="str">
        <f t="shared" si="56"/>
        <v>L</v>
      </c>
      <c r="N31" s="24">
        <f t="shared" si="27"/>
        <v>-4</v>
      </c>
      <c r="O31" s="116" t="str">
        <f t="shared" si="11"/>
        <v/>
      </c>
      <c r="P31" s="24">
        <f>IF(H31="","",IF(B31="NB",P30,IF(O31="",SUM($O$5:$O31)+N31,SUM($O$5:$O31))))</f>
        <v>15</v>
      </c>
      <c r="Q31" s="122" t="str">
        <f t="shared" si="0"/>
        <v/>
      </c>
      <c r="R31" s="121">
        <f t="shared" si="12"/>
        <v>4</v>
      </c>
      <c r="S31" s="79" t="str">
        <f t="shared" si="13"/>
        <v>W</v>
      </c>
      <c r="T31" s="14">
        <f t="shared" si="5"/>
        <v>1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" t="str">
        <f t="shared" si="39"/>
        <v>B</v>
      </c>
      <c r="AH31" s="14" t="str">
        <f t="shared" si="15"/>
        <v/>
      </c>
      <c r="AI31" s="44" t="str">
        <f t="shared" si="40"/>
        <v>N</v>
      </c>
      <c r="AJ31" s="44" t="str">
        <f t="shared" si="41"/>
        <v>N</v>
      </c>
      <c r="AK31" s="44" t="str">
        <f t="shared" si="42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>PD</v>
      </c>
      <c r="AS31" s="14" t="str">
        <f t="shared" si="4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4"/>
        <v>010120</v>
      </c>
      <c r="AZ31" s="14" t="str">
        <f t="shared" si="45"/>
        <v>B</v>
      </c>
      <c r="BA31" s="14" t="str">
        <f t="shared" si="22"/>
        <v>F4L</v>
      </c>
      <c r="BB31" s="14" t="str">
        <f t="shared" si="46"/>
        <v>F5</v>
      </c>
      <c r="BC31" s="14" t="str">
        <f t="shared" si="23"/>
        <v>F2W</v>
      </c>
      <c r="BD31" s="14" t="str">
        <f t="shared" si="50"/>
        <v>B</v>
      </c>
      <c r="BE31" s="14" t="str">
        <f t="shared" si="47"/>
        <v>5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B6</v>
      </c>
      <c r="C32" s="24" t="str">
        <f t="shared" si="3"/>
        <v/>
      </c>
      <c r="D32" s="77" t="str">
        <f t="shared" si="7"/>
        <v/>
      </c>
      <c r="E32" s="113" t="str">
        <f t="shared" si="8"/>
        <v>F4</v>
      </c>
      <c r="F32" s="67" t="str">
        <f t="shared" si="54"/>
        <v>W</v>
      </c>
      <c r="H32" s="81" t="str">
        <f>IF('Strategy Dashboard'!AU32="","",'Strategy Dashboard'!AU32)</f>
        <v>B</v>
      </c>
      <c r="J32" s="68" t="str">
        <f t="shared" si="55"/>
        <v/>
      </c>
      <c r="K32" s="77" t="str">
        <f t="shared" si="9"/>
        <v/>
      </c>
      <c r="L32" s="113" t="str">
        <f t="shared" si="10"/>
        <v>F2</v>
      </c>
      <c r="M32" s="24" t="str">
        <f t="shared" si="56"/>
        <v>W</v>
      </c>
      <c r="N32" s="24">
        <f t="shared" si="27"/>
        <v>2</v>
      </c>
      <c r="O32" s="116">
        <f t="shared" si="11"/>
        <v>2</v>
      </c>
      <c r="P32" s="24">
        <f>IF(H32="","",IF(B32="NB",P31,IF(O32="",SUM($O$5:$O32)+N32,SUM($O$5:$O32))))</f>
        <v>21</v>
      </c>
      <c r="Q32" s="122" t="str">
        <f t="shared" si="0"/>
        <v/>
      </c>
      <c r="R32" s="121">
        <f t="shared" si="12"/>
        <v>6</v>
      </c>
      <c r="S32" s="79" t="str">
        <f t="shared" si="13"/>
        <v>W</v>
      </c>
      <c r="T32" s="14">
        <f t="shared" si="5"/>
        <v>4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Y</v>
      </c>
      <c r="AA32" s="14" t="str">
        <f t="shared" si="33"/>
        <v>Y</v>
      </c>
      <c r="AB32" s="14" t="str">
        <f t="shared" si="34"/>
        <v>N</v>
      </c>
      <c r="AC32" s="14">
        <f t="shared" si="35"/>
        <v>0</v>
      </c>
      <c r="AD32" s="14">
        <f t="shared" si="36"/>
        <v>4</v>
      </c>
      <c r="AE32" s="14">
        <f t="shared" si="37"/>
        <v>0</v>
      </c>
      <c r="AF32" s="14">
        <f t="shared" si="38"/>
        <v>2</v>
      </c>
      <c r="AG32" s="14" t="str">
        <f t="shared" si="39"/>
        <v/>
      </c>
      <c r="AH32" s="14" t="str">
        <f t="shared" si="15"/>
        <v>F2</v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4"/>
        <v>101201</v>
      </c>
      <c r="AZ32" s="14" t="str">
        <f t="shared" si="45"/>
        <v>B</v>
      </c>
      <c r="BA32" s="14" t="str">
        <f t="shared" si="22"/>
        <v>F5W</v>
      </c>
      <c r="BB32" s="14" t="str">
        <f t="shared" si="46"/>
        <v>F4</v>
      </c>
      <c r="BC32" s="14" t="str">
        <f t="shared" si="23"/>
        <v>BL</v>
      </c>
      <c r="BD32" s="14" t="str">
        <f t="shared" si="50"/>
        <v>F2</v>
      </c>
      <c r="BE32" s="14" t="str">
        <f t="shared" si="47"/>
        <v>4</v>
      </c>
      <c r="BF32" s="14" t="str">
        <f t="shared" si="48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3"/>
        <v/>
      </c>
      <c r="D33" s="77" t="str">
        <f t="shared" si="7"/>
        <v/>
      </c>
      <c r="E33" s="113" t="str">
        <f t="shared" si="8"/>
        <v>B</v>
      </c>
      <c r="F33" s="67" t="str">
        <f t="shared" si="54"/>
        <v>W</v>
      </c>
      <c r="H33" s="81" t="str">
        <f>IF('Strategy Dashboard'!AU33="","",'Strategy Dashboard'!AU33)</f>
        <v>B</v>
      </c>
      <c r="J33" s="68" t="str">
        <f t="shared" si="55"/>
        <v/>
      </c>
      <c r="K33" s="77" t="str">
        <f t="shared" si="9"/>
        <v>B</v>
      </c>
      <c r="L33" s="113" t="str">
        <f t="shared" si="10"/>
        <v/>
      </c>
      <c r="M33" s="24" t="str">
        <f t="shared" si="56"/>
        <v>L</v>
      </c>
      <c r="N33" s="24">
        <f t="shared" si="27"/>
        <v>0</v>
      </c>
      <c r="O33" s="116" t="str">
        <f t="shared" si="11"/>
        <v/>
      </c>
      <c r="P33" s="24">
        <f>IF(H33="","",IF(B33="NB",P32,IF(O33="",SUM($O$5:$O33)+N33,SUM($O$5:$O33))))</f>
        <v>21</v>
      </c>
      <c r="Q33" s="122" t="str">
        <f t="shared" si="0"/>
        <v/>
      </c>
      <c r="R33" s="121">
        <f t="shared" si="12"/>
        <v>0</v>
      </c>
      <c r="S33" s="79" t="str">
        <f t="shared" si="13"/>
        <v/>
      </c>
      <c r="T33" s="14">
        <f t="shared" si="5"/>
        <v>4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" t="str">
        <f t="shared" si="39"/>
        <v>B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4"/>
        <v>012012</v>
      </c>
      <c r="AZ33" s="14" t="str">
        <f t="shared" si="45"/>
        <v>B</v>
      </c>
      <c r="BA33" s="14" t="str">
        <f t="shared" si="22"/>
        <v>F4W</v>
      </c>
      <c r="BB33" s="14" t="str">
        <f t="shared" si="46"/>
        <v>B</v>
      </c>
      <c r="BC33" s="14" t="str">
        <f t="shared" si="23"/>
        <v>F2W</v>
      </c>
      <c r="BD33" s="14" t="str">
        <f t="shared" si="50"/>
        <v>B</v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3"/>
        <v/>
      </c>
      <c r="D34" s="78" t="str">
        <f t="shared" si="7"/>
        <v/>
      </c>
      <c r="E34" s="114" t="str">
        <f t="shared" si="8"/>
        <v>L5</v>
      </c>
      <c r="F34" s="70" t="str">
        <f t="shared" si="54"/>
        <v>W</v>
      </c>
      <c r="H34" s="82" t="str">
        <f>IF('Strategy Dashboard'!AU34="","",'Strategy Dashboard'!AU34)</f>
        <v>B</v>
      </c>
      <c r="J34" s="69" t="str">
        <f t="shared" si="55"/>
        <v/>
      </c>
      <c r="K34" s="78" t="str">
        <f t="shared" si="9"/>
        <v>F2</v>
      </c>
      <c r="L34" s="114" t="str">
        <f t="shared" si="10"/>
        <v/>
      </c>
      <c r="M34" s="25" t="str">
        <f t="shared" si="56"/>
        <v>L</v>
      </c>
      <c r="N34" s="25">
        <f t="shared" si="27"/>
        <v>3</v>
      </c>
      <c r="O34" s="123">
        <f t="shared" si="11"/>
        <v>3</v>
      </c>
      <c r="P34" s="25">
        <f>IF(H34="","",IF(B34="NB",P33,IF(O34="",SUM($O$5:$O34)+N34,SUM($O$5:$O34))))</f>
        <v>24</v>
      </c>
      <c r="Q34" s="124" t="str">
        <f t="shared" si="0"/>
        <v/>
      </c>
      <c r="R34" s="121">
        <f t="shared" si="12"/>
        <v>3</v>
      </c>
      <c r="S34" s="79" t="str">
        <f t="shared" si="13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Y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" t="str">
        <f t="shared" si="39"/>
        <v>F2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4"/>
        <v>120123</v>
      </c>
      <c r="AZ34" s="14" t="str">
        <f t="shared" si="45"/>
        <v>B</v>
      </c>
      <c r="BA34" s="14" t="str">
        <f t="shared" si="22"/>
        <v>BW</v>
      </c>
      <c r="BB34" s="14" t="str">
        <f t="shared" si="46"/>
        <v>L5</v>
      </c>
      <c r="BC34" s="14" t="str">
        <f t="shared" si="23"/>
        <v>BL</v>
      </c>
      <c r="BD34" s="14" t="str">
        <f t="shared" si="50"/>
        <v>F2</v>
      </c>
      <c r="BE34" s="14" t="str">
        <f t="shared" si="47"/>
        <v>5</v>
      </c>
      <c r="BF34" s="14" t="str">
        <f t="shared" si="48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3"/>
        <v/>
      </c>
      <c r="D35" s="75" t="str">
        <f t="shared" si="7"/>
        <v/>
      </c>
      <c r="E35" s="112" t="str">
        <f t="shared" si="8"/>
        <v>B</v>
      </c>
      <c r="F35" s="76" t="str">
        <f t="shared" si="54"/>
        <v>L</v>
      </c>
      <c r="H35" s="80" t="str">
        <f>IF('Strategy Dashboard'!AU35="","",'Strategy Dashboard'!AU35)</f>
        <v>P</v>
      </c>
      <c r="J35" s="74" t="str">
        <f t="shared" si="55"/>
        <v/>
      </c>
      <c r="K35" s="75" t="str">
        <f t="shared" si="9"/>
        <v>B</v>
      </c>
      <c r="L35" s="112" t="str">
        <f t="shared" si="10"/>
        <v/>
      </c>
      <c r="M35" s="36" t="str">
        <f t="shared" si="56"/>
        <v>W</v>
      </c>
      <c r="N35" s="36">
        <f t="shared" si="27"/>
        <v>0</v>
      </c>
      <c r="O35" s="127" t="str">
        <f t="shared" si="11"/>
        <v/>
      </c>
      <c r="P35" s="36">
        <f>IF(H35="","",IF(B35="NB",P34,IF(O35="",SUM($O$5:$O35)+N35,SUM($O$5:$O35))))</f>
        <v>24</v>
      </c>
      <c r="Q35" s="128" t="str">
        <f t="shared" si="0"/>
        <v/>
      </c>
      <c r="R35" s="121">
        <f t="shared" si="12"/>
        <v>0</v>
      </c>
      <c r="S35" s="79" t="str">
        <f t="shared" si="13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" t="str">
        <f t="shared" si="39"/>
        <v>B</v>
      </c>
      <c r="AH35" s="14" t="str">
        <f t="shared" si="15"/>
        <v/>
      </c>
      <c r="AI35" s="44" t="str">
        <f t="shared" si="40"/>
        <v>N</v>
      </c>
      <c r="AJ35" s="44" t="str">
        <f t="shared" si="41"/>
        <v>N</v>
      </c>
      <c r="AK35" s="44" t="str">
        <f t="shared" si="42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>PD</v>
      </c>
      <c r="AS35" s="14" t="str">
        <f t="shared" si="4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4"/>
        <v>201234</v>
      </c>
      <c r="AZ35" s="14" t="str">
        <f t="shared" si="45"/>
        <v>B</v>
      </c>
      <c r="BA35" s="14" t="str">
        <f t="shared" si="22"/>
        <v>L5W</v>
      </c>
      <c r="BB35" s="14" t="str">
        <f t="shared" si="46"/>
        <v>B</v>
      </c>
      <c r="BC35" s="14" t="str">
        <f t="shared" si="23"/>
        <v>F2L</v>
      </c>
      <c r="BD35" s="14" t="str">
        <f t="shared" si="50"/>
        <v>B</v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3"/>
        <v/>
      </c>
      <c r="D36" s="77" t="str">
        <f t="shared" si="7"/>
        <v/>
      </c>
      <c r="E36" s="113" t="str">
        <f t="shared" si="8"/>
        <v>F2</v>
      </c>
      <c r="F36" s="67" t="str">
        <f t="shared" si="54"/>
        <v>L</v>
      </c>
      <c r="H36" s="81" t="str">
        <f>IF('Strategy Dashboard'!AU36="","",'Strategy Dashboard'!AU36)</f>
        <v>P</v>
      </c>
      <c r="J36" s="68" t="str">
        <f t="shared" si="55"/>
        <v/>
      </c>
      <c r="K36" s="77" t="str">
        <f t="shared" si="9"/>
        <v>L5</v>
      </c>
      <c r="L36" s="113" t="str">
        <f t="shared" si="10"/>
        <v/>
      </c>
      <c r="M36" s="24" t="str">
        <f t="shared" si="56"/>
        <v>W</v>
      </c>
      <c r="N36" s="24">
        <f t="shared" si="27"/>
        <v>3</v>
      </c>
      <c r="O36" s="116">
        <f t="shared" si="11"/>
        <v>3</v>
      </c>
      <c r="P36" s="24">
        <f>IF(H36="","",IF(B36="NB",P35,IF(O36="",SUM($O$5:$O36)+N36,SUM($O$5:$O36))))</f>
        <v>27</v>
      </c>
      <c r="Q36" s="122" t="str">
        <f t="shared" si="0"/>
        <v/>
      </c>
      <c r="R36" s="121">
        <f t="shared" si="12"/>
        <v>3</v>
      </c>
      <c r="S36" s="79" t="str">
        <f t="shared" si="13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4" t="str">
        <f t="shared" si="39"/>
        <v>L5</v>
      </c>
      <c r="AH36" s="14" t="str">
        <f t="shared" si="15"/>
        <v/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>PD</v>
      </c>
      <c r="AS36" s="14" t="str">
        <f t="shared" si="4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4"/>
        <v>012340</v>
      </c>
      <c r="AZ36" s="14" t="str">
        <f t="shared" si="45"/>
        <v>B</v>
      </c>
      <c r="BA36" s="14" t="str">
        <f t="shared" si="22"/>
        <v>BL</v>
      </c>
      <c r="BB36" s="14" t="str">
        <f t="shared" si="46"/>
        <v>F2</v>
      </c>
      <c r="BC36" s="14" t="str">
        <f t="shared" si="23"/>
        <v>BW</v>
      </c>
      <c r="BD36" s="14" t="str">
        <f t="shared" si="50"/>
        <v>L5</v>
      </c>
      <c r="BE36" s="14" t="str">
        <f t="shared" si="47"/>
        <v>2</v>
      </c>
      <c r="BF36" s="14" t="str">
        <f t="shared" si="48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B2</v>
      </c>
      <c r="C37" s="24" t="str">
        <f t="shared" si="3"/>
        <v/>
      </c>
      <c r="D37" s="77" t="str">
        <f t="shared" si="7"/>
        <v/>
      </c>
      <c r="E37" s="113" t="str">
        <f t="shared" si="8"/>
        <v>B</v>
      </c>
      <c r="F37" s="67" t="str">
        <f t="shared" si="54"/>
        <v>W</v>
      </c>
      <c r="H37" s="81" t="str">
        <f>IF('Strategy Dashboard'!AU37="","",'Strategy Dashboard'!AU37)</f>
        <v>B</v>
      </c>
      <c r="J37" s="68" t="str">
        <f t="shared" si="55"/>
        <v/>
      </c>
      <c r="K37" s="77" t="str">
        <f t="shared" si="9"/>
        <v/>
      </c>
      <c r="L37" s="113" t="str">
        <f t="shared" si="10"/>
        <v>B</v>
      </c>
      <c r="M37" s="24" t="str">
        <f t="shared" si="56"/>
        <v>W</v>
      </c>
      <c r="N37" s="24">
        <f t="shared" si="27"/>
        <v>2</v>
      </c>
      <c r="O37" s="116" t="str">
        <f t="shared" si="11"/>
        <v/>
      </c>
      <c r="P37" s="24">
        <f>IF(H37="","",IF(B37="NB",P36,IF(O37="",SUM($O$5:$O37)+N37,SUM($O$5:$O37))))</f>
        <v>29</v>
      </c>
      <c r="Q37" s="122" t="str">
        <f t="shared" ref="Q37:Q68" si="57">IF(AB37="R","Rabbit","")</f>
        <v/>
      </c>
      <c r="R37" s="121">
        <f t="shared" si="12"/>
        <v>2</v>
      </c>
      <c r="S37" s="79" t="str">
        <f t="shared" si="13"/>
        <v>W</v>
      </c>
      <c r="T37" s="14">
        <f t="shared" si="5"/>
        <v>10</v>
      </c>
      <c r="U37" s="14">
        <f t="shared" si="28"/>
        <v>6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>PD</v>
      </c>
      <c r="AS37" s="14" t="str">
        <f t="shared" si="4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4"/>
        <v>123400</v>
      </c>
      <c r="AZ37" s="14" t="str">
        <f t="shared" si="45"/>
        <v>B</v>
      </c>
      <c r="BA37" s="14" t="str">
        <f t="shared" si="22"/>
        <v>F2L</v>
      </c>
      <c r="BB37" s="14" t="str">
        <f t="shared" si="46"/>
        <v>B</v>
      </c>
      <c r="BC37" s="14" t="str">
        <f t="shared" si="23"/>
        <v>L5W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B7</v>
      </c>
      <c r="C38" s="24" t="str">
        <f t="shared" ref="C38:C69" si="58">IF(H37="","",IF(AR37=AR38,"",AR38))</f>
        <v/>
      </c>
      <c r="D38" s="77" t="str">
        <f t="shared" si="7"/>
        <v/>
      </c>
      <c r="E38" s="113" t="str">
        <f t="shared" si="8"/>
        <v>L5</v>
      </c>
      <c r="F38" s="67" t="str">
        <f t="shared" si="54"/>
        <v>W</v>
      </c>
      <c r="H38" s="81" t="str">
        <f>IF('Strategy Dashboard'!AU38="","",'Strategy Dashboard'!AU38)</f>
        <v>B</v>
      </c>
      <c r="J38" s="68" t="str">
        <f t="shared" si="55"/>
        <v/>
      </c>
      <c r="K38" s="77" t="str">
        <f t="shared" si="9"/>
        <v/>
      </c>
      <c r="L38" s="113" t="str">
        <f t="shared" si="10"/>
        <v>L2</v>
      </c>
      <c r="M38" s="24" t="str">
        <f t="shared" si="56"/>
        <v>W</v>
      </c>
      <c r="N38" s="24">
        <f t="shared" si="27"/>
        <v>9</v>
      </c>
      <c r="O38" s="116">
        <f t="shared" si="11"/>
        <v>9</v>
      </c>
      <c r="P38" s="24">
        <f>IF(H38="","",IF(B38="NB",P37,IF(O38="",SUM($O$5:$O38)+N38,SUM($O$5:$O38))))</f>
        <v>36</v>
      </c>
      <c r="Q38" s="122" t="str">
        <f t="shared" si="57"/>
        <v/>
      </c>
      <c r="R38" s="121">
        <f t="shared" si="12"/>
        <v>10</v>
      </c>
      <c r="S38" s="79" t="str">
        <f t="shared" si="13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>PD</v>
      </c>
      <c r="AS38" s="14" t="str">
        <f t="shared" si="4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4"/>
        <v>234001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58"/>
        <v/>
      </c>
      <c r="D39" s="78" t="str">
        <f t="shared" si="7"/>
        <v/>
      </c>
      <c r="E39" s="114" t="str">
        <f t="shared" si="8"/>
        <v>B</v>
      </c>
      <c r="F39" s="70" t="str">
        <f t="shared" si="54"/>
        <v>L</v>
      </c>
      <c r="H39" s="82" t="str">
        <f>IF('Strategy Dashboard'!AU39="","",'Strategy Dashboard'!AU39)</f>
        <v>P</v>
      </c>
      <c r="J39" s="69" t="str">
        <f t="shared" si="55"/>
        <v/>
      </c>
      <c r="K39" s="78" t="str">
        <f t="shared" si="9"/>
        <v>B</v>
      </c>
      <c r="L39" s="114" t="str">
        <f t="shared" si="10"/>
        <v/>
      </c>
      <c r="M39" s="25" t="str">
        <f t="shared" si="56"/>
        <v>W</v>
      </c>
      <c r="N39" s="25">
        <f t="shared" si="27"/>
        <v>0</v>
      </c>
      <c r="O39" s="123" t="str">
        <f t="shared" si="11"/>
        <v/>
      </c>
      <c r="P39" s="25">
        <f>IF(H39="","",IF(B39="NB",P38,IF(O39="",SUM($O$5:$O39)+N39,SUM($O$5:$O39))))</f>
        <v>36</v>
      </c>
      <c r="Q39" s="124" t="str">
        <f t="shared" si="57"/>
        <v/>
      </c>
      <c r="R39" s="121">
        <f t="shared" si="12"/>
        <v>0</v>
      </c>
      <c r="S39" s="79" t="str">
        <f t="shared" si="13"/>
        <v/>
      </c>
      <c r="T39" s="14">
        <f t="shared" ref="T39:T70" si="59">IF(H39="","",IF(T38+U39&gt;=10,10,IF(T38+U39&lt;=-10,-10,T38+U39)))</f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Y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4" t="str">
        <f t="shared" si="39"/>
        <v>B</v>
      </c>
      <c r="AH39" s="14" t="str">
        <f t="shared" si="15"/>
        <v/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>PD</v>
      </c>
      <c r="AS39" s="14" t="str">
        <f t="shared" si="4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4"/>
        <v>340012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P7</v>
      </c>
      <c r="C40" s="36" t="str">
        <f t="shared" si="58"/>
        <v/>
      </c>
      <c r="D40" s="75" t="str">
        <f t="shared" si="7"/>
        <v>F2</v>
      </c>
      <c r="E40" s="112" t="str">
        <f t="shared" si="8"/>
        <v/>
      </c>
      <c r="F40" s="76" t="str">
        <f t="shared" si="54"/>
        <v>W</v>
      </c>
      <c r="H40" s="80" t="str">
        <f>IF('Strategy Dashboard'!AU40="","",'Strategy Dashboard'!AU40)</f>
        <v>P</v>
      </c>
      <c r="J40" s="74" t="str">
        <f t="shared" si="55"/>
        <v/>
      </c>
      <c r="K40" s="75" t="str">
        <f t="shared" si="9"/>
        <v>L5</v>
      </c>
      <c r="L40" s="112" t="str">
        <f t="shared" si="10"/>
        <v/>
      </c>
      <c r="M40" s="36" t="str">
        <f t="shared" si="56"/>
        <v>W</v>
      </c>
      <c r="N40" s="36">
        <f t="shared" si="27"/>
        <v>7</v>
      </c>
      <c r="O40" s="127">
        <f t="shared" si="11"/>
        <v>7</v>
      </c>
      <c r="P40" s="36">
        <f>IF(H40="","",IF(B40="NB",P39,IF(O40="",SUM($O$5:$O40)+N40,SUM($O$5:$O40))))</f>
        <v>43</v>
      </c>
      <c r="Q40" s="128" t="str">
        <f t="shared" si="57"/>
        <v/>
      </c>
      <c r="R40" s="121">
        <f t="shared" si="12"/>
        <v>7</v>
      </c>
      <c r="S40" s="79" t="str">
        <f t="shared" si="13"/>
        <v>W</v>
      </c>
      <c r="T40" s="14">
        <f t="shared" si="59"/>
        <v>10</v>
      </c>
      <c r="U40" s="14">
        <f t="shared" si="28"/>
        <v>6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79" t="str">
        <f t="shared" si="32"/>
        <v>N</v>
      </c>
      <c r="AA40" s="14" t="str">
        <f t="shared" si="33"/>
        <v>Y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5</v>
      </c>
      <c r="AF40" s="14">
        <f t="shared" si="38"/>
        <v>0</v>
      </c>
      <c r="AG40" s="14" t="str">
        <f t="shared" si="39"/>
        <v>L5</v>
      </c>
      <c r="AH40" s="14" t="str">
        <f t="shared" si="15"/>
        <v/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>PD</v>
      </c>
      <c r="AS40" s="14" t="str">
        <f t="shared" si="4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4"/>
        <v>400120</v>
      </c>
      <c r="AZ40" s="14" t="str">
        <f t="shared" si="45"/>
        <v>P</v>
      </c>
      <c r="BA40" s="14" t="str">
        <f t="shared" si="22"/>
        <v>BL</v>
      </c>
      <c r="BB40" s="14" t="str">
        <f t="shared" si="46"/>
        <v>F2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2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58"/>
        <v>T-T</v>
      </c>
      <c r="D41" s="77" t="str">
        <f t="shared" si="7"/>
        <v/>
      </c>
      <c r="E41" s="113" t="str">
        <f t="shared" si="8"/>
        <v>B</v>
      </c>
      <c r="F41" s="67" t="str">
        <f t="shared" si="54"/>
        <v>L</v>
      </c>
      <c r="H41" s="81" t="str">
        <f>IF('Strategy Dashboard'!AU41="","",'Strategy Dashboard'!AU41)</f>
        <v>P</v>
      </c>
      <c r="J41" s="68" t="str">
        <f t="shared" si="55"/>
        <v>T-T</v>
      </c>
      <c r="K41" s="77" t="str">
        <f t="shared" si="9"/>
        <v/>
      </c>
      <c r="L41" s="113" t="str">
        <f t="shared" si="10"/>
        <v>B</v>
      </c>
      <c r="M41" s="24" t="str">
        <f t="shared" si="56"/>
        <v>L</v>
      </c>
      <c r="N41" s="24">
        <f t="shared" si="27"/>
        <v>-2</v>
      </c>
      <c r="O41" s="116" t="str">
        <f t="shared" si="11"/>
        <v/>
      </c>
      <c r="P41" s="24">
        <f>IF(H41="","",IF(B41="NB",P40,IF(O41="",SUM($O$5:$O41)+N41,SUM($O$5:$O41))))</f>
        <v>41</v>
      </c>
      <c r="Q41" s="122" t="str">
        <f t="shared" si="57"/>
        <v/>
      </c>
      <c r="R41" s="121">
        <f t="shared" si="12"/>
        <v>-2</v>
      </c>
      <c r="S41" s="79" t="str">
        <f t="shared" si="13"/>
        <v>L</v>
      </c>
      <c r="T41" s="14">
        <f t="shared" si="59"/>
        <v>9</v>
      </c>
      <c r="U41" s="14">
        <f t="shared" si="28"/>
        <v>-1</v>
      </c>
      <c r="V41" s="14" t="str">
        <f t="shared" si="29"/>
        <v>S</v>
      </c>
      <c r="W41" s="14" t="str">
        <f t="shared" si="51"/>
        <v>N</v>
      </c>
      <c r="X41" s="14" t="str">
        <f t="shared" si="30"/>
        <v>Y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20"/>
        <v>T-T</v>
      </c>
      <c r="AS41" s="14" t="str">
        <f t="shared" si="4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4"/>
        <v>001200</v>
      </c>
      <c r="AZ41" s="14" t="str">
        <f t="shared" si="45"/>
        <v>P</v>
      </c>
      <c r="BA41" s="14" t="str">
        <f t="shared" si="22"/>
        <v>F2W</v>
      </c>
      <c r="BB41" s="14" t="str">
        <f t="shared" si="46"/>
        <v>B</v>
      </c>
      <c r="BC41" s="14" t="str">
        <f t="shared" si="23"/>
        <v>L5W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B4</v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3" t="str">
        <f t="shared" ref="E42:E73" si="62">IF(H41="","",IF(AR42="PD",IF(AZ42="B",BB42,""),AM42))</f>
        <v>F2</v>
      </c>
      <c r="F42" s="67" t="str">
        <f t="shared" si="54"/>
        <v>L</v>
      </c>
      <c r="H42" s="81" t="str">
        <f>IF('Strategy Dashboard'!AU42="","",'Strategy Dashboard'!AU42)</f>
        <v>P</v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3" t="str">
        <f t="shared" ref="L42:L73" si="64">IF(H41="","",IF(AND(E42=AH42,LEFT(AH42)="L",REPLACE(AH42,1,1,"")&gt;=5),"L"&amp;(REPLACE(AH42,1,1,"")-3),AH42))</f>
        <v>F2</v>
      </c>
      <c r="M42" s="24" t="str">
        <f t="shared" si="56"/>
        <v>L</v>
      </c>
      <c r="N42" s="24">
        <f t="shared" si="27"/>
        <v>-6</v>
      </c>
      <c r="O42" s="116" t="str">
        <f t="shared" ref="O42:O73" si="65">IF(H41="","",IF(V42="S","",IF(N42&gt;0,N42,IF(AB42="R",N42,""))))</f>
        <v/>
      </c>
      <c r="P42" s="24">
        <f>IF(H42="","",IF(B42="NB",P41,IF(O42="",SUM($O$5:$O42)+N42,SUM($O$5:$O42))))</f>
        <v>37</v>
      </c>
      <c r="Q42" s="122" t="str">
        <f t="shared" si="57"/>
        <v/>
      </c>
      <c r="R42" s="121">
        <f t="shared" ref="R42:R73" si="66">IF(H42="","",IF(M42="W",0+BF42,0-BF42)+IF(F42="W",0+BE42,0-BE42))</f>
        <v>-4</v>
      </c>
      <c r="S42" s="79" t="str">
        <f t="shared" ref="S42:S73" si="67">IF(H42="","",IF(R42&gt;0,"W",IF(R42&lt;0,"L","")))</f>
        <v>L</v>
      </c>
      <c r="T42" s="14">
        <f t="shared" si="59"/>
        <v>6</v>
      </c>
      <c r="U42" s="14">
        <f t="shared" si="28"/>
        <v>-3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F2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20"/>
        <v>T-T</v>
      </c>
      <c r="AS42" s="14" t="str">
        <f t="shared" si="4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4"/>
        <v>012000</v>
      </c>
      <c r="AZ42" s="14" t="str">
        <f t="shared" si="45"/>
        <v>P</v>
      </c>
      <c r="BA42" s="14" t="str">
        <f t="shared" si="22"/>
        <v>BL</v>
      </c>
      <c r="BB42" s="14" t="str">
        <f t="shared" si="46"/>
        <v>F2</v>
      </c>
      <c r="BC42" s="14" t="str">
        <f t="shared" si="23"/>
        <v>BL</v>
      </c>
      <c r="BD42" s="14" t="str">
        <f t="shared" si="50"/>
        <v>F2</v>
      </c>
      <c r="BE42" s="14" t="str">
        <f t="shared" si="47"/>
        <v>2</v>
      </c>
      <c r="BF42" s="14" t="str">
        <f t="shared" si="48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0"/>
        <v>NB</v>
      </c>
      <c r="C43" s="24" t="str">
        <f t="shared" si="58"/>
        <v>PD</v>
      </c>
      <c r="D43" s="77" t="str">
        <f t="shared" si="61"/>
        <v>F3</v>
      </c>
      <c r="E43" s="113" t="str">
        <f t="shared" si="62"/>
        <v/>
      </c>
      <c r="F43" s="67" t="str">
        <f t="shared" si="54"/>
        <v>L</v>
      </c>
      <c r="H43" s="81" t="str">
        <f>IF('Strategy Dashboard'!AU43="","",'Strategy Dashboard'!AU43)</f>
        <v>B</v>
      </c>
      <c r="J43" s="68" t="str">
        <f t="shared" si="55"/>
        <v>TG</v>
      </c>
      <c r="K43" s="77" t="str">
        <f t="shared" si="63"/>
        <v/>
      </c>
      <c r="L43" s="113" t="str">
        <f t="shared" si="64"/>
        <v>F3</v>
      </c>
      <c r="M43" s="24" t="str">
        <f t="shared" si="56"/>
        <v>W</v>
      </c>
      <c r="N43" s="24">
        <f t="shared" si="27"/>
        <v>-6</v>
      </c>
      <c r="O43" s="116" t="str">
        <f t="shared" si="65"/>
        <v/>
      </c>
      <c r="P43" s="24">
        <f>IF(H43="","",IF(B43="NB",P42,IF(O43="",SUM($O$5:$O43)+N43,SUM($O$5:$O43))))</f>
        <v>37</v>
      </c>
      <c r="Q43" s="122" t="str">
        <f t="shared" si="57"/>
        <v/>
      </c>
      <c r="R43" s="121">
        <f t="shared" si="66"/>
        <v>0</v>
      </c>
      <c r="S43" s="79" t="str">
        <f t="shared" si="67"/>
        <v/>
      </c>
      <c r="T43" s="14">
        <f t="shared" si="59"/>
        <v>6</v>
      </c>
      <c r="U43" s="14">
        <f t="shared" si="28"/>
        <v>0</v>
      </c>
      <c r="V43" s="14" t="str">
        <f t="shared" ref="V43:V74" si="68">IF(H42="","",IF(AB42="R","S",IF(V42="S","C",IF(N42&gt;0,"S","C"))))</f>
        <v>C</v>
      </c>
      <c r="W43" s="14" t="str">
        <f t="shared" si="51"/>
        <v>N</v>
      </c>
      <c r="X43" s="14" t="str">
        <f t="shared" si="30"/>
        <v>N</v>
      </c>
      <c r="Y43" s="14">
        <f t="shared" si="31"/>
        <v>3</v>
      </c>
      <c r="Z43" s="79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3</v>
      </c>
      <c r="AD43" s="14">
        <f t="shared" si="36"/>
        <v>0</v>
      </c>
      <c r="AE43" s="14">
        <f t="shared" si="37"/>
        <v>0</v>
      </c>
      <c r="AF43" s="14">
        <f t="shared" si="38"/>
        <v>3</v>
      </c>
      <c r="AG43" s="14" t="str">
        <f t="shared" si="39"/>
        <v/>
      </c>
      <c r="AH43" s="14" t="str">
        <f t="shared" si="15"/>
        <v>F3</v>
      </c>
      <c r="AI43" s="44" t="str">
        <f t="shared" si="40"/>
        <v>N</v>
      </c>
      <c r="AJ43" s="44" t="str">
        <f t="shared" si="41"/>
        <v>N</v>
      </c>
      <c r="AK43" s="44" t="str">
        <f t="shared" si="42"/>
        <v>N</v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>PD</v>
      </c>
      <c r="AS43" s="14" t="str">
        <f t="shared" si="4"/>
        <v>TG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2"/>
        <v>01234</v>
      </c>
      <c r="AW43" s="14" t="str">
        <f t="shared" si="53"/>
        <v>20000</v>
      </c>
      <c r="AX43" s="14" t="str">
        <f t="shared" si="43"/>
        <v>001234</v>
      </c>
      <c r="AY43" s="14" t="str">
        <f t="shared" si="44"/>
        <v>120000</v>
      </c>
      <c r="AZ43" s="14" t="str">
        <f t="shared" si="45"/>
        <v>P</v>
      </c>
      <c r="BA43" s="14" t="str">
        <f t="shared" si="22"/>
        <v>F2L</v>
      </c>
      <c r="BB43" s="14" t="str">
        <f t="shared" si="46"/>
        <v>F3</v>
      </c>
      <c r="BC43" s="14" t="str">
        <f t="shared" si="23"/>
        <v>F2L</v>
      </c>
      <c r="BD43" s="14" t="str">
        <f t="shared" si="50"/>
        <v>F3</v>
      </c>
      <c r="BE43" s="14" t="str">
        <f t="shared" si="47"/>
        <v>3</v>
      </c>
      <c r="BF43" s="14" t="str">
        <f t="shared" si="48"/>
        <v>3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0"/>
        <v>P2</v>
      </c>
      <c r="C44" s="25" t="str">
        <f t="shared" si="58"/>
        <v/>
      </c>
      <c r="D44" s="78" t="str">
        <f t="shared" si="61"/>
        <v>F4</v>
      </c>
      <c r="E44" s="114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4" t="str">
        <f t="shared" si="64"/>
        <v>F2</v>
      </c>
      <c r="M44" s="25" t="str">
        <f t="shared" si="56"/>
        <v/>
      </c>
      <c r="N44" s="25" t="str">
        <f t="shared" si="27"/>
        <v/>
      </c>
      <c r="O44" s="123" t="str">
        <f t="shared" si="65"/>
        <v/>
      </c>
      <c r="P44" s="25" t="str">
        <f>IF(H44="","",IF(B44="NB",P43,IF(O44="",SUM($O$5:$O44)+N44,SUM($O$5:$O44))))</f>
        <v/>
      </c>
      <c r="Q44" s="124" t="str">
        <f t="shared" si="57"/>
        <v/>
      </c>
      <c r="R44" s="121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4</v>
      </c>
      <c r="Z44" s="79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4</v>
      </c>
      <c r="AD44" s="14">
        <f t="shared" si="36"/>
        <v>0</v>
      </c>
      <c r="AE44" s="14">
        <f t="shared" si="37"/>
        <v>0</v>
      </c>
      <c r="AF44" s="14">
        <f t="shared" si="38"/>
        <v>2</v>
      </c>
      <c r="AG44" s="14" t="str">
        <f t="shared" si="39"/>
        <v/>
      </c>
      <c r="AH44" s="14" t="str">
        <f t="shared" si="15"/>
        <v>F2</v>
      </c>
      <c r="AI44" s="44" t="str">
        <f t="shared" si="40"/>
        <v>N</v>
      </c>
      <c r="AJ44" s="44" t="str">
        <f t="shared" si="41"/>
        <v>N</v>
      </c>
      <c r="AK44" s="44" t="str">
        <f t="shared" si="42"/>
        <v>N</v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>PD</v>
      </c>
      <c r="AS44" s="14" t="str">
        <f t="shared" si="4"/>
        <v>TG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12340</v>
      </c>
      <c r="AW44" s="14" t="str">
        <f t="shared" si="53"/>
        <v>00001</v>
      </c>
      <c r="AX44" s="14" t="str">
        <f t="shared" si="43"/>
        <v>012340</v>
      </c>
      <c r="AY44" s="14" t="str">
        <f t="shared" si="44"/>
        <v>200001</v>
      </c>
      <c r="AZ44" s="14" t="str">
        <f t="shared" si="45"/>
        <v>P</v>
      </c>
      <c r="BA44" s="14" t="str">
        <f t="shared" si="22"/>
        <v>F3L</v>
      </c>
      <c r="BB44" s="14" t="str">
        <f t="shared" si="46"/>
        <v>F4</v>
      </c>
      <c r="BC44" s="14" t="str">
        <f t="shared" si="23"/>
        <v>F3W</v>
      </c>
      <c r="BD44" s="14" t="str">
        <f t="shared" si="50"/>
        <v>F2</v>
      </c>
      <c r="BE44" s="14" t="str">
        <f t="shared" si="47"/>
        <v>4</v>
      </c>
      <c r="BF44" s="14" t="str">
        <f t="shared" si="48"/>
        <v>2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2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2" t="str">
        <f t="shared" si="64"/>
        <v/>
      </c>
      <c r="M45" s="36" t="str">
        <f t="shared" si="56"/>
        <v/>
      </c>
      <c r="N45" s="36" t="str">
        <f t="shared" si="27"/>
        <v/>
      </c>
      <c r="O45" s="127" t="str">
        <f t="shared" si="65"/>
        <v/>
      </c>
      <c r="P45" s="36" t="str">
        <f>IF(H45="","",IF(B45="NB",P44,IF(O45="",SUM($O$5:$O45)+N45,SUM($O$5:$O45))))</f>
        <v/>
      </c>
      <c r="Q45" s="128" t="str">
        <f t="shared" si="57"/>
        <v/>
      </c>
      <c r="R45" s="121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23400</v>
      </c>
      <c r="AW45" s="14" t="str">
        <f t="shared" si="53"/>
        <v>00010</v>
      </c>
      <c r="AX45" s="14" t="str">
        <f t="shared" si="43"/>
        <v>123400</v>
      </c>
      <c r="AY45" s="14" t="str">
        <f t="shared" si="44"/>
        <v>000010</v>
      </c>
      <c r="AZ45" s="14" t="str">
        <f t="shared" si="45"/>
        <v>P</v>
      </c>
      <c r="BA45" s="14" t="str">
        <f t="shared" si="22"/>
        <v>F4</v>
      </c>
      <c r="BB45" s="14" t="str">
        <f t="shared" si="46"/>
        <v/>
      </c>
      <c r="BC45" s="14" t="str">
        <f t="shared" si="23"/>
        <v>F2</v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3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3" t="str">
        <f t="shared" si="64"/>
        <v/>
      </c>
      <c r="M46" s="24" t="str">
        <f t="shared" si="56"/>
        <v/>
      </c>
      <c r="N46" s="24" t="str">
        <f t="shared" si="27"/>
        <v/>
      </c>
      <c r="O46" s="116" t="str">
        <f t="shared" si="65"/>
        <v/>
      </c>
      <c r="P46" s="24" t="str">
        <f>IF(H46="","",IF(B46="NB",P45,IF(O46="",SUM($O$5:$O46)+N46,SUM($O$5:$O46))))</f>
        <v/>
      </c>
      <c r="Q46" s="122" t="str">
        <f t="shared" si="57"/>
        <v/>
      </c>
      <c r="R46" s="121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34000</v>
      </c>
      <c r="AW46" s="14" t="str">
        <f t="shared" ref="AW46" si="78">IF(AU41="",0,AU41)&amp;IF(AU42="",0,AU42)&amp;IF(AU43="",0,AU43)&amp;IF(AU44="",0,AU44)&amp;IF(AU45="",0,AU45)</f>
        <v>00100</v>
      </c>
      <c r="AX46" s="14" t="str">
        <f t="shared" ref="AX46" si="79">IF(AT40="",0,AT40)&amp;IF(AT41="",0,AT41)&amp;IF(AT42="",0,AT42)&amp;IF(AT43="",0,AT43)&amp;IF(AT44="",0,AT44)&amp;IF(AT45="",0,AT45)</f>
        <v>234000</v>
      </c>
      <c r="AY46" s="14" t="str">
        <f t="shared" ref="AY46" si="80">IF(AU40="",0,AU40)&amp;IF(AU41="",0,AU41)&amp;IF(AU42="",0,AU42)&amp;IF(AU43="",0,AU43)&amp;IF(AU44="",0,AU44)&amp;IF(AU45="",0,AU45)</f>
        <v>000100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3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3" t="str">
        <f t="shared" si="64"/>
        <v/>
      </c>
      <c r="M47" s="24" t="str">
        <f t="shared" si="56"/>
        <v/>
      </c>
      <c r="N47" s="24" t="str">
        <f t="shared" si="27"/>
        <v/>
      </c>
      <c r="O47" s="116" t="str">
        <f t="shared" si="65"/>
        <v/>
      </c>
      <c r="P47" s="24" t="str">
        <f>IF(H47="","",IF(B47="NB",P46,IF(O47="",SUM($O$5:$O47)+N47,SUM($O$5:$O47))))</f>
        <v/>
      </c>
      <c r="Q47" s="122" t="str">
        <f t="shared" si="57"/>
        <v/>
      </c>
      <c r="R47" s="121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40000</v>
      </c>
      <c r="AW47" s="14" t="str">
        <f t="shared" ref="AW47:AW109" si="100">IF(AU42="",0,AU42)&amp;IF(AU43="",0,AU43)&amp;IF(AU44="",0,AU44)&amp;IF(AU45="",0,AU45)&amp;IF(AU46="",0,AU46)</f>
        <v>01000</v>
      </c>
      <c r="AX47" s="14" t="str">
        <f t="shared" ref="AX47:AX109" si="101">IF(AT41="",0,AT41)&amp;IF(AT42="",0,AT42)&amp;IF(AT43="",0,AT43)&amp;IF(AT44="",0,AT44)&amp;IF(AT45="",0,AT45)&amp;IF(AT46="",0,AT46)</f>
        <v>340000</v>
      </c>
      <c r="AY47" s="14" t="str">
        <f t="shared" ref="AY47:AY109" si="102">IF(AU41="",0,AU41)&amp;IF(AU42="",0,AU42)&amp;IF(AU43="",0,AU43)&amp;IF(AU44="",0,AU44)&amp;IF(AU45="",0,AU45)&amp;IF(AU46="",0,AU46)</f>
        <v>001000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3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3" t="str">
        <f t="shared" si="64"/>
        <v/>
      </c>
      <c r="M48" s="24" t="str">
        <f t="shared" si="56"/>
        <v/>
      </c>
      <c r="N48" s="24" t="str">
        <f t="shared" si="27"/>
        <v/>
      </c>
      <c r="O48" s="116" t="str">
        <f t="shared" si="65"/>
        <v/>
      </c>
      <c r="P48" s="24" t="str">
        <f>IF(H48="","",IF(B48="NB",P47,IF(O48="",SUM($O$5:$O48)+N48,SUM($O$5:$O48))))</f>
        <v/>
      </c>
      <c r="Q48" s="122" t="str">
        <f t="shared" si="57"/>
        <v/>
      </c>
      <c r="R48" s="121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10000</v>
      </c>
      <c r="AX48" s="14" t="str">
        <f t="shared" si="101"/>
        <v>400000</v>
      </c>
      <c r="AY48" s="14" t="str">
        <f t="shared" si="102"/>
        <v>010000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4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4" t="str">
        <f t="shared" si="64"/>
        <v/>
      </c>
      <c r="M49" s="25" t="str">
        <f t="shared" si="56"/>
        <v/>
      </c>
      <c r="N49" s="25" t="str">
        <f t="shared" si="27"/>
        <v/>
      </c>
      <c r="O49" s="123" t="str">
        <f t="shared" si="65"/>
        <v/>
      </c>
      <c r="P49" s="25" t="str">
        <f>IF(H49="","",IF(B49="NB",P48,IF(O49="",SUM($O$5:$O49)+N49,SUM($O$5:$O49))))</f>
        <v/>
      </c>
      <c r="Q49" s="124" t="str">
        <f t="shared" si="57"/>
        <v/>
      </c>
      <c r="R49" s="121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100000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2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2" t="str">
        <f t="shared" si="64"/>
        <v/>
      </c>
      <c r="M50" s="36" t="str">
        <f t="shared" si="56"/>
        <v/>
      </c>
      <c r="N50" s="36" t="str">
        <f t="shared" si="27"/>
        <v/>
      </c>
      <c r="O50" s="127" t="str">
        <f t="shared" si="65"/>
        <v/>
      </c>
      <c r="P50" s="36" t="str">
        <f>IF(H50="","",IF(B50="NB",P49,IF(O50="",SUM($O$5:$O50)+N50,SUM($O$5:$O50))))</f>
        <v/>
      </c>
      <c r="Q50" s="128" t="str">
        <f t="shared" si="57"/>
        <v/>
      </c>
      <c r="R50" s="121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3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3" t="str">
        <f t="shared" si="64"/>
        <v/>
      </c>
      <c r="M51" s="24" t="str">
        <f t="shared" si="56"/>
        <v/>
      </c>
      <c r="N51" s="24" t="str">
        <f t="shared" si="27"/>
        <v/>
      </c>
      <c r="O51" s="116" t="str">
        <f t="shared" si="65"/>
        <v/>
      </c>
      <c r="P51" s="24" t="str">
        <f>IF(H51="","",IF(B51="NB",P50,IF(O51="",SUM($O$5:$O51)+N51,SUM($O$5:$O51))))</f>
        <v/>
      </c>
      <c r="Q51" s="122" t="str">
        <f t="shared" si="57"/>
        <v/>
      </c>
      <c r="R51" s="121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3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3" t="str">
        <f t="shared" si="64"/>
        <v/>
      </c>
      <c r="M52" s="24" t="str">
        <f t="shared" si="56"/>
        <v/>
      </c>
      <c r="N52" s="24" t="str">
        <f t="shared" si="27"/>
        <v/>
      </c>
      <c r="O52" s="116" t="str">
        <f t="shared" si="65"/>
        <v/>
      </c>
      <c r="P52" s="24" t="str">
        <f>IF(H52="","",IF(B52="NB",P51,IF(O52="",SUM($O$5:$O52)+N52,SUM($O$5:$O52))))</f>
        <v/>
      </c>
      <c r="Q52" s="122" t="str">
        <f t="shared" si="57"/>
        <v/>
      </c>
      <c r="R52" s="121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3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3" t="str">
        <f t="shared" si="64"/>
        <v/>
      </c>
      <c r="M53" s="24" t="str">
        <f t="shared" si="56"/>
        <v/>
      </c>
      <c r="N53" s="24" t="str">
        <f t="shared" si="27"/>
        <v/>
      </c>
      <c r="O53" s="116" t="str">
        <f t="shared" si="65"/>
        <v/>
      </c>
      <c r="P53" s="24" t="str">
        <f>IF(H53="","",IF(B53="NB",P52,IF(O53="",SUM($O$5:$O53)+N53,SUM($O$5:$O53))))</f>
        <v/>
      </c>
      <c r="Q53" s="122" t="str">
        <f t="shared" si="57"/>
        <v/>
      </c>
      <c r="R53" s="121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4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4" t="str">
        <f t="shared" si="64"/>
        <v/>
      </c>
      <c r="M54" s="25" t="str">
        <f t="shared" si="56"/>
        <v/>
      </c>
      <c r="N54" s="25" t="str">
        <f t="shared" si="27"/>
        <v/>
      </c>
      <c r="O54" s="123" t="str">
        <f t="shared" si="65"/>
        <v/>
      </c>
      <c r="P54" s="25" t="str">
        <f>IF(H54="","",IF(B54="NB",P53,IF(O54="",SUM($O$5:$O54)+N54,SUM($O$5:$O54))))</f>
        <v/>
      </c>
      <c r="Q54" s="124" t="str">
        <f t="shared" si="57"/>
        <v/>
      </c>
      <c r="R54" s="121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2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2" t="str">
        <f t="shared" si="64"/>
        <v/>
      </c>
      <c r="M55" s="36" t="str">
        <f t="shared" si="56"/>
        <v/>
      </c>
      <c r="N55" s="36" t="str">
        <f t="shared" si="27"/>
        <v/>
      </c>
      <c r="O55" s="127" t="str">
        <f t="shared" si="65"/>
        <v/>
      </c>
      <c r="P55" s="36" t="str">
        <f>IF(H55="","",IF(B55="NB",P54,IF(O55="",SUM($O$5:$O55)+N55,SUM($O$5:$O55))))</f>
        <v/>
      </c>
      <c r="Q55" s="128" t="str">
        <f t="shared" si="57"/>
        <v/>
      </c>
      <c r="R55" s="121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3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3" t="str">
        <f t="shared" si="64"/>
        <v/>
      </c>
      <c r="M56" s="24" t="str">
        <f t="shared" si="56"/>
        <v/>
      </c>
      <c r="N56" s="24" t="str">
        <f t="shared" si="27"/>
        <v/>
      </c>
      <c r="O56" s="116" t="str">
        <f t="shared" si="65"/>
        <v/>
      </c>
      <c r="P56" s="24" t="str">
        <f>IF(H56="","",IF(B56="NB",P55,IF(O56="",SUM($O$5:$O56)+N56,SUM($O$5:$O56))))</f>
        <v/>
      </c>
      <c r="Q56" s="122" t="str">
        <f t="shared" si="57"/>
        <v/>
      </c>
      <c r="R56" s="121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3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3" t="str">
        <f t="shared" si="64"/>
        <v/>
      </c>
      <c r="M57" s="24" t="str">
        <f t="shared" si="56"/>
        <v/>
      </c>
      <c r="N57" s="24" t="str">
        <f t="shared" si="27"/>
        <v/>
      </c>
      <c r="O57" s="116" t="str">
        <f t="shared" si="65"/>
        <v/>
      </c>
      <c r="P57" s="24" t="str">
        <f>IF(H57="","",IF(B57="NB",P56,IF(O57="",SUM($O$5:$O57)+N57,SUM($O$5:$O57))))</f>
        <v/>
      </c>
      <c r="Q57" s="122" t="str">
        <f t="shared" si="57"/>
        <v/>
      </c>
      <c r="R57" s="121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3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3" t="str">
        <f t="shared" si="64"/>
        <v/>
      </c>
      <c r="M58" s="24" t="str">
        <f t="shared" si="56"/>
        <v/>
      </c>
      <c r="N58" s="24" t="str">
        <f t="shared" si="27"/>
        <v/>
      </c>
      <c r="O58" s="116" t="str">
        <f t="shared" si="65"/>
        <v/>
      </c>
      <c r="P58" s="24" t="str">
        <f>IF(H58="","",IF(B58="NB",P57,IF(O58="",SUM($O$5:$O58)+N58,SUM($O$5:$O58))))</f>
        <v/>
      </c>
      <c r="Q58" s="122" t="str">
        <f t="shared" si="57"/>
        <v/>
      </c>
      <c r="R58" s="121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4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4" t="str">
        <f t="shared" si="64"/>
        <v/>
      </c>
      <c r="M59" s="25" t="str">
        <f t="shared" si="56"/>
        <v/>
      </c>
      <c r="N59" s="25" t="str">
        <f t="shared" si="27"/>
        <v/>
      </c>
      <c r="O59" s="123" t="str">
        <f t="shared" si="65"/>
        <v/>
      </c>
      <c r="P59" s="25" t="str">
        <f>IF(H59="","",IF(B59="NB",P58,IF(O59="",SUM($O$5:$O59)+N59,SUM($O$5:$O59))))</f>
        <v/>
      </c>
      <c r="Q59" s="124" t="str">
        <f t="shared" si="57"/>
        <v/>
      </c>
      <c r="R59" s="121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2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2" t="str">
        <f t="shared" si="64"/>
        <v/>
      </c>
      <c r="M60" s="36" t="str">
        <f t="shared" si="56"/>
        <v/>
      </c>
      <c r="N60" s="36" t="str">
        <f t="shared" si="27"/>
        <v/>
      </c>
      <c r="O60" s="127" t="str">
        <f t="shared" si="65"/>
        <v/>
      </c>
      <c r="P60" s="36" t="str">
        <f>IF(H60="","",IF(B60="NB",P59,IF(O60="",SUM($O$5:$O60)+N60,SUM($O$5:$O60))))</f>
        <v/>
      </c>
      <c r="Q60" s="128" t="str">
        <f t="shared" si="57"/>
        <v/>
      </c>
      <c r="R60" s="121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3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3" t="str">
        <f t="shared" si="64"/>
        <v/>
      </c>
      <c r="M61" s="24" t="str">
        <f t="shared" si="56"/>
        <v/>
      </c>
      <c r="N61" s="24" t="str">
        <f t="shared" si="27"/>
        <v/>
      </c>
      <c r="O61" s="116" t="str">
        <f t="shared" si="65"/>
        <v/>
      </c>
      <c r="P61" s="24" t="str">
        <f>IF(H61="","",IF(B61="NB",P60,IF(O61="",SUM($O$5:$O61)+N61,SUM($O$5:$O61))))</f>
        <v/>
      </c>
      <c r="Q61" s="122" t="str">
        <f t="shared" si="57"/>
        <v/>
      </c>
      <c r="R61" s="121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3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3" t="str">
        <f t="shared" si="64"/>
        <v/>
      </c>
      <c r="M62" s="24" t="str">
        <f t="shared" si="56"/>
        <v/>
      </c>
      <c r="N62" s="24" t="str">
        <f t="shared" si="27"/>
        <v/>
      </c>
      <c r="O62" s="116" t="str">
        <f t="shared" si="65"/>
        <v/>
      </c>
      <c r="P62" s="24" t="str">
        <f>IF(H62="","",IF(B62="NB",P61,IF(O62="",SUM($O$5:$O62)+N62,SUM($O$5:$O62))))</f>
        <v/>
      </c>
      <c r="Q62" s="122" t="str">
        <f t="shared" si="57"/>
        <v/>
      </c>
      <c r="R62" s="121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3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3" t="str">
        <f t="shared" si="64"/>
        <v/>
      </c>
      <c r="M63" s="24" t="str">
        <f t="shared" si="56"/>
        <v/>
      </c>
      <c r="N63" s="24" t="str">
        <f t="shared" si="27"/>
        <v/>
      </c>
      <c r="O63" s="116" t="str">
        <f t="shared" si="65"/>
        <v/>
      </c>
      <c r="P63" s="24" t="str">
        <f>IF(H63="","",IF(B63="NB",P62,IF(O63="",SUM($O$5:$O63)+N63,SUM($O$5:$O63))))</f>
        <v/>
      </c>
      <c r="Q63" s="122" t="str">
        <f t="shared" si="57"/>
        <v/>
      </c>
      <c r="R63" s="121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4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4" t="str">
        <f t="shared" si="64"/>
        <v/>
      </c>
      <c r="M64" s="25" t="str">
        <f t="shared" si="56"/>
        <v/>
      </c>
      <c r="N64" s="25" t="str">
        <f t="shared" si="27"/>
        <v/>
      </c>
      <c r="O64" s="123" t="str">
        <f t="shared" si="65"/>
        <v/>
      </c>
      <c r="P64" s="25" t="str">
        <f>IF(H64="","",IF(B64="NB",P63,IF(O64="",SUM($O$5:$O64)+N64,SUM($O$5:$O64))))</f>
        <v/>
      </c>
      <c r="Q64" s="124" t="str">
        <f t="shared" si="57"/>
        <v/>
      </c>
      <c r="R64" s="121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2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2" t="str">
        <f t="shared" si="64"/>
        <v/>
      </c>
      <c r="M65" s="36" t="str">
        <f t="shared" si="56"/>
        <v/>
      </c>
      <c r="N65" s="36" t="str">
        <f t="shared" si="27"/>
        <v/>
      </c>
      <c r="O65" s="127" t="str">
        <f t="shared" si="65"/>
        <v/>
      </c>
      <c r="P65" s="36" t="str">
        <f>IF(H65="","",IF(B65="NB",P64,IF(O65="",SUM($O$5:$O65)+N65,SUM($O$5:$O65))))</f>
        <v/>
      </c>
      <c r="Q65" s="128" t="str">
        <f t="shared" si="57"/>
        <v/>
      </c>
      <c r="R65" s="121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3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3" t="str">
        <f t="shared" si="64"/>
        <v/>
      </c>
      <c r="M66" s="24" t="str">
        <f t="shared" si="56"/>
        <v/>
      </c>
      <c r="N66" s="24" t="str">
        <f t="shared" si="27"/>
        <v/>
      </c>
      <c r="O66" s="116" t="str">
        <f t="shared" si="65"/>
        <v/>
      </c>
      <c r="P66" s="24" t="str">
        <f>IF(H66="","",IF(B66="NB",P65,IF(O66="",SUM($O$5:$O66)+N66,SUM($O$5:$O66))))</f>
        <v/>
      </c>
      <c r="Q66" s="122" t="str">
        <f t="shared" si="57"/>
        <v/>
      </c>
      <c r="R66" s="121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3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3" t="str">
        <f t="shared" si="64"/>
        <v/>
      </c>
      <c r="M67" s="24" t="str">
        <f t="shared" si="56"/>
        <v/>
      </c>
      <c r="N67" s="24" t="str">
        <f t="shared" si="27"/>
        <v/>
      </c>
      <c r="O67" s="116" t="str">
        <f t="shared" si="65"/>
        <v/>
      </c>
      <c r="P67" s="24" t="str">
        <f>IF(H67="","",IF(B67="NB",P66,IF(O67="",SUM($O$5:$O67)+N67,SUM($O$5:$O67))))</f>
        <v/>
      </c>
      <c r="Q67" s="122" t="str">
        <f t="shared" si="57"/>
        <v/>
      </c>
      <c r="R67" s="121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3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3" t="str">
        <f t="shared" si="64"/>
        <v/>
      </c>
      <c r="M68" s="24" t="str">
        <f t="shared" si="56"/>
        <v/>
      </c>
      <c r="N68" s="24" t="str">
        <f t="shared" si="27"/>
        <v/>
      </c>
      <c r="O68" s="116" t="str">
        <f t="shared" si="65"/>
        <v/>
      </c>
      <c r="P68" s="24" t="str">
        <f>IF(H68="","",IF(B68="NB",P67,IF(O68="",SUM($O$5:$O68)+N68,SUM($O$5:$O68))))</f>
        <v/>
      </c>
      <c r="Q68" s="122" t="str">
        <f t="shared" si="57"/>
        <v/>
      </c>
      <c r="R68" s="121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4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4" t="str">
        <f t="shared" si="64"/>
        <v/>
      </c>
      <c r="M69" s="25" t="str">
        <f t="shared" si="56"/>
        <v/>
      </c>
      <c r="N69" s="25" t="str">
        <f t="shared" si="27"/>
        <v/>
      </c>
      <c r="O69" s="123" t="str">
        <f t="shared" si="65"/>
        <v/>
      </c>
      <c r="P69" s="25" t="str">
        <f>IF(H69="","",IF(B69="NB",P68,IF(O69="",SUM($O$5:$O69)+N69,SUM($O$5:$O69))))</f>
        <v/>
      </c>
      <c r="Q69" s="124" t="str">
        <f t="shared" ref="Q69:Q100" si="108">IF(AB69="R","Rabbit","")</f>
        <v/>
      </c>
      <c r="R69" s="121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2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2" t="str">
        <f t="shared" si="64"/>
        <v/>
      </c>
      <c r="M70" s="36" t="str">
        <f t="shared" si="56"/>
        <v/>
      </c>
      <c r="N70" s="36" t="str">
        <f t="shared" si="27"/>
        <v/>
      </c>
      <c r="O70" s="127" t="str">
        <f t="shared" si="65"/>
        <v/>
      </c>
      <c r="P70" s="36" t="str">
        <f>IF(H70="","",IF(B70="NB",P69,IF(O70="",SUM($O$5:$O70)+N70,SUM($O$5:$O70))))</f>
        <v/>
      </c>
      <c r="Q70" s="128" t="str">
        <f t="shared" si="108"/>
        <v/>
      </c>
      <c r="R70" s="121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3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3" t="str">
        <f t="shared" si="64"/>
        <v/>
      </c>
      <c r="M71" s="24" t="str">
        <f t="shared" si="56"/>
        <v/>
      </c>
      <c r="N71" s="24" t="str">
        <f t="shared" si="27"/>
        <v/>
      </c>
      <c r="O71" s="116" t="str">
        <f t="shared" si="65"/>
        <v/>
      </c>
      <c r="P71" s="24" t="str">
        <f>IF(H71="","",IF(B71="NB",P70,IF(O71="",SUM($O$5:$O71)+N71,SUM($O$5:$O71))))</f>
        <v/>
      </c>
      <c r="Q71" s="122" t="str">
        <f t="shared" si="108"/>
        <v/>
      </c>
      <c r="R71" s="121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3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3" t="str">
        <f t="shared" si="64"/>
        <v/>
      </c>
      <c r="M72" s="24" t="str">
        <f t="shared" si="56"/>
        <v/>
      </c>
      <c r="N72" s="24" t="str">
        <f t="shared" si="27"/>
        <v/>
      </c>
      <c r="O72" s="116" t="str">
        <f t="shared" si="65"/>
        <v/>
      </c>
      <c r="P72" s="24" t="str">
        <f>IF(H72="","",IF(B72="NB",P71,IF(O72="",SUM($O$5:$O72)+N72,SUM($O$5:$O72))))</f>
        <v/>
      </c>
      <c r="Q72" s="122" t="str">
        <f t="shared" si="108"/>
        <v/>
      </c>
      <c r="R72" s="121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3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3" t="str">
        <f t="shared" si="64"/>
        <v/>
      </c>
      <c r="M73" s="24" t="str">
        <f t="shared" si="56"/>
        <v/>
      </c>
      <c r="N73" s="24" t="str">
        <f t="shared" si="27"/>
        <v/>
      </c>
      <c r="O73" s="116" t="str">
        <f t="shared" si="65"/>
        <v/>
      </c>
      <c r="P73" s="24" t="str">
        <f>IF(H73="","",IF(B73="NB",P72,IF(O73="",SUM($O$5:$O73)+N73,SUM($O$5:$O73))))</f>
        <v/>
      </c>
      <c r="Q73" s="122" t="str">
        <f t="shared" si="108"/>
        <v/>
      </c>
      <c r="R73" s="121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4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4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25" t="str">
        <f t="shared" si="27"/>
        <v/>
      </c>
      <c r="O74" s="123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108"/>
        <v/>
      </c>
      <c r="R74" s="121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2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2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7" t="str">
        <f t="shared" si="116"/>
        <v/>
      </c>
      <c r="P75" s="36" t="str">
        <f>IF(H75="","",IF(B75="NB",P74,IF(O75="",SUM($O$5:$O75)+N75,SUM($O$5:$O75))))</f>
        <v/>
      </c>
      <c r="Q75" s="128" t="str">
        <f t="shared" si="108"/>
        <v/>
      </c>
      <c r="R75" s="121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3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3" t="str">
        <f t="shared" si="115"/>
        <v/>
      </c>
      <c r="M76" s="24" t="str">
        <f t="shared" si="56"/>
        <v/>
      </c>
      <c r="N76" s="24" t="str">
        <f t="shared" si="119"/>
        <v/>
      </c>
      <c r="O76" s="116" t="str">
        <f t="shared" si="116"/>
        <v/>
      </c>
      <c r="P76" s="24" t="str">
        <f>IF(H76="","",IF(B76="NB",P75,IF(O76="",SUM($O$5:$O76)+N76,SUM($O$5:$O76))))</f>
        <v/>
      </c>
      <c r="Q76" s="122" t="str">
        <f t="shared" si="108"/>
        <v/>
      </c>
      <c r="R76" s="121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3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3" t="str">
        <f t="shared" si="115"/>
        <v/>
      </c>
      <c r="M77" s="24" t="str">
        <f t="shared" si="56"/>
        <v/>
      </c>
      <c r="N77" s="24" t="str">
        <f t="shared" si="119"/>
        <v/>
      </c>
      <c r="O77" s="116" t="str">
        <f t="shared" si="116"/>
        <v/>
      </c>
      <c r="P77" s="24" t="str">
        <f>IF(H77="","",IF(B77="NB",P76,IF(O77="",SUM($O$5:$O77)+N77,SUM($O$5:$O77))))</f>
        <v/>
      </c>
      <c r="Q77" s="122" t="str">
        <f t="shared" si="108"/>
        <v/>
      </c>
      <c r="R77" s="121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3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3" t="str">
        <f t="shared" si="115"/>
        <v/>
      </c>
      <c r="M78" s="24" t="str">
        <f t="shared" si="56"/>
        <v/>
      </c>
      <c r="N78" s="24" t="str">
        <f t="shared" si="119"/>
        <v/>
      </c>
      <c r="O78" s="116" t="str">
        <f t="shared" si="116"/>
        <v/>
      </c>
      <c r="P78" s="24" t="str">
        <f>IF(H78="","",IF(B78="NB",P77,IF(O78="",SUM($O$5:$O78)+N78,SUM($O$5:$O78))))</f>
        <v/>
      </c>
      <c r="Q78" s="122" t="str">
        <f t="shared" si="108"/>
        <v/>
      </c>
      <c r="R78" s="121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4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4" t="str">
        <f t="shared" si="115"/>
        <v/>
      </c>
      <c r="M79" s="25" t="str">
        <f t="shared" si="56"/>
        <v/>
      </c>
      <c r="N79" s="25" t="str">
        <f t="shared" si="119"/>
        <v/>
      </c>
      <c r="O79" s="123" t="str">
        <f t="shared" si="116"/>
        <v/>
      </c>
      <c r="P79" s="25" t="str">
        <f>IF(H79="","",IF(B79="NB",P78,IF(O79="",SUM($O$5:$O79)+N79,SUM($O$5:$O79))))</f>
        <v/>
      </c>
      <c r="Q79" s="124" t="str">
        <f t="shared" si="108"/>
        <v/>
      </c>
      <c r="R79" s="121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2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2" t="str">
        <f t="shared" si="115"/>
        <v/>
      </c>
      <c r="M80" s="36" t="str">
        <f t="shared" si="56"/>
        <v/>
      </c>
      <c r="N80" s="36" t="str">
        <f t="shared" si="119"/>
        <v/>
      </c>
      <c r="O80" s="127" t="str">
        <f t="shared" si="116"/>
        <v/>
      </c>
      <c r="P80" s="36" t="str">
        <f>IF(H80="","",IF(B80="NB",P79,IF(O80="",SUM($O$5:$O80)+N80,SUM($O$5:$O80))))</f>
        <v/>
      </c>
      <c r="Q80" s="128" t="str">
        <f t="shared" si="108"/>
        <v/>
      </c>
      <c r="R80" s="121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3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3" t="str">
        <f t="shared" si="115"/>
        <v/>
      </c>
      <c r="M81" s="24" t="str">
        <f t="shared" si="56"/>
        <v/>
      </c>
      <c r="N81" s="24" t="str">
        <f t="shared" si="119"/>
        <v/>
      </c>
      <c r="O81" s="116" t="str">
        <f t="shared" si="116"/>
        <v/>
      </c>
      <c r="P81" s="24" t="str">
        <f>IF(H81="","",IF(B81="NB",P80,IF(O81="",SUM($O$5:$O81)+N81,SUM($O$5:$O81))))</f>
        <v/>
      </c>
      <c r="Q81" s="122" t="str">
        <f t="shared" si="108"/>
        <v/>
      </c>
      <c r="R81" s="121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3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3" t="str">
        <f t="shared" si="115"/>
        <v/>
      </c>
      <c r="M82" s="24" t="str">
        <f t="shared" si="56"/>
        <v/>
      </c>
      <c r="N82" s="24" t="str">
        <f t="shared" si="119"/>
        <v/>
      </c>
      <c r="O82" s="116" t="str">
        <f t="shared" si="116"/>
        <v/>
      </c>
      <c r="P82" s="24" t="str">
        <f>IF(H82="","",IF(B82="NB",P81,IF(O82="",SUM($O$5:$O82)+N82,SUM($O$5:$O82))))</f>
        <v/>
      </c>
      <c r="Q82" s="122" t="str">
        <f t="shared" si="108"/>
        <v/>
      </c>
      <c r="R82" s="121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3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3" t="str">
        <f t="shared" si="115"/>
        <v/>
      </c>
      <c r="M83" s="24" t="str">
        <f t="shared" si="56"/>
        <v/>
      </c>
      <c r="N83" s="24" t="str">
        <f t="shared" si="119"/>
        <v/>
      </c>
      <c r="O83" s="116" t="str">
        <f t="shared" si="116"/>
        <v/>
      </c>
      <c r="P83" s="24" t="str">
        <f>IF(H83="","",IF(B83="NB",P82,IF(O83="",SUM($O$5:$O83)+N83,SUM($O$5:$O83))))</f>
        <v/>
      </c>
      <c r="Q83" s="122" t="str">
        <f t="shared" si="108"/>
        <v/>
      </c>
      <c r="R83" s="121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4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4" t="str">
        <f t="shared" si="115"/>
        <v/>
      </c>
      <c r="M84" s="25" t="str">
        <f t="shared" si="56"/>
        <v/>
      </c>
      <c r="N84" s="25" t="str">
        <f t="shared" si="119"/>
        <v/>
      </c>
      <c r="O84" s="123" t="str">
        <f t="shared" si="116"/>
        <v/>
      </c>
      <c r="P84" s="25" t="str">
        <f>IF(H84="","",IF(B84="NB",P83,IF(O84="",SUM($O$5:$O84)+N84,SUM($O$5:$O84))))</f>
        <v/>
      </c>
      <c r="Q84" s="124" t="str">
        <f t="shared" si="108"/>
        <v/>
      </c>
      <c r="R84" s="121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2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2" t="str">
        <f t="shared" si="115"/>
        <v/>
      </c>
      <c r="M85" s="36" t="str">
        <f t="shared" si="56"/>
        <v/>
      </c>
      <c r="N85" s="36" t="str">
        <f t="shared" si="119"/>
        <v/>
      </c>
      <c r="O85" s="127" t="str">
        <f t="shared" si="116"/>
        <v/>
      </c>
      <c r="P85" s="36" t="str">
        <f>IF(H85="","",IF(B85="NB",P84,IF(O85="",SUM($O$5:$O85)+N85,SUM($O$5:$O85))))</f>
        <v/>
      </c>
      <c r="Q85" s="128" t="str">
        <f t="shared" si="108"/>
        <v/>
      </c>
      <c r="R85" s="121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3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3" t="str">
        <f t="shared" si="115"/>
        <v/>
      </c>
      <c r="M86" s="24" t="str">
        <f t="shared" si="56"/>
        <v/>
      </c>
      <c r="N86" s="24" t="str">
        <f t="shared" si="119"/>
        <v/>
      </c>
      <c r="O86" s="116" t="str">
        <f t="shared" si="116"/>
        <v/>
      </c>
      <c r="P86" s="24" t="str">
        <f>IF(H86="","",IF(B86="NB",P85,IF(O86="",SUM($O$5:$O86)+N86,SUM($O$5:$O86))))</f>
        <v/>
      </c>
      <c r="Q86" s="122" t="str">
        <f t="shared" si="108"/>
        <v/>
      </c>
      <c r="R86" s="121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3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3" t="str">
        <f t="shared" si="115"/>
        <v/>
      </c>
      <c r="M87" s="24" t="str">
        <f t="shared" si="56"/>
        <v/>
      </c>
      <c r="N87" s="24" t="str">
        <f t="shared" si="119"/>
        <v/>
      </c>
      <c r="O87" s="116" t="str">
        <f t="shared" si="116"/>
        <v/>
      </c>
      <c r="P87" s="24" t="str">
        <f>IF(H87="","",IF(B87="NB",P86,IF(O87="",SUM($O$5:$O87)+N87,SUM($O$5:$O87))))</f>
        <v/>
      </c>
      <c r="Q87" s="122" t="str">
        <f t="shared" si="108"/>
        <v/>
      </c>
      <c r="R87" s="121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3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3" t="str">
        <f t="shared" si="115"/>
        <v/>
      </c>
      <c r="M88" s="24" t="str">
        <f t="shared" si="56"/>
        <v/>
      </c>
      <c r="N88" s="24" t="str">
        <f t="shared" si="119"/>
        <v/>
      </c>
      <c r="O88" s="116" t="str">
        <f t="shared" si="116"/>
        <v/>
      </c>
      <c r="P88" s="24" t="str">
        <f>IF(H88="","",IF(B88="NB",P87,IF(O88="",SUM($O$5:$O88)+N88,SUM($O$5:$O88))))</f>
        <v/>
      </c>
      <c r="Q88" s="122" t="str">
        <f t="shared" si="108"/>
        <v/>
      </c>
      <c r="R88" s="121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4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4" t="str">
        <f t="shared" si="115"/>
        <v/>
      </c>
      <c r="M89" s="25" t="str">
        <f t="shared" si="56"/>
        <v/>
      </c>
      <c r="N89" s="25" t="str">
        <f t="shared" si="119"/>
        <v/>
      </c>
      <c r="O89" s="123" t="str">
        <f t="shared" si="116"/>
        <v/>
      </c>
      <c r="P89" s="25" t="str">
        <f>IF(H89="","",IF(B89="NB",P88,IF(O89="",SUM($O$5:$O89)+N89,SUM($O$5:$O89))))</f>
        <v/>
      </c>
      <c r="Q89" s="124" t="str">
        <f t="shared" si="108"/>
        <v/>
      </c>
      <c r="R89" s="121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2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2" t="str">
        <f t="shared" si="115"/>
        <v/>
      </c>
      <c r="M90" s="36" t="str">
        <f t="shared" si="56"/>
        <v/>
      </c>
      <c r="N90" s="36" t="str">
        <f t="shared" si="119"/>
        <v/>
      </c>
      <c r="O90" s="127" t="str">
        <f t="shared" si="116"/>
        <v/>
      </c>
      <c r="P90" s="36" t="str">
        <f>IF(H90="","",IF(B90="NB",P89,IF(O90="",SUM($O$5:$O90)+N90,SUM($O$5:$O90))))</f>
        <v/>
      </c>
      <c r="Q90" s="128" t="str">
        <f t="shared" si="108"/>
        <v/>
      </c>
      <c r="R90" s="121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3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3" t="str">
        <f t="shared" si="115"/>
        <v/>
      </c>
      <c r="M91" s="24" t="str">
        <f t="shared" si="56"/>
        <v/>
      </c>
      <c r="N91" s="24" t="str">
        <f t="shared" si="119"/>
        <v/>
      </c>
      <c r="O91" s="116" t="str">
        <f t="shared" si="116"/>
        <v/>
      </c>
      <c r="P91" s="24" t="str">
        <f>IF(H91="","",IF(B91="NB",P90,IF(O91="",SUM($O$5:$O91)+N91,SUM($O$5:$O91))))</f>
        <v/>
      </c>
      <c r="Q91" s="122" t="str">
        <f t="shared" si="108"/>
        <v/>
      </c>
      <c r="R91" s="121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3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3" t="str">
        <f t="shared" si="115"/>
        <v/>
      </c>
      <c r="M92" s="24" t="str">
        <f t="shared" si="56"/>
        <v/>
      </c>
      <c r="N92" s="24" t="str">
        <f t="shared" si="119"/>
        <v/>
      </c>
      <c r="O92" s="116" t="str">
        <f t="shared" si="116"/>
        <v/>
      </c>
      <c r="P92" s="24" t="str">
        <f>IF(H92="","",IF(B92="NB",P91,IF(O92="",SUM($O$5:$O92)+N92,SUM($O$5:$O92))))</f>
        <v/>
      </c>
      <c r="Q92" s="122" t="str">
        <f t="shared" si="108"/>
        <v/>
      </c>
      <c r="R92" s="121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3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3" t="str">
        <f t="shared" si="115"/>
        <v/>
      </c>
      <c r="M93" s="24" t="str">
        <f t="shared" si="56"/>
        <v/>
      </c>
      <c r="N93" s="24" t="str">
        <f t="shared" si="119"/>
        <v/>
      </c>
      <c r="O93" s="116" t="str">
        <f t="shared" si="116"/>
        <v/>
      </c>
      <c r="P93" s="24" t="str">
        <f>IF(H93="","",IF(B93="NB",P92,IF(O93="",SUM($O$5:$O93)+N93,SUM($O$5:$O93))))</f>
        <v/>
      </c>
      <c r="Q93" s="122" t="str">
        <f t="shared" si="108"/>
        <v/>
      </c>
      <c r="R93" s="121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4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4" t="str">
        <f t="shared" si="115"/>
        <v/>
      </c>
      <c r="M94" s="25" t="str">
        <f t="shared" ref="M94:M109" si="134">IF(H94="","",IF(H94="P",IF(K94="","L","W"),IF(L94="","L","W")))</f>
        <v/>
      </c>
      <c r="N94" s="25" t="str">
        <f t="shared" si="119"/>
        <v/>
      </c>
      <c r="O94" s="123" t="str">
        <f t="shared" si="116"/>
        <v/>
      </c>
      <c r="P94" s="25" t="str">
        <f>IF(H94="","",IF(B94="NB",P93,IF(O94="",SUM($O$5:$O94)+N94,SUM($O$5:$O94))))</f>
        <v/>
      </c>
      <c r="Q94" s="124" t="str">
        <f t="shared" si="108"/>
        <v/>
      </c>
      <c r="R94" s="121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2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2" t="str">
        <f t="shared" si="115"/>
        <v/>
      </c>
      <c r="M95" s="36" t="str">
        <f t="shared" si="134"/>
        <v/>
      </c>
      <c r="N95" s="36" t="str">
        <f t="shared" si="119"/>
        <v/>
      </c>
      <c r="O95" s="127" t="str">
        <f t="shared" si="116"/>
        <v/>
      </c>
      <c r="P95" s="36" t="str">
        <f>IF(H95="","",IF(B95="NB",P94,IF(O95="",SUM($O$5:$O95)+N95,SUM($O$5:$O95))))</f>
        <v/>
      </c>
      <c r="Q95" s="128" t="str">
        <f t="shared" si="108"/>
        <v/>
      </c>
      <c r="R95" s="121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3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3" t="str">
        <f t="shared" si="115"/>
        <v/>
      </c>
      <c r="M96" s="24" t="str">
        <f t="shared" si="134"/>
        <v/>
      </c>
      <c r="N96" s="24" t="str">
        <f t="shared" si="119"/>
        <v/>
      </c>
      <c r="O96" s="116" t="str">
        <f t="shared" si="116"/>
        <v/>
      </c>
      <c r="P96" s="24" t="str">
        <f>IF(H96="","",IF(B96="NB",P95,IF(O96="",SUM($O$5:$O96)+N96,SUM($O$5:$O96))))</f>
        <v/>
      </c>
      <c r="Q96" s="122" t="str">
        <f t="shared" si="108"/>
        <v/>
      </c>
      <c r="R96" s="121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3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3" t="str">
        <f t="shared" si="115"/>
        <v/>
      </c>
      <c r="M97" s="24" t="str">
        <f t="shared" si="134"/>
        <v/>
      </c>
      <c r="N97" s="24" t="str">
        <f t="shared" si="119"/>
        <v/>
      </c>
      <c r="O97" s="116" t="str">
        <f t="shared" si="116"/>
        <v/>
      </c>
      <c r="P97" s="24" t="str">
        <f>IF(H97="","",IF(B97="NB",P96,IF(O97="",SUM($O$5:$O97)+N97,SUM($O$5:$O97))))</f>
        <v/>
      </c>
      <c r="Q97" s="122" t="str">
        <f t="shared" si="108"/>
        <v/>
      </c>
      <c r="R97" s="121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3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3" t="str">
        <f t="shared" si="115"/>
        <v/>
      </c>
      <c r="M98" s="24" t="str">
        <f t="shared" si="134"/>
        <v/>
      </c>
      <c r="N98" s="24" t="str">
        <f t="shared" si="119"/>
        <v/>
      </c>
      <c r="O98" s="116" t="str">
        <f t="shared" si="116"/>
        <v/>
      </c>
      <c r="P98" s="24" t="str">
        <f>IF(H98="","",IF(B98="NB",P97,IF(O98="",SUM($O$5:$O98)+N98,SUM($O$5:$O98))))</f>
        <v/>
      </c>
      <c r="Q98" s="122" t="str">
        <f t="shared" si="108"/>
        <v/>
      </c>
      <c r="R98" s="121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4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4" t="str">
        <f t="shared" si="115"/>
        <v/>
      </c>
      <c r="M99" s="25" t="str">
        <f t="shared" si="134"/>
        <v/>
      </c>
      <c r="N99" s="25" t="str">
        <f t="shared" si="119"/>
        <v/>
      </c>
      <c r="O99" s="123" t="str">
        <f t="shared" si="116"/>
        <v/>
      </c>
      <c r="P99" s="25" t="str">
        <f>IF(H99="","",IF(B99="NB",P98,IF(O99="",SUM($O$5:$O99)+N99,SUM($O$5:$O99))))</f>
        <v/>
      </c>
      <c r="Q99" s="124" t="str">
        <f t="shared" si="108"/>
        <v/>
      </c>
      <c r="R99" s="121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2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2" t="str">
        <f t="shared" si="115"/>
        <v/>
      </c>
      <c r="M100" s="36" t="str">
        <f t="shared" si="134"/>
        <v/>
      </c>
      <c r="N100" s="36" t="str">
        <f t="shared" si="119"/>
        <v/>
      </c>
      <c r="O100" s="127" t="str">
        <f t="shared" si="116"/>
        <v/>
      </c>
      <c r="P100" s="36" t="str">
        <f>IF(H100="","",IF(B100="NB",P99,IF(O100="",SUM($O$5:$O100)+N100,SUM($O$5:$O100))))</f>
        <v/>
      </c>
      <c r="Q100" s="128" t="str">
        <f t="shared" si="108"/>
        <v/>
      </c>
      <c r="R100" s="121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3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3" t="str">
        <f t="shared" si="115"/>
        <v/>
      </c>
      <c r="M101" s="24" t="str">
        <f t="shared" si="134"/>
        <v/>
      </c>
      <c r="N101" s="24" t="str">
        <f t="shared" si="119"/>
        <v/>
      </c>
      <c r="O101" s="116" t="str">
        <f t="shared" si="116"/>
        <v/>
      </c>
      <c r="P101" s="24" t="str">
        <f>IF(H101="","",IF(B101="NB",P100,IF(O101="",SUM($O$5:$O101)+N101,SUM($O$5:$O101))))</f>
        <v/>
      </c>
      <c r="Q101" s="122" t="str">
        <f t="shared" ref="Q101:Q109" si="135">IF(AB101="R","Rabbit","")</f>
        <v/>
      </c>
      <c r="R101" s="121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3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3" t="str">
        <f t="shared" si="115"/>
        <v/>
      </c>
      <c r="M102" s="24" t="str">
        <f t="shared" si="134"/>
        <v/>
      </c>
      <c r="N102" s="24" t="str">
        <f t="shared" si="119"/>
        <v/>
      </c>
      <c r="O102" s="116" t="str">
        <f t="shared" si="116"/>
        <v/>
      </c>
      <c r="P102" s="24" t="str">
        <f>IF(H102="","",IF(B102="NB",P101,IF(O102="",SUM($O$5:$O102)+N102,SUM($O$5:$O102))))</f>
        <v/>
      </c>
      <c r="Q102" s="122" t="str">
        <f t="shared" si="135"/>
        <v/>
      </c>
      <c r="R102" s="121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3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3" t="str">
        <f t="shared" si="115"/>
        <v/>
      </c>
      <c r="M103" s="24" t="str">
        <f t="shared" si="134"/>
        <v/>
      </c>
      <c r="N103" s="24" t="str">
        <f t="shared" si="119"/>
        <v/>
      </c>
      <c r="O103" s="116" t="str">
        <f t="shared" si="116"/>
        <v/>
      </c>
      <c r="P103" s="24" t="str">
        <f>IF(H103="","",IF(B103="NB",P102,IF(O103="",SUM($O$5:$O103)+N103,SUM($O$5:$O103))))</f>
        <v/>
      </c>
      <c r="Q103" s="122" t="str">
        <f t="shared" si="135"/>
        <v/>
      </c>
      <c r="R103" s="121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4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4" t="str">
        <f t="shared" si="115"/>
        <v/>
      </c>
      <c r="M104" s="25" t="str">
        <f t="shared" si="134"/>
        <v/>
      </c>
      <c r="N104" s="25" t="str">
        <f t="shared" si="119"/>
        <v/>
      </c>
      <c r="O104" s="123" t="str">
        <f t="shared" si="116"/>
        <v/>
      </c>
      <c r="P104" s="25" t="str">
        <f>IF(H104="","",IF(B104="NB",P103,IF(O104="",SUM($O$5:$O104)+N104,SUM($O$5:$O104))))</f>
        <v/>
      </c>
      <c r="Q104" s="124" t="str">
        <f t="shared" si="135"/>
        <v/>
      </c>
      <c r="R104" s="121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2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2" t="str">
        <f t="shared" si="115"/>
        <v/>
      </c>
      <c r="M105" s="36" t="str">
        <f t="shared" si="134"/>
        <v/>
      </c>
      <c r="N105" s="36" t="str">
        <f t="shared" si="119"/>
        <v/>
      </c>
      <c r="O105" s="127" t="str">
        <f t="shared" si="116"/>
        <v/>
      </c>
      <c r="P105" s="36" t="str">
        <f>IF(H105="","",IF(B105="NB",P104,IF(O105="",SUM($O$5:$O105)+N105,SUM($O$5:$O105))))</f>
        <v/>
      </c>
      <c r="Q105" s="128" t="str">
        <f t="shared" si="135"/>
        <v/>
      </c>
      <c r="R105" s="121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3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3" t="str">
        <f t="shared" si="115"/>
        <v/>
      </c>
      <c r="M106" s="24" t="str">
        <f t="shared" si="134"/>
        <v/>
      </c>
      <c r="N106" s="24" t="str">
        <f t="shared" si="119"/>
        <v/>
      </c>
      <c r="O106" s="116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2" t="str">
        <f t="shared" si="135"/>
        <v/>
      </c>
      <c r="R106" s="121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3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3" t="str">
        <f t="shared" si="115"/>
        <v/>
      </c>
      <c r="M107" s="24" t="str">
        <f t="shared" si="134"/>
        <v/>
      </c>
      <c r="N107" s="24" t="str">
        <f t="shared" si="119"/>
        <v/>
      </c>
      <c r="O107" s="116" t="str">
        <f t="shared" si="138"/>
        <v/>
      </c>
      <c r="P107" s="24" t="str">
        <f>IF(H107="","",IF(B107="NB",P106,IF(O107="",SUM($O$5:$O107)+N107,SUM($O$5:$O107))))</f>
        <v/>
      </c>
      <c r="Q107" s="122" t="str">
        <f t="shared" si="135"/>
        <v/>
      </c>
      <c r="R107" s="121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3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3" t="str">
        <f t="shared" si="115"/>
        <v/>
      </c>
      <c r="M108" s="24" t="str">
        <f t="shared" si="134"/>
        <v/>
      </c>
      <c r="N108" s="24" t="str">
        <f t="shared" si="119"/>
        <v/>
      </c>
      <c r="O108" s="116" t="str">
        <f t="shared" si="138"/>
        <v/>
      </c>
      <c r="P108" s="24" t="str">
        <f>IF(H108="","",IF(B108="NB",P107,IF(O108="",SUM($O$5:$O108)+N108,SUM($O$5:$O108))))</f>
        <v/>
      </c>
      <c r="Q108" s="122" t="str">
        <f t="shared" si="135"/>
        <v/>
      </c>
      <c r="R108" s="121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111"/>
        <v/>
      </c>
      <c r="C109" s="142" t="str">
        <f t="shared" si="136"/>
        <v/>
      </c>
      <c r="D109" s="143" t="str">
        <f t="shared" si="112"/>
        <v/>
      </c>
      <c r="E109" s="144" t="str">
        <f t="shared" si="113"/>
        <v/>
      </c>
      <c r="F109" s="145" t="str">
        <f t="shared" si="132"/>
        <v/>
      </c>
      <c r="H109" s="146" t="str">
        <f>IF('Strategy Dashboard'!AU109="","",'Strategy Dashboard'!AU109)</f>
        <v/>
      </c>
      <c r="J109" s="69" t="str">
        <f t="shared" si="133"/>
        <v/>
      </c>
      <c r="K109" s="78" t="str">
        <f t="shared" si="114"/>
        <v/>
      </c>
      <c r="L109" s="114" t="str">
        <f t="shared" si="115"/>
        <v/>
      </c>
      <c r="M109" s="25" t="str">
        <f t="shared" si="134"/>
        <v/>
      </c>
      <c r="N109" s="25" t="str">
        <f t="shared" si="119"/>
        <v/>
      </c>
      <c r="O109" s="123" t="str">
        <f t="shared" si="138"/>
        <v/>
      </c>
      <c r="P109" s="25" t="str">
        <f>IF(H109="","",IF(B109="NB",P108,IF(O109="",SUM($O$5:$O109)+N109,SUM($O$5:$O109))))</f>
        <v/>
      </c>
      <c r="Q109" s="124" t="str">
        <f t="shared" si="135"/>
        <v/>
      </c>
      <c r="R109" s="121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18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37</v>
      </c>
      <c r="K114" s="268"/>
      <c r="L114" s="268"/>
      <c r="M114" s="268"/>
      <c r="N114" s="268"/>
      <c r="O114" s="268"/>
      <c r="P114" s="268"/>
      <c r="Q114" s="272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17</v>
      </c>
      <c r="K115" s="268"/>
      <c r="L115" s="268"/>
      <c r="M115" s="268"/>
      <c r="N115" s="268"/>
      <c r="O115" s="268"/>
      <c r="P115" s="268"/>
      <c r="Q115" s="272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9</v>
      </c>
      <c r="K116" s="268"/>
      <c r="L116" s="268"/>
      <c r="M116" s="268"/>
      <c r="N116" s="268"/>
      <c r="O116" s="268"/>
      <c r="P116" s="268"/>
      <c r="Q116" s="272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 t="str">
        <f>General!F126</f>
        <v>WWWWWW</v>
      </c>
      <c r="BQ128" s="14">
        <f>General!G126</f>
        <v>6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 t="str">
        <f>General!F127</f>
        <v>LLLLLLL</v>
      </c>
      <c r="BQ129" s="14">
        <f>General!G127</f>
        <v>-6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 t="str">
        <f>General!F128</f>
        <v>LLLLLLW</v>
      </c>
      <c r="BQ130" s="14">
        <f>General!G128</f>
        <v>1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 t="str">
        <f>General!F129</f>
        <v>LLLLLWL</v>
      </c>
      <c r="BQ131" s="14">
        <f>General!G129</f>
        <v>-1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 t="str">
        <f>General!F130</f>
        <v>LLLLLWW</v>
      </c>
      <c r="BQ132" s="14">
        <f>General!G130</f>
        <v>3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 t="str">
        <f>General!F131</f>
        <v>LLLLWLL</v>
      </c>
      <c r="BQ133" s="14">
        <f>General!G131</f>
        <v>-3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 t="str">
        <f>General!F132</f>
        <v>LLLLWLW</v>
      </c>
      <c r="BQ134" s="14">
        <f>General!G132</f>
        <v>1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 t="str">
        <f>General!F133</f>
        <v>LLLLWWL</v>
      </c>
      <c r="BQ135" s="14">
        <f>General!G133</f>
        <v>-1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 t="str">
        <f>General!F134</f>
        <v>LLLLWWW</v>
      </c>
      <c r="BQ136" s="14">
        <f>General!G134</f>
        <v>6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 t="str">
        <f>General!F135</f>
        <v>LLLWLLL</v>
      </c>
      <c r="BQ137" s="14">
        <f>General!G135</f>
        <v>-6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 t="str">
        <f>General!F136</f>
        <v>LLLWLLW</v>
      </c>
      <c r="BQ138" s="14">
        <f>General!G136</f>
        <v>1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 t="str">
        <f>General!F137</f>
        <v>LLLWLWL</v>
      </c>
      <c r="BQ139" s="14">
        <f>General!G137</f>
        <v>-1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 t="str">
        <f>General!F138</f>
        <v>LLLWLWW</v>
      </c>
      <c r="BQ140" s="14">
        <f>General!G138</f>
        <v>3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 t="str">
        <f>General!F139</f>
        <v>LLLWWLL</v>
      </c>
      <c r="BQ141" s="14">
        <f>General!G139</f>
        <v>-3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 t="str">
        <f>General!F140</f>
        <v>LLLWWLW</v>
      </c>
      <c r="BQ142" s="14">
        <f>General!G140</f>
        <v>1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 t="str">
        <f>General!F141</f>
        <v>LLLWWWL</v>
      </c>
      <c r="BQ143" s="14">
        <f>General!G141</f>
        <v>-1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 t="str">
        <f>General!F142</f>
        <v>LLLWWWW</v>
      </c>
      <c r="BQ144" s="14">
        <f>General!G142</f>
        <v>6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 t="str">
        <f>General!F143</f>
        <v>LLWLLLL</v>
      </c>
      <c r="BQ145" s="14">
        <f>General!G143</f>
        <v>-6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 t="str">
        <f>General!F144</f>
        <v>LLWLLLW</v>
      </c>
      <c r="BQ146" s="14">
        <f>General!G144</f>
        <v>1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 t="str">
        <f>General!F145</f>
        <v>LLWLLWL</v>
      </c>
      <c r="BQ147" s="14">
        <f>General!G145</f>
        <v>-1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 t="str">
        <f>General!F146</f>
        <v>LLWLLWW</v>
      </c>
      <c r="BQ148" s="14">
        <f>General!G146</f>
        <v>3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 t="str">
        <f>General!F147</f>
        <v>LLWLWLL</v>
      </c>
      <c r="BQ149" s="14">
        <f>General!G147</f>
        <v>-3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 t="str">
        <f>General!F148</f>
        <v>LLWLWLW</v>
      </c>
      <c r="BQ150" s="14">
        <f>General!G148</f>
        <v>1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 t="str">
        <f>General!F149</f>
        <v>LLWLWWL</v>
      </c>
      <c r="BQ151" s="14">
        <f>General!G149</f>
        <v>-1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 t="str">
        <f>General!F150</f>
        <v>LLWLWWW</v>
      </c>
      <c r="BQ152" s="14">
        <f>General!G150</f>
        <v>6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 t="str">
        <f>General!F151</f>
        <v>LLWWLLL</v>
      </c>
      <c r="BQ153" s="14">
        <f>General!G151</f>
        <v>-6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 t="str">
        <f>General!F152</f>
        <v>LLWWLLW</v>
      </c>
      <c r="BQ154" s="14">
        <f>General!G152</f>
        <v>1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 t="str">
        <f>General!F153</f>
        <v>LLWWLWL</v>
      </c>
      <c r="BQ155" s="14">
        <f>General!G153</f>
        <v>-1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 t="str">
        <f>General!F154</f>
        <v>LLWWLWW</v>
      </c>
      <c r="BQ156" s="14">
        <f>General!G154</f>
        <v>3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 t="str">
        <f>General!F155</f>
        <v>LLWWWLL</v>
      </c>
      <c r="BQ157" s="14">
        <f>General!G155</f>
        <v>-3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 t="str">
        <f>General!F156</f>
        <v>LLWWWLW</v>
      </c>
      <c r="BQ158" s="14">
        <f>General!G156</f>
        <v>1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 t="str">
        <f>General!F157</f>
        <v>LLWWWWL</v>
      </c>
      <c r="BQ159" s="14">
        <f>General!G157</f>
        <v>-1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 t="str">
        <f>General!F158</f>
        <v>LLWWWWW</v>
      </c>
      <c r="BQ160" s="14">
        <f>General!G158</f>
        <v>6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 t="str">
        <f>General!F159</f>
        <v>LWLLLLL</v>
      </c>
      <c r="BQ161" s="14">
        <f>General!G159</f>
        <v>-6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 t="str">
        <f>General!F160</f>
        <v>LWLLLLW</v>
      </c>
      <c r="BQ162" s="14">
        <f>General!G160</f>
        <v>1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 t="str">
        <f>General!F161</f>
        <v>LWLLLWL</v>
      </c>
      <c r="BQ163" s="14">
        <f>General!G161</f>
        <v>-1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 t="str">
        <f>General!F162</f>
        <v>LWLLLWW</v>
      </c>
      <c r="BQ164" s="14">
        <f>General!G162</f>
        <v>3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 t="str">
        <f>General!F163</f>
        <v>LWLLWLL</v>
      </c>
      <c r="BQ165" s="14">
        <f>General!G163</f>
        <v>-3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 t="str">
        <f>General!F164</f>
        <v>LWLLWLW</v>
      </c>
      <c r="BQ166" s="14">
        <f>General!G164</f>
        <v>1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 t="str">
        <f>General!F165</f>
        <v>LWLLWWL</v>
      </c>
      <c r="BQ167" s="14">
        <f>General!G165</f>
        <v>-1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 t="str">
        <f>General!F166</f>
        <v>LWLLWWW</v>
      </c>
      <c r="BQ168" s="14">
        <f>General!G166</f>
        <v>6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 t="str">
        <f>General!F167</f>
        <v>LWLWLLL</v>
      </c>
      <c r="BQ169" s="14">
        <f>General!G167</f>
        <v>-6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 t="str">
        <f>General!F168</f>
        <v>LWLWLLW</v>
      </c>
      <c r="BQ170" s="14">
        <f>General!G168</f>
        <v>1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 t="str">
        <f>General!F169</f>
        <v>LWLWLWL</v>
      </c>
      <c r="BQ171" s="14">
        <f>General!G169</f>
        <v>-1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 t="str">
        <f>General!F170</f>
        <v>LWLWLWW</v>
      </c>
      <c r="BQ172" s="14">
        <f>General!G170</f>
        <v>3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 t="str">
        <f>General!F171</f>
        <v>LWLWWLL</v>
      </c>
      <c r="BQ173" s="14">
        <f>General!G171</f>
        <v>-3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 t="str">
        <f>General!F172</f>
        <v>LWLWWLW</v>
      </c>
      <c r="BQ174" s="14">
        <f>General!G172</f>
        <v>1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 t="str">
        <f>General!F173</f>
        <v>LWLWWWL</v>
      </c>
      <c r="BQ175" s="14">
        <f>General!G173</f>
        <v>-1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 t="str">
        <f>General!F174</f>
        <v>LWLWWWW</v>
      </c>
      <c r="BQ176" s="14">
        <f>General!G174</f>
        <v>6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 t="str">
        <f>General!F175</f>
        <v>LWWLLLL</v>
      </c>
      <c r="BQ177" s="14">
        <f>General!G175</f>
        <v>-6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 t="str">
        <f>General!F176</f>
        <v>LWWLLLW</v>
      </c>
      <c r="BQ178" s="14">
        <f>General!G176</f>
        <v>1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 t="str">
        <f>General!F177</f>
        <v>LWWLLWL</v>
      </c>
      <c r="BQ179" s="14">
        <f>General!G177</f>
        <v>-1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 t="str">
        <f>General!F178</f>
        <v>LWWLLWW</v>
      </c>
      <c r="BQ180" s="14">
        <f>General!G178</f>
        <v>3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 t="str">
        <f>General!F179</f>
        <v>LWWLWLL</v>
      </c>
      <c r="BQ181" s="14">
        <f>General!G179</f>
        <v>-3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 t="str">
        <f>General!F180</f>
        <v>LWWLWLW</v>
      </c>
      <c r="BQ182" s="14">
        <f>General!G180</f>
        <v>1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 t="str">
        <f>General!F181</f>
        <v>LWWLWWL</v>
      </c>
      <c r="BQ183" s="14">
        <f>General!G181</f>
        <v>-1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 t="str">
        <f>General!F182</f>
        <v>LWWLWWW</v>
      </c>
      <c r="BQ184" s="14">
        <f>General!G182</f>
        <v>6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 t="str">
        <f>General!F183</f>
        <v>LWWWLLL</v>
      </c>
      <c r="BQ185" s="14">
        <f>General!G183</f>
        <v>-6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 t="str">
        <f>General!F184</f>
        <v>LWWWLLW</v>
      </c>
      <c r="BQ186" s="14">
        <f>General!G184</f>
        <v>1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 t="str">
        <f>General!F185</f>
        <v>LWWWLWL</v>
      </c>
      <c r="BQ187" s="14">
        <f>General!G185</f>
        <v>-1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 t="str">
        <f>General!F186</f>
        <v>LWWWLWW</v>
      </c>
      <c r="BQ188" s="14">
        <f>General!G186</f>
        <v>3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 t="str">
        <f>General!F187</f>
        <v>LWWWWLL</v>
      </c>
      <c r="BQ189" s="14">
        <f>General!G187</f>
        <v>-3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 t="str">
        <f>General!F188</f>
        <v>LWWWWLW</v>
      </c>
      <c r="BQ190" s="14">
        <f>General!G188</f>
        <v>1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 t="str">
        <f>General!F189</f>
        <v>LWWWWWL</v>
      </c>
      <c r="BQ191" s="14">
        <f>General!G189</f>
        <v>-1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 t="str">
        <f>General!F190</f>
        <v>LWWWWWW</v>
      </c>
      <c r="BQ192" s="14">
        <f>General!G190</f>
        <v>6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 t="str">
        <f>General!F191</f>
        <v>WLLLLLL</v>
      </c>
      <c r="BQ193" s="14">
        <f>General!G191</f>
        <v>-6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 t="str">
        <f>General!F192</f>
        <v>WLLLLLW</v>
      </c>
      <c r="BQ194" s="14">
        <f>General!G192</f>
        <v>1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 t="str">
        <f>General!F193</f>
        <v>WLLLLWL</v>
      </c>
      <c r="BQ195" s="14">
        <f>General!G193</f>
        <v>-1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 t="str">
        <f>General!F194</f>
        <v>WLLLLWW</v>
      </c>
      <c r="BQ196" s="14">
        <f>General!G194</f>
        <v>3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 t="str">
        <f>General!F195</f>
        <v>WLLLWLL</v>
      </c>
      <c r="BQ197" s="14">
        <f>General!G195</f>
        <v>-3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 t="str">
        <f>General!F196</f>
        <v>WLLLWLW</v>
      </c>
      <c r="BQ198" s="14">
        <f>General!G196</f>
        <v>1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 t="str">
        <f>General!F197</f>
        <v>WLLLWWL</v>
      </c>
      <c r="BQ199" s="14">
        <f>General!G197</f>
        <v>-1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 t="str">
        <f>General!F198</f>
        <v>WLLLWWW</v>
      </c>
      <c r="BQ200" s="14">
        <f>General!G198</f>
        <v>6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 t="str">
        <f>General!F199</f>
        <v>WLLWLLL</v>
      </c>
      <c r="BQ201" s="14">
        <f>General!G199</f>
        <v>-6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 t="str">
        <f>General!F200</f>
        <v>WLLWLLW</v>
      </c>
      <c r="BQ202" s="14">
        <f>General!G200</f>
        <v>1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 t="str">
        <f>General!F201</f>
        <v>WLLWLWL</v>
      </c>
      <c r="BQ203" s="14">
        <f>General!G201</f>
        <v>-1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 t="str">
        <f>General!F202</f>
        <v>WLLWLWW</v>
      </c>
      <c r="BQ204" s="14">
        <f>General!G202</f>
        <v>3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 t="str">
        <f>General!F203</f>
        <v>WLLWWLL</v>
      </c>
      <c r="BQ205" s="14">
        <f>General!G203</f>
        <v>-3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 t="str">
        <f>General!F204</f>
        <v>WLLWWLW</v>
      </c>
      <c r="BQ206" s="14">
        <f>General!G204</f>
        <v>1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 t="str">
        <f>General!F205</f>
        <v>WLLWWWL</v>
      </c>
      <c r="BQ207" s="14">
        <f>General!G205</f>
        <v>-1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 t="str">
        <f>General!F206</f>
        <v>WLLWWWW</v>
      </c>
      <c r="BQ208" s="14">
        <f>General!G206</f>
        <v>6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 t="str">
        <f>General!F207</f>
        <v>WLWLLLL</v>
      </c>
      <c r="BQ209" s="14">
        <f>General!G207</f>
        <v>-6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 t="str">
        <f>General!F208</f>
        <v>WLWLLLW</v>
      </c>
      <c r="BQ210" s="14">
        <f>General!G208</f>
        <v>1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 t="str">
        <f>General!F209</f>
        <v>WLWLLWL</v>
      </c>
      <c r="BQ211" s="14">
        <f>General!G209</f>
        <v>-1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 t="str">
        <f>General!F210</f>
        <v>WLWLLWW</v>
      </c>
      <c r="BQ212" s="14">
        <f>General!G210</f>
        <v>3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 t="str">
        <f>General!F211</f>
        <v>WLWLWLL</v>
      </c>
      <c r="BQ213" s="14">
        <f>General!G211</f>
        <v>-3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 t="str">
        <f>General!F212</f>
        <v>WLWLWLW</v>
      </c>
      <c r="BQ214" s="14">
        <f>General!G212</f>
        <v>1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 t="str">
        <f>General!F213</f>
        <v>WLWLWWL</v>
      </c>
      <c r="BQ215" s="14">
        <f>General!G213</f>
        <v>-1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 t="str">
        <f>General!F214</f>
        <v>WLWLWWW</v>
      </c>
      <c r="BQ216" s="14">
        <f>General!G214</f>
        <v>6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 t="str">
        <f>General!F215</f>
        <v>WLWWLLL</v>
      </c>
      <c r="BQ217" s="14">
        <f>General!G215</f>
        <v>-6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 t="str">
        <f>General!F216</f>
        <v>WLWWLLW</v>
      </c>
      <c r="BQ218" s="14">
        <f>General!G216</f>
        <v>1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 t="str">
        <f>General!F217</f>
        <v>WLWWLWL</v>
      </c>
      <c r="BQ219" s="14">
        <f>General!G217</f>
        <v>-1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 t="str">
        <f>General!F218</f>
        <v>WLWWLWW</v>
      </c>
      <c r="BQ220" s="14">
        <f>General!G218</f>
        <v>3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 t="str">
        <f>General!F219</f>
        <v>WLWWWLL</v>
      </c>
      <c r="BQ221" s="14">
        <f>General!G219</f>
        <v>-3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 t="str">
        <f>General!F220</f>
        <v>WLWWWLW</v>
      </c>
      <c r="BQ222" s="14">
        <f>General!G220</f>
        <v>1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 t="str">
        <f>General!F221</f>
        <v>WLWWWWL</v>
      </c>
      <c r="BQ223" s="14">
        <f>General!G221</f>
        <v>-1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 t="str">
        <f>General!F222</f>
        <v>WLWWWWW</v>
      </c>
      <c r="BQ224" s="14">
        <f>General!G222</f>
        <v>6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 t="str">
        <f>General!F223</f>
        <v>WWLLLLL</v>
      </c>
      <c r="BQ225" s="14">
        <f>General!G223</f>
        <v>-6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 t="str">
        <f>General!F224</f>
        <v>WWLLLLW</v>
      </c>
      <c r="BQ226" s="14">
        <f>General!G224</f>
        <v>1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 t="str">
        <f>General!F225</f>
        <v>WWLLLWL</v>
      </c>
      <c r="BQ227" s="14">
        <f>General!G225</f>
        <v>-1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 t="str">
        <f>General!F226</f>
        <v>WWLLLWW</v>
      </c>
      <c r="BQ228" s="14">
        <f>General!G226</f>
        <v>3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 t="str">
        <f>General!F227</f>
        <v>WWLLWLL</v>
      </c>
      <c r="BQ229" s="14">
        <f>General!G227</f>
        <v>-3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 t="str">
        <f>General!F228</f>
        <v>WWLLWLW</v>
      </c>
      <c r="BQ230" s="14">
        <f>General!G228</f>
        <v>1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 t="str">
        <f>General!F229</f>
        <v>WWLLWWL</v>
      </c>
      <c r="BQ231" s="14">
        <f>General!G229</f>
        <v>-1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 t="str">
        <f>General!F230</f>
        <v>WWLLWWW</v>
      </c>
      <c r="BQ232" s="14">
        <f>General!G230</f>
        <v>6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 t="str">
        <f>General!F231</f>
        <v>WWLWLLL</v>
      </c>
      <c r="BQ233" s="14">
        <f>General!G231</f>
        <v>-6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 t="str">
        <f>General!F232</f>
        <v>WWLWLLW</v>
      </c>
      <c r="BQ234" s="14">
        <f>General!G232</f>
        <v>1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 t="str">
        <f>General!F233</f>
        <v>WWLWLWL</v>
      </c>
      <c r="BQ235" s="14">
        <f>General!G233</f>
        <v>-1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 t="str">
        <f>General!F234</f>
        <v>WWLWLWW</v>
      </c>
      <c r="BQ236" s="14">
        <f>General!G234</f>
        <v>3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 t="str">
        <f>General!F235</f>
        <v>WWLWWLL</v>
      </c>
      <c r="BQ237" s="14">
        <f>General!G235</f>
        <v>-3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 t="str">
        <f>General!F236</f>
        <v>WWLWWLW</v>
      </c>
      <c r="BQ238" s="14">
        <f>General!G236</f>
        <v>1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 t="str">
        <f>General!F237</f>
        <v>WWLWWWL</v>
      </c>
      <c r="BQ239" s="14">
        <f>General!G237</f>
        <v>-1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 t="str">
        <f>General!F238</f>
        <v>WWLWWWW</v>
      </c>
      <c r="BQ240" s="14">
        <f>General!G238</f>
        <v>6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 t="str">
        <f>General!F239</f>
        <v>WWWLLLL</v>
      </c>
      <c r="BQ241" s="14">
        <f>General!G239</f>
        <v>-6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 t="str">
        <f>General!F240</f>
        <v>WWWLLLW</v>
      </c>
      <c r="BQ242" s="14">
        <f>General!G240</f>
        <v>1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 t="str">
        <f>General!F241</f>
        <v>WWWLLWL</v>
      </c>
      <c r="BQ243" s="14">
        <f>General!G241</f>
        <v>-1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 t="str">
        <f>General!F242</f>
        <v>WWWLLWW</v>
      </c>
      <c r="BQ244" s="14">
        <f>General!G242</f>
        <v>3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 t="str">
        <f>General!F243</f>
        <v>WWWLWLL</v>
      </c>
      <c r="BQ245" s="14">
        <f>General!G243</f>
        <v>-3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 t="str">
        <f>General!F244</f>
        <v>WWWLWLW</v>
      </c>
      <c r="BQ246" s="14">
        <f>General!G244</f>
        <v>1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 t="str">
        <f>General!F245</f>
        <v>WWWLWWL</v>
      </c>
      <c r="BQ247" s="14">
        <f>General!G245</f>
        <v>-1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 t="str">
        <f>General!F246</f>
        <v>WWWLWWW</v>
      </c>
      <c r="BQ248" s="14">
        <f>General!G246</f>
        <v>6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 t="str">
        <f>General!F247</f>
        <v>WWWWLLL</v>
      </c>
      <c r="BQ249" s="14">
        <f>General!G247</f>
        <v>-6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 t="str">
        <f>General!F248</f>
        <v>WWWWLLW</v>
      </c>
      <c r="BQ250" s="14">
        <f>General!G248</f>
        <v>1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 t="str">
        <f>General!F249</f>
        <v>WWWWLWL</v>
      </c>
      <c r="BQ251" s="14">
        <f>General!G249</f>
        <v>-1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 t="str">
        <f>General!F250</f>
        <v>WWWWLWW</v>
      </c>
      <c r="BQ252" s="14">
        <f>General!G250</f>
        <v>3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 t="str">
        <f>General!F251</f>
        <v>WWWWWLL</v>
      </c>
      <c r="BQ253" s="14">
        <f>General!G251</f>
        <v>-3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 t="str">
        <f>General!F252</f>
        <v>WWWWWLW</v>
      </c>
      <c r="BQ254" s="14">
        <f>General!G252</f>
        <v>1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 t="str">
        <f>General!F253</f>
        <v>WWWWWWL</v>
      </c>
      <c r="BQ255" s="14">
        <f>General!G253</f>
        <v>-1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 t="str">
        <f>General!F254</f>
        <v>WWWWWWW</v>
      </c>
      <c r="BQ256" s="14">
        <f>General!G254</f>
        <v>6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hmVgnKbEUk0MTWk/H6bFC0C5zbibBvf6udcHmaCMU+twXN5tfyphjzqrd+dS4a3pFCQJixfAFmOU/jTPWipn8A==" saltValue="zXy8KiFdkNdIGj64P5IliA==" spinCount="100000" sheet="1" objects="1" scenarios="1"/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 H129:H1048576">
    <cfRule type="cellIs" dxfId="39" priority="2" operator="equal">
      <formula>"B"</formula>
    </cfRule>
    <cfRule type="cellIs" dxfId="38" priority="3" operator="equal">
      <formula>"P"</formula>
    </cfRule>
  </conditionalFormatting>
  <conditionalFormatting sqref="H5:H109">
    <cfRule type="cellIs" dxfId="37" priority="4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8" sqref="P108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77" t="str">
        <f>'Strategy Dashboard'!K3</f>
        <v>Strategy 2 : PD/FE</v>
      </c>
      <c r="C3" s="278"/>
      <c r="D3" s="278"/>
      <c r="E3" s="278"/>
      <c r="F3" s="278"/>
      <c r="G3" s="279"/>
      <c r="H3" s="278"/>
      <c r="I3" s="278"/>
      <c r="J3" s="278"/>
      <c r="K3" s="278"/>
      <c r="L3" s="278"/>
      <c r="M3" s="278"/>
      <c r="N3" s="278"/>
      <c r="O3" s="278"/>
      <c r="P3" s="278"/>
      <c r="Q3" s="280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6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PD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2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2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13" si="16">IF(H9="","",IF(AS10="FE",IF(AZ10="B",BD10,""),AN10))</f>
        <v/>
      </c>
      <c r="AH10" s="148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12001</v>
      </c>
      <c r="AW10" s="14" t="str">
        <f t="shared" si="22"/>
        <v>00120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3" t="str">
        <f t="shared" si="8"/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3" t="str">
        <f t="shared" si="11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2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6"/>
        <v/>
      </c>
      <c r="AH11" s="148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8"/>
        <v/>
      </c>
      <c r="AM11" s="71" t="str">
        <f t="shared" si="19"/>
        <v>L5</v>
      </c>
      <c r="AN11" s="71" t="str">
        <f t="shared" si="20"/>
        <v/>
      </c>
      <c r="AO11" s="71" t="str">
        <f t="shared" si="21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20012</v>
      </c>
      <c r="AW11" s="14" t="str">
        <f t="shared" si="22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3" t="str">
        <f t="shared" si="8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3" t="str">
        <f t="shared" si="11"/>
        <v>F3</v>
      </c>
      <c r="M12" s="24" t="str">
        <f t="shared" si="26"/>
        <v>W</v>
      </c>
      <c r="N12" s="24">
        <f t="shared" si="27"/>
        <v>-2</v>
      </c>
      <c r="O12" s="116" t="str">
        <f t="shared" si="12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6"/>
        <v/>
      </c>
      <c r="AH12" s="148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>F2</v>
      </c>
      <c r="AN12" s="71" t="str">
        <f t="shared" si="20"/>
        <v/>
      </c>
      <c r="AO12" s="71" t="str">
        <f t="shared" si="21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00123</v>
      </c>
      <c r="AW12" s="14" t="str">
        <f t="shared" si="22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3" t="str">
        <f t="shared" si="8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3" t="str">
        <f t="shared" si="11"/>
        <v>F2</v>
      </c>
      <c r="M13" s="24" t="str">
        <f t="shared" si="26"/>
        <v>W</v>
      </c>
      <c r="N13" s="24">
        <f t="shared" si="27"/>
        <v>1</v>
      </c>
      <c r="O13" s="116">
        <f t="shared" si="12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6"/>
        <v/>
      </c>
      <c r="AH13" s="148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>B</v>
      </c>
      <c r="AN13" s="71" t="str">
        <f t="shared" si="20"/>
        <v/>
      </c>
      <c r="AO13" s="71" t="str">
        <f t="shared" si="21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4" t="str">
        <f t="shared" si="8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4" t="str">
        <f t="shared" si="11"/>
        <v/>
      </c>
      <c r="M14" s="25" t="str">
        <f t="shared" si="26"/>
        <v>L</v>
      </c>
      <c r="N14" s="25">
        <f t="shared" si="27"/>
        <v>-2</v>
      </c>
      <c r="O14" s="123" t="str">
        <f t="shared" si="12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5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ref="AG14:AG74" si="48">IF(H13="","",IF(AS14="FE",IF(AZ14="B",BD14,""),AN14))</f>
        <v>B</v>
      </c>
      <c r="AH14" s="148" t="str">
        <f t="shared" ref="AH14:AH74" si="49">IF(H13="","",IF(AS14="FE",IF(AZ14="P",BD14,""),AO14))</f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8"/>
        <v>B</v>
      </c>
      <c r="AM14" s="71" t="str">
        <f t="shared" si="19"/>
        <v/>
      </c>
      <c r="AN14" s="71" t="str">
        <f t="shared" si="20"/>
        <v>B</v>
      </c>
      <c r="AO14" s="71" t="str">
        <f t="shared" si="21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3"/>
        <v>BW</v>
      </c>
      <c r="BB14" s="14" t="str">
        <f t="shared" si="44"/>
        <v>B</v>
      </c>
      <c r="BC14" s="14" t="str">
        <f t="shared" si="24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2" t="str">
        <f t="shared" si="8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2" t="str">
        <f t="shared" si="11"/>
        <v/>
      </c>
      <c r="M15" s="36" t="str">
        <f t="shared" si="26"/>
        <v>L</v>
      </c>
      <c r="N15" s="36">
        <f t="shared" si="27"/>
        <v>-6</v>
      </c>
      <c r="O15" s="127" t="str">
        <f t="shared" si="12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5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48"/>
        <v>F2</v>
      </c>
      <c r="AH15" s="148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>F2</v>
      </c>
      <c r="AM15" s="71" t="str">
        <f t="shared" si="19"/>
        <v/>
      </c>
      <c r="AN15" s="71" t="str">
        <f t="shared" si="20"/>
        <v>F2</v>
      </c>
      <c r="AO15" s="71" t="str">
        <f t="shared" si="21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2"/>
        <v>23000</v>
      </c>
      <c r="AW15" s="14" t="str">
        <f t="shared" si="22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PD</v>
      </c>
      <c r="D16" s="77" t="str">
        <f t="shared" si="7"/>
        <v/>
      </c>
      <c r="E16" s="113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>FE</v>
      </c>
      <c r="K16" s="77" t="str">
        <f t="shared" si="10"/>
        <v>F3</v>
      </c>
      <c r="L16" s="113" t="str">
        <f t="shared" si="11"/>
        <v/>
      </c>
      <c r="M16" s="24" t="str">
        <f t="shared" si="26"/>
        <v>W</v>
      </c>
      <c r="N16" s="24">
        <f t="shared" si="27"/>
        <v>-6</v>
      </c>
      <c r="O16" s="116" t="str">
        <f t="shared" si="12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48"/>
        <v>F3</v>
      </c>
      <c r="AH16" s="148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30000</v>
      </c>
      <c r="AW16" s="14" t="str">
        <f t="shared" si="22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7"/>
        <v/>
      </c>
      <c r="E17" s="113" t="str">
        <f t="shared" si="8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>F2</v>
      </c>
      <c r="L17" s="113" t="str">
        <f t="shared" si="11"/>
        <v/>
      </c>
      <c r="M17" s="24" t="str">
        <f t="shared" si="26"/>
        <v>L</v>
      </c>
      <c r="N17" s="24">
        <f t="shared" si="27"/>
        <v>-4</v>
      </c>
      <c r="O17" s="116" t="str">
        <f t="shared" si="12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3"/>
        <v>2</v>
      </c>
      <c r="S17" s="79" t="str">
        <f t="shared" si="14"/>
        <v>W</v>
      </c>
      <c r="T17" s="14">
        <f t="shared" si="5"/>
        <v>0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8" t="str">
        <f t="shared" si="48"/>
        <v>F2</v>
      </c>
      <c r="AH17" s="148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00001</v>
      </c>
      <c r="AW17" s="14" t="str">
        <f t="shared" si="22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3" t="str">
        <f t="shared" si="8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3" t="str">
        <f t="shared" si="11"/>
        <v/>
      </c>
      <c r="M18" s="24" t="str">
        <f t="shared" si="26"/>
        <v>L</v>
      </c>
      <c r="N18" s="24">
        <f t="shared" si="27"/>
        <v>-4</v>
      </c>
      <c r="O18" s="116" t="str">
        <f t="shared" si="12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3"/>
        <v>0</v>
      </c>
      <c r="S18" s="79" t="str">
        <f t="shared" si="14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48" t="str">
        <f t="shared" si="48"/>
        <v>F3</v>
      </c>
      <c r="AH18" s="148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00010</v>
      </c>
      <c r="AW18" s="14" t="str">
        <f t="shared" si="22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3"/>
        <v>F4W</v>
      </c>
      <c r="BB18" s="14" t="str">
        <f t="shared" si="44"/>
        <v>F3</v>
      </c>
      <c r="BC18" s="14" t="str">
        <f t="shared" si="24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7"/>
        <v/>
      </c>
      <c r="E19" s="114" t="str">
        <f t="shared" si="8"/>
        <v>B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>F4</v>
      </c>
      <c r="L19" s="114" t="str">
        <f t="shared" si="11"/>
        <v/>
      </c>
      <c r="M19" s="25" t="str">
        <f t="shared" si="26"/>
        <v>W</v>
      </c>
      <c r="N19" s="25">
        <f t="shared" si="27"/>
        <v>-1</v>
      </c>
      <c r="O19" s="123">
        <f t="shared" si="12"/>
        <v>-1</v>
      </c>
      <c r="P19" s="25">
        <f>IF(H19="","",IF(B19="NB",P18,IF(O19="",SUM($O$5:$O19)+N19,SUM($O$5:$O19))))</f>
        <v>0</v>
      </c>
      <c r="Q19" s="124" t="str">
        <f t="shared" si="0"/>
        <v>Rabbit</v>
      </c>
      <c r="R19" s="121">
        <f t="shared" si="13"/>
        <v>3</v>
      </c>
      <c r="S19" s="79" t="str">
        <f t="shared" si="14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R</v>
      </c>
      <c r="AC19" s="14">
        <f t="shared" si="35"/>
        <v>0</v>
      </c>
      <c r="AD19" s="14">
        <f t="shared" si="36"/>
        <v>1</v>
      </c>
      <c r="AE19" s="14">
        <f t="shared" si="37"/>
        <v>4</v>
      </c>
      <c r="AF19" s="14">
        <f t="shared" si="38"/>
        <v>0</v>
      </c>
      <c r="AG19" s="148" t="str">
        <f t="shared" si="48"/>
        <v>F4</v>
      </c>
      <c r="AH19" s="148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8"/>
        <v/>
      </c>
      <c r="AM19" s="71" t="str">
        <f t="shared" si="19"/>
        <v/>
      </c>
      <c r="AN19" s="71" t="str">
        <f t="shared" si="20"/>
        <v/>
      </c>
      <c r="AO19" s="71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00100</v>
      </c>
      <c r="AW19" s="14" t="str">
        <f t="shared" si="22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3"/>
        <v>F3W</v>
      </c>
      <c r="BB19" s="14" t="str">
        <f t="shared" si="44"/>
        <v>B</v>
      </c>
      <c r="BC19" s="14" t="str">
        <f t="shared" si="24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7"/>
        <v/>
      </c>
      <c r="E20" s="112" t="str">
        <f t="shared" si="8"/>
        <v>B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>B</v>
      </c>
      <c r="L20" s="112" t="str">
        <f t="shared" si="11"/>
        <v/>
      </c>
      <c r="M20" s="36" t="str">
        <f t="shared" si="26"/>
        <v>W</v>
      </c>
      <c r="N20" s="36">
        <f t="shared" si="27"/>
        <v>0</v>
      </c>
      <c r="O20" s="127" t="str">
        <f t="shared" si="12"/>
        <v/>
      </c>
      <c r="P20" s="36">
        <f>IF(H20="","",IF(B20="NB",P19,IF(O20="",SUM($O$5:$O20)+N20,SUM($O$5:$O20))))</f>
        <v>0</v>
      </c>
      <c r="Q20" s="128" t="str">
        <f t="shared" si="0"/>
        <v/>
      </c>
      <c r="R20" s="119">
        <f t="shared" si="13"/>
        <v>0</v>
      </c>
      <c r="S20" s="79" t="str">
        <f t="shared" si="14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48" t="str">
        <f t="shared" si="48"/>
        <v>B</v>
      </c>
      <c r="AH20" s="148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B</v>
      </c>
      <c r="BC20" s="14" t="str">
        <f t="shared" si="24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7"/>
        <v>F2</v>
      </c>
      <c r="E21" s="113" t="str">
        <f t="shared" si="8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/>
      </c>
      <c r="L21" s="113" t="str">
        <f t="shared" si="11"/>
        <v>L5</v>
      </c>
      <c r="M21" s="24" t="str">
        <f t="shared" si="26"/>
        <v>W</v>
      </c>
      <c r="N21" s="24">
        <f t="shared" si="27"/>
        <v>3</v>
      </c>
      <c r="O21" s="116">
        <f t="shared" si="12"/>
        <v>3</v>
      </c>
      <c r="P21" s="24">
        <f>IF(H21="","",IF(B21="NB",P20,IF(O21="",SUM($O$5:$O21)+N21,SUM($O$5:$O21))))</f>
        <v>3</v>
      </c>
      <c r="Q21" s="122" t="str">
        <f t="shared" si="0"/>
        <v/>
      </c>
      <c r="R21" s="120">
        <f t="shared" si="13"/>
        <v>3</v>
      </c>
      <c r="S21" s="79" t="str">
        <f t="shared" si="14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2</v>
      </c>
      <c r="Z21" s="79" t="str">
        <f t="shared" si="32"/>
        <v>N</v>
      </c>
      <c r="AA21" s="14" t="str">
        <f t="shared" si="33"/>
        <v>Y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48" t="str">
        <f t="shared" si="48"/>
        <v/>
      </c>
      <c r="AH21" s="148" t="str">
        <f t="shared" si="49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3"/>
        <v>BL</v>
      </c>
      <c r="BB21" s="14" t="str">
        <f t="shared" si="44"/>
        <v>F2</v>
      </c>
      <c r="BC21" s="14" t="str">
        <f t="shared" si="24"/>
        <v>BW</v>
      </c>
      <c r="BD21" s="14" t="str">
        <f t="shared" si="47"/>
        <v>L5</v>
      </c>
      <c r="BE21" s="14" t="str">
        <f t="shared" si="45"/>
        <v>2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7"/>
        <v/>
      </c>
      <c r="E22" s="113" t="str">
        <f t="shared" si="8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B</v>
      </c>
      <c r="L22" s="113" t="str">
        <f t="shared" si="11"/>
        <v/>
      </c>
      <c r="M22" s="24" t="str">
        <f t="shared" si="26"/>
        <v>L</v>
      </c>
      <c r="N22" s="24">
        <f t="shared" si="27"/>
        <v>0</v>
      </c>
      <c r="O22" s="116" t="str">
        <f t="shared" si="12"/>
        <v/>
      </c>
      <c r="P22" s="24">
        <f>IF(H22="","",IF(B22="NB",P21,IF(O22="",SUM($O$5:$O22)+N22,SUM($O$5:$O22))))</f>
        <v>3</v>
      </c>
      <c r="Q22" s="122" t="str">
        <f t="shared" si="0"/>
        <v/>
      </c>
      <c r="R22" s="120">
        <f t="shared" si="13"/>
        <v>0</v>
      </c>
      <c r="S22" s="79" t="str">
        <f t="shared" si="14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48" t="str">
        <f t="shared" si="48"/>
        <v>B</v>
      </c>
      <c r="AH22" s="148" t="str">
        <f t="shared" si="49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2"/>
        <v>00120</v>
      </c>
      <c r="AW22" s="14" t="str">
        <f t="shared" si="22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3"/>
        <v>F2L</v>
      </c>
      <c r="BB22" s="14" t="str">
        <f t="shared" si="44"/>
        <v>B</v>
      </c>
      <c r="BC22" s="14" t="str">
        <f t="shared" si="24"/>
        <v>L5W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7"/>
        <v>L5</v>
      </c>
      <c r="E23" s="113" t="str">
        <f t="shared" si="8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F2</v>
      </c>
      <c r="L23" s="113" t="str">
        <f t="shared" si="11"/>
        <v/>
      </c>
      <c r="M23" s="24" t="str">
        <f t="shared" si="26"/>
        <v>L</v>
      </c>
      <c r="N23" s="24">
        <f t="shared" si="27"/>
        <v>-7</v>
      </c>
      <c r="O23" s="116" t="str">
        <f t="shared" si="12"/>
        <v/>
      </c>
      <c r="P23" s="24">
        <f>IF(H23="","",IF(B23="NB",P22,IF(O23="",SUM($O$5:$O23)+N23,SUM($O$5:$O23))))</f>
        <v>-4</v>
      </c>
      <c r="Q23" s="122" t="str">
        <f t="shared" si="0"/>
        <v/>
      </c>
      <c r="R23" s="120">
        <f t="shared" si="13"/>
        <v>-7</v>
      </c>
      <c r="S23" s="79" t="str">
        <f t="shared" si="14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48"/>
        <v>F2</v>
      </c>
      <c r="AH23" s="148" t="str">
        <f t="shared" si="49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8"/>
        <v>L5</v>
      </c>
      <c r="AM23" s="71" t="str">
        <f t="shared" si="19"/>
        <v/>
      </c>
      <c r="AN23" s="71" t="str">
        <f t="shared" si="20"/>
        <v>F2</v>
      </c>
      <c r="AO23" s="71" t="str">
        <f t="shared" si="21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2"/>
        <v>01200</v>
      </c>
      <c r="AW23" s="14" t="str">
        <f t="shared" si="22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3"/>
        <v>BW</v>
      </c>
      <c r="BB23" s="14" t="str">
        <f t="shared" si="44"/>
        <v>L5</v>
      </c>
      <c r="BC23" s="14" t="str">
        <f t="shared" si="24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7"/>
        <v>F2</v>
      </c>
      <c r="E24" s="114" t="str">
        <f t="shared" si="8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F3</v>
      </c>
      <c r="L24" s="114" t="str">
        <f t="shared" si="11"/>
        <v/>
      </c>
      <c r="M24" s="25" t="str">
        <f t="shared" si="26"/>
        <v>W</v>
      </c>
      <c r="N24" s="25">
        <f t="shared" si="27"/>
        <v>-2</v>
      </c>
      <c r="O24" s="123" t="str">
        <f t="shared" si="12"/>
        <v/>
      </c>
      <c r="P24" s="25">
        <f>IF(H24="","",IF(B24="NB",P23,IF(O24="",SUM($O$5:$O24)+N24,SUM($O$5:$O24))))</f>
        <v>1</v>
      </c>
      <c r="Q24" s="124" t="str">
        <f t="shared" si="0"/>
        <v/>
      </c>
      <c r="R24" s="121">
        <f t="shared" si="13"/>
        <v>5</v>
      </c>
      <c r="S24" s="79" t="str">
        <f t="shared" si="14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48"/>
        <v>F3</v>
      </c>
      <c r="AH24" s="148" t="str">
        <f t="shared" si="49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8"/>
        <v>F2</v>
      </c>
      <c r="AM24" s="71" t="str">
        <f t="shared" si="19"/>
        <v/>
      </c>
      <c r="AN24" s="71" t="str">
        <f t="shared" si="20"/>
        <v>F3</v>
      </c>
      <c r="AO24" s="71" t="str">
        <f t="shared" si="21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2"/>
        <v>12000</v>
      </c>
      <c r="AW24" s="14" t="str">
        <f t="shared" si="22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3"/>
        <v>L5L</v>
      </c>
      <c r="BB24" s="14" t="str">
        <f t="shared" si="44"/>
        <v>F2</v>
      </c>
      <c r="BC24" s="14" t="str">
        <f t="shared" si="24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7"/>
        <v>B</v>
      </c>
      <c r="E25" s="112" t="str">
        <f t="shared" si="8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F2</v>
      </c>
      <c r="L25" s="112" t="str">
        <f t="shared" si="11"/>
        <v/>
      </c>
      <c r="M25" s="36" t="str">
        <f t="shared" si="26"/>
        <v>W</v>
      </c>
      <c r="N25" s="36">
        <f t="shared" si="27"/>
        <v>1</v>
      </c>
      <c r="O25" s="127">
        <f t="shared" si="12"/>
        <v>1</v>
      </c>
      <c r="P25" s="36">
        <f>IF(H25="","",IF(B25="NB",P24,IF(O25="",SUM($O$5:$O25)+N25,SUM($O$5:$O25))))</f>
        <v>4</v>
      </c>
      <c r="Q25" s="128" t="str">
        <f t="shared" si="0"/>
        <v/>
      </c>
      <c r="R25" s="119">
        <f t="shared" si="13"/>
        <v>3</v>
      </c>
      <c r="S25" s="79" t="str">
        <f t="shared" si="14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48"/>
        <v>F2</v>
      </c>
      <c r="AH25" s="148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8"/>
        <v>B</v>
      </c>
      <c r="AM25" s="71" t="str">
        <f t="shared" si="19"/>
        <v/>
      </c>
      <c r="AN25" s="71" t="str">
        <f t="shared" si="20"/>
        <v>F2</v>
      </c>
      <c r="AO25" s="71" t="str">
        <f t="shared" si="21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2"/>
        <v>20001</v>
      </c>
      <c r="AW25" s="14" t="str">
        <f t="shared" si="22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3"/>
        <v>F2W</v>
      </c>
      <c r="BB25" s="14" t="str">
        <f t="shared" si="44"/>
        <v>B</v>
      </c>
      <c r="BC25" s="14" t="str">
        <f t="shared" si="24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7"/>
        <v/>
      </c>
      <c r="E26" s="113" t="str">
        <f t="shared" si="8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3" t="str">
        <f t="shared" si="11"/>
        <v>B</v>
      </c>
      <c r="M26" s="24" t="str">
        <f t="shared" si="26"/>
        <v>W</v>
      </c>
      <c r="N26" s="24">
        <f t="shared" si="27"/>
        <v>2</v>
      </c>
      <c r="O26" s="116" t="str">
        <f t="shared" si="12"/>
        <v/>
      </c>
      <c r="P26" s="24">
        <f>IF(H26="","",IF(B26="NB",P25,IF(O26="",SUM($O$5:$O26)+N26,SUM($O$5:$O26))))</f>
        <v>6</v>
      </c>
      <c r="Q26" s="122" t="str">
        <f t="shared" si="0"/>
        <v/>
      </c>
      <c r="R26" s="120">
        <f t="shared" si="13"/>
        <v>2</v>
      </c>
      <c r="S26" s="79" t="str">
        <f t="shared" si="14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51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48"/>
        <v/>
      </c>
      <c r="AH26" s="148" t="str">
        <f t="shared" si="49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8"/>
        <v/>
      </c>
      <c r="AM26" s="71" t="str">
        <f t="shared" si="19"/>
        <v>B</v>
      </c>
      <c r="AN26" s="71" t="str">
        <f t="shared" si="20"/>
        <v/>
      </c>
      <c r="AO26" s="71" t="str">
        <f t="shared" si="21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3"/>
        <v>BW</v>
      </c>
      <c r="BB26" s="14" t="str">
        <f t="shared" si="44"/>
        <v>B</v>
      </c>
      <c r="BC26" s="14" t="str">
        <f t="shared" si="24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7"/>
        <v/>
      </c>
      <c r="E27" s="113" t="str">
        <f t="shared" si="8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3" t="str">
        <f t="shared" si="11"/>
        <v>L2</v>
      </c>
      <c r="M27" s="24" t="str">
        <f t="shared" si="26"/>
        <v>L</v>
      </c>
      <c r="N27" s="24">
        <f t="shared" si="27"/>
        <v>-5</v>
      </c>
      <c r="O27" s="116" t="str">
        <f t="shared" si="12"/>
        <v/>
      </c>
      <c r="P27" s="24">
        <f>IF(H27="","",IF(B27="NB",P26,IF(O27="",SUM($O$5:$O27)+N27,SUM($O$5:$O27))))</f>
        <v>-1</v>
      </c>
      <c r="Q27" s="122" t="str">
        <f t="shared" si="0"/>
        <v/>
      </c>
      <c r="R27" s="120">
        <f t="shared" si="13"/>
        <v>-10</v>
      </c>
      <c r="S27" s="79" t="str">
        <f t="shared" si="14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48"/>
        <v/>
      </c>
      <c r="AH27" s="148" t="str">
        <f t="shared" si="49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8"/>
        <v/>
      </c>
      <c r="AM27" s="71" t="str">
        <f t="shared" si="19"/>
        <v>L5</v>
      </c>
      <c r="AN27" s="71" t="str">
        <f t="shared" si="20"/>
        <v/>
      </c>
      <c r="AO27" s="71" t="str">
        <f t="shared" si="21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L5</v>
      </c>
      <c r="BC27" s="14" t="str">
        <f t="shared" si="24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3" t="str">
        <f t="shared" si="8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3" t="str">
        <f t="shared" si="11"/>
        <v/>
      </c>
      <c r="M28" s="24" t="str">
        <f t="shared" si="26"/>
        <v>L</v>
      </c>
      <c r="N28" s="24">
        <f t="shared" si="27"/>
        <v>-9</v>
      </c>
      <c r="O28" s="116" t="str">
        <f t="shared" si="12"/>
        <v/>
      </c>
      <c r="P28" s="24">
        <f>IF(H28="","",IF(B28="NB",P27,IF(O28="",SUM($O$5:$O28)+N28,SUM($O$5:$O28))))</f>
        <v>-5</v>
      </c>
      <c r="Q28" s="122" t="str">
        <f t="shared" si="0"/>
        <v/>
      </c>
      <c r="R28" s="120">
        <f t="shared" si="13"/>
        <v>-4</v>
      </c>
      <c r="S28" s="79" t="str">
        <f t="shared" si="14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48"/>
        <v>F2</v>
      </c>
      <c r="AH28" s="148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8"/>
        <v>F2</v>
      </c>
      <c r="AM28" s="71" t="str">
        <f t="shared" si="19"/>
        <v/>
      </c>
      <c r="AN28" s="71" t="str">
        <f t="shared" si="20"/>
        <v>F2</v>
      </c>
      <c r="AO28" s="71" t="str">
        <f t="shared" si="21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3"/>
        <v>L5L</v>
      </c>
      <c r="BB28" s="14" t="str">
        <f t="shared" si="44"/>
        <v>F2</v>
      </c>
      <c r="BC28" s="14" t="str">
        <f t="shared" si="24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PD</v>
      </c>
      <c r="D29" s="78" t="str">
        <f t="shared" si="7"/>
        <v>F3</v>
      </c>
      <c r="E29" s="114" t="str">
        <f t="shared" si="8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9"/>
        <v>FE</v>
      </c>
      <c r="K29" s="78" t="str">
        <f t="shared" si="10"/>
        <v/>
      </c>
      <c r="L29" s="114" t="str">
        <f t="shared" si="11"/>
        <v>F3</v>
      </c>
      <c r="M29" s="25" t="str">
        <f t="shared" si="26"/>
        <v>W</v>
      </c>
      <c r="N29" s="25">
        <f t="shared" si="27"/>
        <v>-9</v>
      </c>
      <c r="O29" s="123" t="str">
        <f t="shared" si="12"/>
        <v/>
      </c>
      <c r="P29" s="25">
        <f>IF(H29="","",IF(B29="NB",P28,IF(O29="",SUM($O$5:$O29)+N29,SUM($O$5:$O29))))</f>
        <v>-5</v>
      </c>
      <c r="Q29" s="124" t="str">
        <f t="shared" si="0"/>
        <v/>
      </c>
      <c r="R29" s="121">
        <f t="shared" si="13"/>
        <v>0</v>
      </c>
      <c r="S29" s="79" t="str">
        <f t="shared" si="14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8" t="str">
        <f t="shared" si="48"/>
        <v/>
      </c>
      <c r="AH29" s="148" t="str">
        <f t="shared" si="49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3"/>
        <v>F2L</v>
      </c>
      <c r="BB29" s="14" t="str">
        <f t="shared" si="44"/>
        <v>F3</v>
      </c>
      <c r="BC29" s="14" t="str">
        <f t="shared" si="24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7"/>
        <v/>
      </c>
      <c r="E30" s="112" t="str">
        <f t="shared" si="8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>F2</v>
      </c>
      <c r="L30" s="112" t="str">
        <f t="shared" si="11"/>
        <v/>
      </c>
      <c r="M30" s="36" t="str">
        <f t="shared" si="26"/>
        <v>W</v>
      </c>
      <c r="N30" s="36">
        <f t="shared" si="27"/>
        <v>-11</v>
      </c>
      <c r="O30" s="127" t="str">
        <f t="shared" si="12"/>
        <v/>
      </c>
      <c r="P30" s="36">
        <f>IF(H30="","",IF(B30="NB",P29,IF(O30="",SUM($O$5:$O30)+N30,SUM($O$5:$O30))))</f>
        <v>-7</v>
      </c>
      <c r="Q30" s="128" t="str">
        <f t="shared" si="0"/>
        <v/>
      </c>
      <c r="R30" s="121">
        <f t="shared" si="13"/>
        <v>-2</v>
      </c>
      <c r="S30" s="79" t="str">
        <f t="shared" si="14"/>
        <v>L</v>
      </c>
      <c r="T30" s="14">
        <f t="shared" si="5"/>
        <v>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8" t="str">
        <f t="shared" si="48"/>
        <v>F2</v>
      </c>
      <c r="AH30" s="148" t="str">
        <f t="shared" si="49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>PD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3"/>
        <v>F3L</v>
      </c>
      <c r="BB30" s="14" t="str">
        <f t="shared" si="44"/>
        <v>F4</v>
      </c>
      <c r="BC30" s="14" t="str">
        <f t="shared" si="24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7" t="str">
        <f t="shared" si="7"/>
        <v/>
      </c>
      <c r="E31" s="113" t="str">
        <f t="shared" si="8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>B</v>
      </c>
      <c r="L31" s="113" t="str">
        <f t="shared" si="11"/>
        <v/>
      </c>
      <c r="M31" s="24" t="str">
        <f t="shared" si="26"/>
        <v>L</v>
      </c>
      <c r="N31" s="24">
        <f t="shared" si="27"/>
        <v>-7</v>
      </c>
      <c r="O31" s="116" t="str">
        <f t="shared" si="12"/>
        <v/>
      </c>
      <c r="P31" s="24">
        <f>IF(H31="","",IF(B31="NB",P30,IF(O31="",SUM($O$5:$O31)+N31,SUM($O$5:$O31))))</f>
        <v>-3</v>
      </c>
      <c r="Q31" s="122" t="str">
        <f t="shared" si="0"/>
        <v/>
      </c>
      <c r="R31" s="121">
        <f t="shared" si="13"/>
        <v>4</v>
      </c>
      <c r="S31" s="79" t="str">
        <f t="shared" si="14"/>
        <v>W</v>
      </c>
      <c r="T31" s="14">
        <f t="shared" si="5"/>
        <v>1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6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8" t="str">
        <f t="shared" si="48"/>
        <v>B</v>
      </c>
      <c r="AH31" s="148" t="str">
        <f t="shared" si="49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>PD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3"/>
        <v>F4L</v>
      </c>
      <c r="BB31" s="14" t="str">
        <f t="shared" si="44"/>
        <v>F5</v>
      </c>
      <c r="BC31" s="14" t="str">
        <f t="shared" si="24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7"/>
        <v/>
      </c>
      <c r="E32" s="113" t="str">
        <f t="shared" si="8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F2</v>
      </c>
      <c r="L32" s="113" t="str">
        <f t="shared" si="11"/>
        <v/>
      </c>
      <c r="M32" s="24" t="str">
        <f t="shared" si="26"/>
        <v>L</v>
      </c>
      <c r="N32" s="24">
        <f t="shared" si="27"/>
        <v>-5</v>
      </c>
      <c r="O32" s="116">
        <f t="shared" si="12"/>
        <v>-5</v>
      </c>
      <c r="P32" s="24">
        <f>IF(H32="","",IF(B32="NB",P31,IF(O32="",SUM($O$5:$O32)+N32,SUM($O$5:$O32))))</f>
        <v>-1</v>
      </c>
      <c r="Q32" s="122" t="str">
        <f t="shared" si="0"/>
        <v>Rabbit</v>
      </c>
      <c r="R32" s="121">
        <f t="shared" si="13"/>
        <v>2</v>
      </c>
      <c r="S32" s="79" t="str">
        <f t="shared" si="14"/>
        <v>W</v>
      </c>
      <c r="T32" s="14">
        <f t="shared" si="5"/>
        <v>4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7</v>
      </c>
      <c r="Z32" s="79" t="str">
        <f t="shared" si="32"/>
        <v>Y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48" t="str">
        <f t="shared" si="48"/>
        <v>F2</v>
      </c>
      <c r="AH32" s="148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3"/>
        <v>F5W</v>
      </c>
      <c r="BB32" s="14" t="str">
        <f t="shared" si="44"/>
        <v>F4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7"/>
        <v/>
      </c>
      <c r="E33" s="113" t="str">
        <f t="shared" si="8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>B</v>
      </c>
      <c r="L33" s="113" t="str">
        <f t="shared" si="11"/>
        <v/>
      </c>
      <c r="M33" s="24" t="str">
        <f t="shared" si="26"/>
        <v>L</v>
      </c>
      <c r="N33" s="24">
        <f t="shared" si="27"/>
        <v>0</v>
      </c>
      <c r="O33" s="116" t="str">
        <f t="shared" si="12"/>
        <v/>
      </c>
      <c r="P33" s="24">
        <f>IF(H33="","",IF(B33="NB",P32,IF(O33="",SUM($O$5:$O33)+N33,SUM($O$5:$O33))))</f>
        <v>-1</v>
      </c>
      <c r="Q33" s="122" t="str">
        <f t="shared" si="0"/>
        <v/>
      </c>
      <c r="R33" s="121">
        <f t="shared" si="13"/>
        <v>0</v>
      </c>
      <c r="S33" s="79" t="str">
        <f t="shared" si="14"/>
        <v/>
      </c>
      <c r="T33" s="14">
        <f t="shared" si="5"/>
        <v>4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8" t="str">
        <f t="shared" si="48"/>
        <v>B</v>
      </c>
      <c r="AH33" s="148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3"/>
        <v>F4W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7"/>
        <v/>
      </c>
      <c r="E34" s="114" t="str">
        <f t="shared" si="8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>F2</v>
      </c>
      <c r="L34" s="114" t="str">
        <f t="shared" si="11"/>
        <v/>
      </c>
      <c r="M34" s="25" t="str">
        <f t="shared" si="26"/>
        <v>L</v>
      </c>
      <c r="N34" s="25">
        <f t="shared" si="27"/>
        <v>3</v>
      </c>
      <c r="O34" s="123">
        <f t="shared" si="12"/>
        <v>3</v>
      </c>
      <c r="P34" s="25">
        <f>IF(H34="","",IF(B34="NB",P33,IF(O34="",SUM($O$5:$O34)+N34,SUM($O$5:$O34))))</f>
        <v>2</v>
      </c>
      <c r="Q34" s="124" t="str">
        <f t="shared" si="0"/>
        <v/>
      </c>
      <c r="R34" s="121">
        <f t="shared" si="13"/>
        <v>3</v>
      </c>
      <c r="S34" s="79" t="str">
        <f t="shared" si="14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8" t="str">
        <f t="shared" si="48"/>
        <v>F2</v>
      </c>
      <c r="AH34" s="148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7"/>
        <v/>
      </c>
      <c r="E35" s="112" t="str">
        <f t="shared" si="8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>B</v>
      </c>
      <c r="L35" s="112" t="str">
        <f t="shared" si="11"/>
        <v/>
      </c>
      <c r="M35" s="36" t="str">
        <f t="shared" si="26"/>
        <v>W</v>
      </c>
      <c r="N35" s="36">
        <f t="shared" si="27"/>
        <v>0</v>
      </c>
      <c r="O35" s="127" t="str">
        <f t="shared" si="12"/>
        <v/>
      </c>
      <c r="P35" s="36">
        <f>IF(H35="","",IF(B35="NB",P34,IF(O35="",SUM($O$5:$O35)+N35,SUM($O$5:$O35))))</f>
        <v>2</v>
      </c>
      <c r="Q35" s="128" t="str">
        <f t="shared" si="0"/>
        <v/>
      </c>
      <c r="R35" s="121">
        <f t="shared" si="13"/>
        <v>0</v>
      </c>
      <c r="S35" s="79" t="str">
        <f t="shared" si="14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8" t="str">
        <f t="shared" si="48"/>
        <v>B</v>
      </c>
      <c r="AH35" s="148" t="str">
        <f t="shared" si="49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>PD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B</v>
      </c>
      <c r="BC35" s="14" t="str">
        <f t="shared" si="24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2"/>
        <v/>
      </c>
      <c r="D36" s="77" t="str">
        <f t="shared" si="7"/>
        <v/>
      </c>
      <c r="E36" s="113" t="str">
        <f t="shared" si="8"/>
        <v>F2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>L5</v>
      </c>
      <c r="L36" s="113" t="str">
        <f t="shared" si="11"/>
        <v/>
      </c>
      <c r="M36" s="24" t="str">
        <f t="shared" si="26"/>
        <v>W</v>
      </c>
      <c r="N36" s="24">
        <f t="shared" si="27"/>
        <v>3</v>
      </c>
      <c r="O36" s="116">
        <f t="shared" si="12"/>
        <v>3</v>
      </c>
      <c r="P36" s="24">
        <f>IF(H36="","",IF(B36="NB",P35,IF(O36="",SUM($O$5:$O36)+N36,SUM($O$5:$O36))))</f>
        <v>5</v>
      </c>
      <c r="Q36" s="122" t="str">
        <f t="shared" si="0"/>
        <v/>
      </c>
      <c r="R36" s="121">
        <f t="shared" si="13"/>
        <v>3</v>
      </c>
      <c r="S36" s="79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48" t="str">
        <f t="shared" si="48"/>
        <v>L5</v>
      </c>
      <c r="AH36" s="148" t="str">
        <f t="shared" si="49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>PD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3"/>
        <v>BL</v>
      </c>
      <c r="BB36" s="14" t="str">
        <f t="shared" si="44"/>
        <v>F2</v>
      </c>
      <c r="BC36" s="14" t="str">
        <f t="shared" si="24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3" t="str">
        <f t="shared" si="8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B</v>
      </c>
      <c r="L37" s="113" t="str">
        <f t="shared" si="11"/>
        <v/>
      </c>
      <c r="M37" s="24" t="str">
        <f t="shared" si="26"/>
        <v>L</v>
      </c>
      <c r="N37" s="24">
        <f t="shared" si="27"/>
        <v>0</v>
      </c>
      <c r="O37" s="116" t="str">
        <f t="shared" si="12"/>
        <v/>
      </c>
      <c r="P37" s="24">
        <f>IF(H37="","",IF(B37="NB",P36,IF(O37="",SUM($O$5:$O37)+N37,SUM($O$5:$O37))))</f>
        <v>5</v>
      </c>
      <c r="Q37" s="122" t="str">
        <f t="shared" si="0"/>
        <v/>
      </c>
      <c r="R37" s="121">
        <f t="shared" si="13"/>
        <v>0</v>
      </c>
      <c r="S37" s="79" t="str">
        <f t="shared" si="14"/>
        <v/>
      </c>
      <c r="T37" s="14">
        <f t="shared" si="5"/>
        <v>10</v>
      </c>
      <c r="U37" s="14">
        <f t="shared" si="28"/>
        <v>0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48" t="str">
        <f t="shared" si="48"/>
        <v>B</v>
      </c>
      <c r="AH37" s="148" t="str">
        <f t="shared" si="49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>PD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3"/>
        <v>F2L</v>
      </c>
      <c r="BB37" s="14" t="str">
        <f t="shared" si="44"/>
        <v>B</v>
      </c>
      <c r="BC37" s="14" t="str">
        <f t="shared" si="24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7"/>
        <v/>
      </c>
      <c r="E38" s="113" t="str">
        <f t="shared" si="8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F2</v>
      </c>
      <c r="L38" s="113" t="str">
        <f t="shared" si="11"/>
        <v/>
      </c>
      <c r="M38" s="24" t="str">
        <f t="shared" si="26"/>
        <v>L</v>
      </c>
      <c r="N38" s="24">
        <f t="shared" si="27"/>
        <v>3</v>
      </c>
      <c r="O38" s="116">
        <f t="shared" si="12"/>
        <v>3</v>
      </c>
      <c r="P38" s="24">
        <f>IF(H38="","",IF(B38="NB",P37,IF(O38="",SUM($O$5:$O38)+N38,SUM($O$5:$O38))))</f>
        <v>8</v>
      </c>
      <c r="Q38" s="122" t="str">
        <f t="shared" si="0"/>
        <v/>
      </c>
      <c r="R38" s="121">
        <f t="shared" si="13"/>
        <v>3</v>
      </c>
      <c r="S38" s="79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48" t="str">
        <f t="shared" si="48"/>
        <v>F2</v>
      </c>
      <c r="AH38" s="148" t="str">
        <f t="shared" si="49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>PD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3"/>
        <v>BW</v>
      </c>
      <c r="BB38" s="14" t="str">
        <f t="shared" si="44"/>
        <v>L5</v>
      </c>
      <c r="BC38" s="14" t="str">
        <f t="shared" si="24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2"/>
        <v/>
      </c>
      <c r="D39" s="78" t="str">
        <f t="shared" si="7"/>
        <v/>
      </c>
      <c r="E39" s="114" t="str">
        <f t="shared" si="8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>B</v>
      </c>
      <c r="L39" s="114" t="str">
        <f t="shared" si="11"/>
        <v/>
      </c>
      <c r="M39" s="25" t="str">
        <f t="shared" si="26"/>
        <v>W</v>
      </c>
      <c r="N39" s="25">
        <f t="shared" si="27"/>
        <v>0</v>
      </c>
      <c r="O39" s="123" t="str">
        <f t="shared" si="12"/>
        <v/>
      </c>
      <c r="P39" s="25">
        <f>IF(H39="","",IF(B39="NB",P38,IF(O39="",SUM($O$5:$O39)+N39,SUM($O$5:$O39))))</f>
        <v>8</v>
      </c>
      <c r="Q39" s="124" t="str">
        <f t="shared" si="0"/>
        <v/>
      </c>
      <c r="R39" s="121">
        <f t="shared" si="13"/>
        <v>0</v>
      </c>
      <c r="S39" s="79" t="str">
        <f t="shared" si="14"/>
        <v/>
      </c>
      <c r="T39" s="14">
        <f t="shared" si="5"/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48" t="str">
        <f t="shared" si="48"/>
        <v>B</v>
      </c>
      <c r="AH39" s="148" t="str">
        <f t="shared" si="49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>PD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3"/>
        <v>L5W</v>
      </c>
      <c r="BB39" s="14" t="str">
        <f t="shared" si="44"/>
        <v>B</v>
      </c>
      <c r="BC39" s="14" t="str">
        <f t="shared" si="24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B3</v>
      </c>
      <c r="C40" s="36" t="str">
        <f t="shared" si="2"/>
        <v/>
      </c>
      <c r="D40" s="75" t="str">
        <f t="shared" si="7"/>
        <v>F2</v>
      </c>
      <c r="E40" s="112" t="str">
        <f t="shared" si="8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2" t="str">
        <f t="shared" si="11"/>
        <v>L5</v>
      </c>
      <c r="M40" s="36" t="str">
        <f t="shared" si="26"/>
        <v>L</v>
      </c>
      <c r="N40" s="36">
        <f t="shared" si="27"/>
        <v>-3</v>
      </c>
      <c r="O40" s="127" t="str">
        <f t="shared" si="12"/>
        <v/>
      </c>
      <c r="P40" s="36">
        <f>IF(H40="","",IF(B40="NB",P39,IF(O40="",SUM($O$5:$O40)+N40,SUM($O$5:$O40))))</f>
        <v>5</v>
      </c>
      <c r="Q40" s="128" t="str">
        <f t="shared" si="0"/>
        <v/>
      </c>
      <c r="R40" s="121">
        <f t="shared" si="13"/>
        <v>-3</v>
      </c>
      <c r="S40" s="79" t="str">
        <f t="shared" si="14"/>
        <v>L</v>
      </c>
      <c r="T40" s="14">
        <f t="shared" si="5"/>
        <v>9</v>
      </c>
      <c r="U40" s="14">
        <f t="shared" si="28"/>
        <v>-1</v>
      </c>
      <c r="V40" s="14" t="str">
        <f t="shared" si="29"/>
        <v>C</v>
      </c>
      <c r="W40" s="14" t="str">
        <f t="shared" si="51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48" t="str">
        <f t="shared" si="48"/>
        <v/>
      </c>
      <c r="AH40" s="148" t="str">
        <f t="shared" si="49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>PD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3"/>
        <v>BL</v>
      </c>
      <c r="BB40" s="14" t="str">
        <f t="shared" si="44"/>
        <v>F2</v>
      </c>
      <c r="BC40" s="14" t="str">
        <f t="shared" si="24"/>
        <v>BW</v>
      </c>
      <c r="BD40" s="14" t="str">
        <f t="shared" si="47"/>
        <v>L5</v>
      </c>
      <c r="BE40" s="14" t="str">
        <f t="shared" si="45"/>
        <v>2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B3</v>
      </c>
      <c r="C41" s="24" t="str">
        <f t="shared" si="2"/>
        <v>T-T</v>
      </c>
      <c r="D41" s="77" t="str">
        <f t="shared" si="7"/>
        <v/>
      </c>
      <c r="E41" s="113" t="str">
        <f t="shared" si="8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3" t="str">
        <f t="shared" si="11"/>
        <v>F2</v>
      </c>
      <c r="M41" s="24" t="str">
        <f t="shared" si="26"/>
        <v>L</v>
      </c>
      <c r="N41" s="24">
        <f t="shared" si="27"/>
        <v>-6</v>
      </c>
      <c r="O41" s="116" t="str">
        <f t="shared" si="12"/>
        <v/>
      </c>
      <c r="P41" s="24">
        <f>IF(H41="","",IF(B41="NB",P40,IF(O41="",SUM($O$5:$O41)+N41,SUM($O$5:$O41))))</f>
        <v>2</v>
      </c>
      <c r="Q41" s="122" t="str">
        <f t="shared" si="0"/>
        <v/>
      </c>
      <c r="R41" s="121">
        <f t="shared" si="13"/>
        <v>-3</v>
      </c>
      <c r="S41" s="79" t="str">
        <f t="shared" si="14"/>
        <v>L</v>
      </c>
      <c r="T41" s="14">
        <f t="shared" si="5"/>
        <v>6</v>
      </c>
      <c r="U41" s="14">
        <f t="shared" si="28"/>
        <v>-3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3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2</v>
      </c>
      <c r="AG41" s="148" t="str">
        <f t="shared" si="48"/>
        <v/>
      </c>
      <c r="AH41" s="148" t="str">
        <f t="shared" si="49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8"/>
        <v/>
      </c>
      <c r="AM41" s="71" t="str">
        <f t="shared" si="19"/>
        <v>B</v>
      </c>
      <c r="AN41" s="71" t="str">
        <f t="shared" si="20"/>
        <v/>
      </c>
      <c r="AO41" s="71" t="str">
        <f t="shared" si="21"/>
        <v>F2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3"/>
        <v>F2W</v>
      </c>
      <c r="BB41" s="14" t="str">
        <f t="shared" si="44"/>
        <v>B</v>
      </c>
      <c r="BC41" s="14" t="str">
        <f t="shared" si="24"/>
        <v>L5L</v>
      </c>
      <c r="BD41" s="14" t="str">
        <f t="shared" si="47"/>
        <v>F2</v>
      </c>
      <c r="BE41" s="14">
        <f t="shared" si="45"/>
        <v>1</v>
      </c>
      <c r="BF41" s="14" t="str">
        <f t="shared" si="46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7"/>
        <v/>
      </c>
      <c r="E42" s="113" t="str">
        <f t="shared" si="8"/>
        <v>F2</v>
      </c>
      <c r="F42" s="67" t="str">
        <f t="shared" si="25"/>
        <v>L</v>
      </c>
      <c r="H42" s="81" t="str">
        <f>IF('Strategy Dashboard'!AU42="","",'Strategy Dashboard'!AU42)</f>
        <v>P</v>
      </c>
      <c r="J42" s="68" t="str">
        <f t="shared" si="9"/>
        <v/>
      </c>
      <c r="K42" s="77" t="str">
        <f t="shared" si="10"/>
        <v/>
      </c>
      <c r="L42" s="113" t="str">
        <f t="shared" si="11"/>
        <v>F3</v>
      </c>
      <c r="M42" s="24" t="str">
        <f t="shared" si="26"/>
        <v>L</v>
      </c>
      <c r="N42" s="24">
        <f t="shared" si="27"/>
        <v>-11</v>
      </c>
      <c r="O42" s="116" t="str">
        <f t="shared" si="12"/>
        <v/>
      </c>
      <c r="P42" s="24">
        <f>IF(H42="","",IF(B42="NB",P41,IF(O42="",SUM($O$5:$O42)+N42,SUM($O$5:$O42))))</f>
        <v>-3</v>
      </c>
      <c r="Q42" s="122" t="str">
        <f t="shared" si="0"/>
        <v/>
      </c>
      <c r="R42" s="121">
        <f t="shared" si="13"/>
        <v>-5</v>
      </c>
      <c r="S42" s="79" t="str">
        <f t="shared" si="14"/>
        <v>L</v>
      </c>
      <c r="T42" s="14">
        <f t="shared" si="5"/>
        <v>0</v>
      </c>
      <c r="U42" s="14">
        <f t="shared" si="28"/>
        <v>-6</v>
      </c>
      <c r="V42" s="14" t="str">
        <f t="shared" si="29"/>
        <v>C</v>
      </c>
      <c r="W42" s="14" t="str">
        <f t="shared" si="51"/>
        <v>Y</v>
      </c>
      <c r="X42" s="14" t="str">
        <f t="shared" si="30"/>
        <v>N</v>
      </c>
      <c r="Y42" s="14">
        <f t="shared" si="31"/>
        <v>4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3</v>
      </c>
      <c r="AG42" s="148" t="str">
        <f t="shared" si="48"/>
        <v/>
      </c>
      <c r="AH42" s="148" t="str">
        <f t="shared" si="49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8"/>
        <v/>
      </c>
      <c r="AM42" s="71" t="str">
        <f t="shared" si="19"/>
        <v>F2</v>
      </c>
      <c r="AN42" s="71" t="str">
        <f t="shared" si="20"/>
        <v/>
      </c>
      <c r="AO42" s="71" t="str">
        <f t="shared" si="21"/>
        <v>F3</v>
      </c>
      <c r="AR42" s="14" t="str">
        <f t="shared" si="3"/>
        <v>T-T</v>
      </c>
      <c r="AS42" s="14" t="str">
        <f t="shared" si="50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3"/>
        <v>BL</v>
      </c>
      <c r="BB42" s="14" t="str">
        <f t="shared" si="44"/>
        <v>F2</v>
      </c>
      <c r="BC42" s="14" t="str">
        <f t="shared" si="24"/>
        <v>F2L</v>
      </c>
      <c r="BD42" s="14" t="str">
        <f t="shared" si="47"/>
        <v>F3</v>
      </c>
      <c r="BE42" s="14" t="str">
        <f t="shared" si="45"/>
        <v>2</v>
      </c>
      <c r="BF42" s="14" t="str">
        <f t="shared" si="46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B1</v>
      </c>
      <c r="C43" s="24" t="str">
        <f t="shared" si="2"/>
        <v>PD</v>
      </c>
      <c r="D43" s="77" t="str">
        <f t="shared" si="7"/>
        <v>F3</v>
      </c>
      <c r="E43" s="113" t="str">
        <f t="shared" si="8"/>
        <v/>
      </c>
      <c r="F43" s="67" t="str">
        <f t="shared" si="25"/>
        <v>L</v>
      </c>
      <c r="H43" s="81" t="str">
        <f>IF('Strategy Dashboard'!AU43="","",'Strategy Dashboard'!AU43)</f>
        <v>B</v>
      </c>
      <c r="J43" s="68" t="str">
        <f t="shared" si="9"/>
        <v>FE</v>
      </c>
      <c r="K43" s="77" t="str">
        <f t="shared" si="10"/>
        <v/>
      </c>
      <c r="L43" s="113" t="str">
        <f t="shared" si="11"/>
        <v>F4</v>
      </c>
      <c r="M43" s="24" t="str">
        <f t="shared" si="26"/>
        <v>W</v>
      </c>
      <c r="N43" s="24">
        <f t="shared" si="27"/>
        <v>-10</v>
      </c>
      <c r="O43" s="116" t="str">
        <f t="shared" si="12"/>
        <v/>
      </c>
      <c r="P43" s="24">
        <f>IF(H43="","",IF(B43="NB",P42,IF(O43="",SUM($O$5:$O43)+N43,SUM($O$5:$O43))))</f>
        <v>-2</v>
      </c>
      <c r="Q43" s="122" t="str">
        <f t="shared" si="0"/>
        <v/>
      </c>
      <c r="R43" s="121">
        <f t="shared" si="13"/>
        <v>1</v>
      </c>
      <c r="S43" s="79" t="str">
        <f t="shared" si="14"/>
        <v>W</v>
      </c>
      <c r="T43" s="14">
        <f t="shared" si="5"/>
        <v>1</v>
      </c>
      <c r="U43" s="14">
        <f t="shared" si="28"/>
        <v>1</v>
      </c>
      <c r="V43" s="14" t="str">
        <f t="shared" si="29"/>
        <v>C</v>
      </c>
      <c r="W43" s="14" t="str">
        <f t="shared" si="51"/>
        <v>N</v>
      </c>
      <c r="X43" s="14" t="str">
        <f t="shared" si="30"/>
        <v>N</v>
      </c>
      <c r="Y43" s="14">
        <f t="shared" si="31"/>
        <v>5</v>
      </c>
      <c r="Z43" s="79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3</v>
      </c>
      <c r="AD43" s="14">
        <f t="shared" si="36"/>
        <v>0</v>
      </c>
      <c r="AE43" s="14">
        <f t="shared" si="37"/>
        <v>0</v>
      </c>
      <c r="AF43" s="14">
        <f t="shared" si="38"/>
        <v>4</v>
      </c>
      <c r="AG43" s="148" t="str">
        <f t="shared" si="48"/>
        <v/>
      </c>
      <c r="AH43" s="148" t="str">
        <f t="shared" si="49"/>
        <v>F4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>PD</v>
      </c>
      <c r="AS43" s="14" t="str">
        <f t="shared" si="50"/>
        <v>FE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2"/>
        <v>01234</v>
      </c>
      <c r="AW43" s="14" t="str">
        <f t="shared" si="52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23"/>
        <v>F2L</v>
      </c>
      <c r="BB43" s="14" t="str">
        <f t="shared" si="44"/>
        <v>F3</v>
      </c>
      <c r="BC43" s="14" t="str">
        <f t="shared" si="24"/>
        <v>F3L</v>
      </c>
      <c r="BD43" s="14" t="str">
        <f t="shared" si="47"/>
        <v>F4</v>
      </c>
      <c r="BE43" s="14" t="str">
        <f t="shared" si="45"/>
        <v>3</v>
      </c>
      <c r="BF43" s="14" t="str">
        <f t="shared" si="46"/>
        <v>4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P1</v>
      </c>
      <c r="C44" s="25" t="str">
        <f t="shared" si="2"/>
        <v/>
      </c>
      <c r="D44" s="78" t="str">
        <f t="shared" si="7"/>
        <v>F4</v>
      </c>
      <c r="E44" s="114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4" t="str">
        <f t="shared" si="11"/>
        <v>F3</v>
      </c>
      <c r="M44" s="25" t="str">
        <f t="shared" si="26"/>
        <v/>
      </c>
      <c r="N44" s="25" t="str">
        <f t="shared" si="27"/>
        <v/>
      </c>
      <c r="O44" s="123" t="str">
        <f t="shared" si="12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6</v>
      </c>
      <c r="Z44" s="79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4</v>
      </c>
      <c r="AD44" s="14">
        <f t="shared" si="36"/>
        <v>0</v>
      </c>
      <c r="AE44" s="14">
        <f t="shared" si="37"/>
        <v>0</v>
      </c>
      <c r="AF44" s="14">
        <f t="shared" si="38"/>
        <v>3</v>
      </c>
      <c r="AG44" s="148" t="str">
        <f t="shared" si="48"/>
        <v/>
      </c>
      <c r="AH44" s="148" t="str">
        <f t="shared" si="49"/>
        <v>F3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>PD</v>
      </c>
      <c r="AS44" s="14" t="str">
        <f t="shared" si="50"/>
        <v>FE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12340</v>
      </c>
      <c r="AW44" s="14" t="str">
        <f t="shared" si="52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23"/>
        <v>F3L</v>
      </c>
      <c r="BB44" s="14" t="str">
        <f t="shared" si="44"/>
        <v>F4</v>
      </c>
      <c r="BC44" s="14" t="str">
        <f t="shared" si="24"/>
        <v>F4W</v>
      </c>
      <c r="BD44" s="14" t="str">
        <f t="shared" si="47"/>
        <v>F3</v>
      </c>
      <c r="BE44" s="14" t="str">
        <f t="shared" si="45"/>
        <v>4</v>
      </c>
      <c r="BF44" s="14" t="str">
        <f t="shared" si="46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2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2" t="str">
        <f t="shared" si="11"/>
        <v/>
      </c>
      <c r="M45" s="36" t="str">
        <f t="shared" si="26"/>
        <v/>
      </c>
      <c r="N45" s="36" t="str">
        <f t="shared" si="27"/>
        <v/>
      </c>
      <c r="O45" s="127" t="str">
        <f t="shared" si="12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48"/>
        <v/>
      </c>
      <c r="AH45" s="148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23400</v>
      </c>
      <c r="AW45" s="14" t="str">
        <f t="shared" si="52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23"/>
        <v>F4</v>
      </c>
      <c r="BB45" s="14" t="str">
        <f t="shared" si="44"/>
        <v/>
      </c>
      <c r="BC45" s="14" t="str">
        <f t="shared" si="24"/>
        <v>F3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3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3" t="str">
        <f t="shared" si="11"/>
        <v/>
      </c>
      <c r="M46" s="24" t="str">
        <f t="shared" si="26"/>
        <v/>
      </c>
      <c r="N46" s="24" t="str">
        <f t="shared" si="27"/>
        <v/>
      </c>
      <c r="O46" s="116" t="str">
        <f t="shared" si="12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48"/>
        <v/>
      </c>
      <c r="AH46" s="148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34000</v>
      </c>
      <c r="AW46" s="14" t="str">
        <f t="shared" si="53"/>
        <v>00100</v>
      </c>
      <c r="AX46" s="14" t="str">
        <f t="shared" ref="AX46:AY61" si="54">IF(AT40="",0,AT40)&amp;IF(AT41="",0,AT41)&amp;IF(AT42="",0,AT42)&amp;IF(AT43="",0,AT43)&amp;IF(AT44="",0,AT44)&amp;IF(AT45="",0,AT45)</f>
        <v>234000</v>
      </c>
      <c r="AY46" s="14" t="str">
        <f t="shared" si="54"/>
        <v>000100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3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3" t="str">
        <f t="shared" si="11"/>
        <v/>
      </c>
      <c r="M47" s="24" t="str">
        <f t="shared" si="26"/>
        <v/>
      </c>
      <c r="N47" s="24" t="str">
        <f t="shared" si="27"/>
        <v/>
      </c>
      <c r="O47" s="116" t="str">
        <f t="shared" si="12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48"/>
        <v/>
      </c>
      <c r="AH47" s="148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40000</v>
      </c>
      <c r="AW47" s="14" t="str">
        <f t="shared" si="53"/>
        <v>01000</v>
      </c>
      <c r="AX47" s="14" t="str">
        <f t="shared" si="54"/>
        <v>340000</v>
      </c>
      <c r="AY47" s="14" t="str">
        <f t="shared" si="54"/>
        <v>001000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3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3" t="str">
        <f t="shared" si="11"/>
        <v/>
      </c>
      <c r="M48" s="24" t="str">
        <f t="shared" si="26"/>
        <v/>
      </c>
      <c r="N48" s="24" t="str">
        <f t="shared" si="27"/>
        <v/>
      </c>
      <c r="O48" s="116" t="str">
        <f t="shared" si="12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48"/>
        <v/>
      </c>
      <c r="AH48" s="148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10000</v>
      </c>
      <c r="AX48" s="14" t="str">
        <f t="shared" si="54"/>
        <v>400000</v>
      </c>
      <c r="AY48" s="14" t="str">
        <f t="shared" si="54"/>
        <v>010000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4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4" t="str">
        <f t="shared" si="11"/>
        <v/>
      </c>
      <c r="M49" s="25" t="str">
        <f t="shared" si="26"/>
        <v/>
      </c>
      <c r="N49" s="25" t="str">
        <f t="shared" si="27"/>
        <v/>
      </c>
      <c r="O49" s="123" t="str">
        <f t="shared" si="12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48"/>
        <v/>
      </c>
      <c r="AH49" s="148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100000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2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2" t="str">
        <f t="shared" si="11"/>
        <v/>
      </c>
      <c r="M50" s="36" t="str">
        <f t="shared" si="26"/>
        <v/>
      </c>
      <c r="N50" s="36" t="str">
        <f t="shared" si="27"/>
        <v/>
      </c>
      <c r="O50" s="127" t="str">
        <f t="shared" si="12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48"/>
        <v/>
      </c>
      <c r="AH50" s="148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3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3" t="str">
        <f t="shared" si="11"/>
        <v/>
      </c>
      <c r="M51" s="24" t="str">
        <f t="shared" si="26"/>
        <v/>
      </c>
      <c r="N51" s="24" t="str">
        <f t="shared" si="27"/>
        <v/>
      </c>
      <c r="O51" s="116" t="str">
        <f t="shared" si="12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48"/>
        <v/>
      </c>
      <c r="AH51" s="148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3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3" t="str">
        <f t="shared" si="11"/>
        <v/>
      </c>
      <c r="M52" s="24" t="str">
        <f t="shared" si="26"/>
        <v/>
      </c>
      <c r="N52" s="24" t="str">
        <f t="shared" si="27"/>
        <v/>
      </c>
      <c r="O52" s="116" t="str">
        <f t="shared" si="12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48"/>
        <v/>
      </c>
      <c r="AH52" s="148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3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3" t="str">
        <f t="shared" si="11"/>
        <v/>
      </c>
      <c r="M53" s="24" t="str">
        <f t="shared" si="26"/>
        <v/>
      </c>
      <c r="N53" s="24" t="str">
        <f t="shared" si="27"/>
        <v/>
      </c>
      <c r="O53" s="116" t="str">
        <f t="shared" si="12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48"/>
        <v/>
      </c>
      <c r="AH53" s="148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4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4" t="str">
        <f t="shared" si="11"/>
        <v/>
      </c>
      <c r="M54" s="25" t="str">
        <f t="shared" si="26"/>
        <v/>
      </c>
      <c r="N54" s="25" t="str">
        <f t="shared" si="27"/>
        <v/>
      </c>
      <c r="O54" s="123" t="str">
        <f t="shared" si="12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48"/>
        <v/>
      </c>
      <c r="AH54" s="148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2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2" t="str">
        <f t="shared" si="11"/>
        <v/>
      </c>
      <c r="M55" s="36" t="str">
        <f t="shared" si="26"/>
        <v/>
      </c>
      <c r="N55" s="36" t="str">
        <f t="shared" si="27"/>
        <v/>
      </c>
      <c r="O55" s="127" t="str">
        <f t="shared" si="12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48"/>
        <v/>
      </c>
      <c r="AH55" s="148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3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3" t="str">
        <f t="shared" si="11"/>
        <v/>
      </c>
      <c r="M56" s="24" t="str">
        <f t="shared" si="26"/>
        <v/>
      </c>
      <c r="N56" s="24" t="str">
        <f t="shared" si="27"/>
        <v/>
      </c>
      <c r="O56" s="116" t="str">
        <f t="shared" si="12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48"/>
        <v/>
      </c>
      <c r="AH56" s="148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3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3" t="str">
        <f t="shared" si="11"/>
        <v/>
      </c>
      <c r="M57" s="24" t="str">
        <f t="shared" si="26"/>
        <v/>
      </c>
      <c r="N57" s="24" t="str">
        <f t="shared" si="27"/>
        <v/>
      </c>
      <c r="O57" s="116" t="str">
        <f t="shared" si="12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48"/>
        <v/>
      </c>
      <c r="AH57" s="148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3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3" t="str">
        <f t="shared" si="11"/>
        <v/>
      </c>
      <c r="M58" s="24" t="str">
        <f t="shared" si="26"/>
        <v/>
      </c>
      <c r="N58" s="24" t="str">
        <f t="shared" si="27"/>
        <v/>
      </c>
      <c r="O58" s="116" t="str">
        <f t="shared" si="12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48"/>
        <v/>
      </c>
      <c r="AH58" s="148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4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4" t="str">
        <f t="shared" si="11"/>
        <v/>
      </c>
      <c r="M59" s="25" t="str">
        <f t="shared" si="26"/>
        <v/>
      </c>
      <c r="N59" s="25" t="str">
        <f t="shared" si="27"/>
        <v/>
      </c>
      <c r="O59" s="123" t="str">
        <f t="shared" si="12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48"/>
        <v/>
      </c>
      <c r="AH59" s="148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2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2" t="str">
        <f t="shared" si="11"/>
        <v/>
      </c>
      <c r="M60" s="36" t="str">
        <f t="shared" si="26"/>
        <v/>
      </c>
      <c r="N60" s="36" t="str">
        <f t="shared" si="27"/>
        <v/>
      </c>
      <c r="O60" s="127" t="str">
        <f t="shared" si="12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48"/>
        <v/>
      </c>
      <c r="AH60" s="148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3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3" t="str">
        <f t="shared" si="11"/>
        <v/>
      </c>
      <c r="M61" s="24" t="str">
        <f t="shared" si="26"/>
        <v/>
      </c>
      <c r="N61" s="24" t="str">
        <f t="shared" si="27"/>
        <v/>
      </c>
      <c r="O61" s="116" t="str">
        <f t="shared" si="12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48"/>
        <v/>
      </c>
      <c r="AH61" s="148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3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3" t="str">
        <f t="shared" si="11"/>
        <v/>
      </c>
      <c r="M62" s="24" t="str">
        <f t="shared" si="26"/>
        <v/>
      </c>
      <c r="N62" s="24" t="str">
        <f t="shared" si="27"/>
        <v/>
      </c>
      <c r="O62" s="116" t="str">
        <f t="shared" si="12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48"/>
        <v/>
      </c>
      <c r="AH62" s="148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3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3" t="str">
        <f t="shared" si="11"/>
        <v/>
      </c>
      <c r="M63" s="24" t="str">
        <f t="shared" si="26"/>
        <v/>
      </c>
      <c r="N63" s="24" t="str">
        <f t="shared" si="27"/>
        <v/>
      </c>
      <c r="O63" s="116" t="str">
        <f t="shared" si="12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48"/>
        <v/>
      </c>
      <c r="AH63" s="148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4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4" t="str">
        <f t="shared" si="11"/>
        <v/>
      </c>
      <c r="M64" s="25" t="str">
        <f t="shared" si="26"/>
        <v/>
      </c>
      <c r="N64" s="25" t="str">
        <f t="shared" si="27"/>
        <v/>
      </c>
      <c r="O64" s="123" t="str">
        <f t="shared" si="12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48"/>
        <v/>
      </c>
      <c r="AH64" s="148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2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2" t="str">
        <f t="shared" si="11"/>
        <v/>
      </c>
      <c r="M65" s="36" t="str">
        <f t="shared" si="26"/>
        <v/>
      </c>
      <c r="N65" s="36" t="str">
        <f t="shared" si="27"/>
        <v/>
      </c>
      <c r="O65" s="127" t="str">
        <f t="shared" si="12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48"/>
        <v/>
      </c>
      <c r="AH65" s="148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3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3" t="str">
        <f t="shared" si="11"/>
        <v/>
      </c>
      <c r="M66" s="24" t="str">
        <f t="shared" si="26"/>
        <v/>
      </c>
      <c r="N66" s="24" t="str">
        <f t="shared" si="27"/>
        <v/>
      </c>
      <c r="O66" s="116" t="str">
        <f t="shared" si="12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48"/>
        <v/>
      </c>
      <c r="AH66" s="148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3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3" t="str">
        <f t="shared" si="11"/>
        <v/>
      </c>
      <c r="M67" s="24" t="str">
        <f t="shared" si="26"/>
        <v/>
      </c>
      <c r="N67" s="24" t="str">
        <f t="shared" si="27"/>
        <v/>
      </c>
      <c r="O67" s="116" t="str">
        <f t="shared" si="12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48"/>
        <v/>
      </c>
      <c r="AH67" s="148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3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3" t="str">
        <f t="shared" si="11"/>
        <v/>
      </c>
      <c r="M68" s="24" t="str">
        <f t="shared" si="26"/>
        <v/>
      </c>
      <c r="N68" s="24" t="str">
        <f t="shared" si="27"/>
        <v/>
      </c>
      <c r="O68" s="116" t="str">
        <f t="shared" si="12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48"/>
        <v/>
      </c>
      <c r="AH68" s="148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4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4" t="str">
        <f t="shared" si="11"/>
        <v/>
      </c>
      <c r="M69" s="25" t="str">
        <f t="shared" si="26"/>
        <v/>
      </c>
      <c r="N69" s="25" t="str">
        <f t="shared" si="27"/>
        <v/>
      </c>
      <c r="O69" s="123" t="str">
        <f t="shared" si="12"/>
        <v/>
      </c>
      <c r="P69" s="25" t="str">
        <f>IF(H69="","",IF(B69="NB",P68,IF(O69="",SUM($O$5:$O69)+N69,SUM($O$5:$O69))))</f>
        <v/>
      </c>
      <c r="Q69" s="124" t="str">
        <f t="shared" ref="Q69:Q109" si="62">IF(AB69="R","Rabbit","")</f>
        <v/>
      </c>
      <c r="R69" s="121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48"/>
        <v/>
      </c>
      <c r="AH69" s="148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2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2" t="str">
        <f t="shared" si="11"/>
        <v/>
      </c>
      <c r="M70" s="36" t="str">
        <f t="shared" si="26"/>
        <v/>
      </c>
      <c r="N70" s="36" t="str">
        <f t="shared" si="27"/>
        <v/>
      </c>
      <c r="O70" s="127" t="str">
        <f t="shared" si="12"/>
        <v/>
      </c>
      <c r="P70" s="36" t="str">
        <f>IF(H70="","",IF(B70="NB",P69,IF(O70="",SUM($O$5:$O70)+N70,SUM($O$5:$O70))))</f>
        <v/>
      </c>
      <c r="Q70" s="128" t="str">
        <f t="shared" si="62"/>
        <v/>
      </c>
      <c r="R70" s="121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48"/>
        <v/>
      </c>
      <c r="AH70" s="148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3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3" t="str">
        <f t="shared" si="11"/>
        <v/>
      </c>
      <c r="M71" s="24" t="str">
        <f t="shared" si="26"/>
        <v/>
      </c>
      <c r="N71" s="24" t="str">
        <f t="shared" si="27"/>
        <v/>
      </c>
      <c r="O71" s="116" t="str">
        <f t="shared" si="12"/>
        <v/>
      </c>
      <c r="P71" s="24" t="str">
        <f>IF(H71="","",IF(B71="NB",P70,IF(O71="",SUM($O$5:$O71)+N71,SUM($O$5:$O71))))</f>
        <v/>
      </c>
      <c r="Q71" s="122" t="str">
        <f t="shared" si="62"/>
        <v/>
      </c>
      <c r="R71" s="121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48"/>
        <v/>
      </c>
      <c r="AH71" s="148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3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3" t="str">
        <f t="shared" si="11"/>
        <v/>
      </c>
      <c r="M72" s="24" t="str">
        <f t="shared" si="26"/>
        <v/>
      </c>
      <c r="N72" s="24" t="str">
        <f t="shared" si="27"/>
        <v/>
      </c>
      <c r="O72" s="116" t="str">
        <f t="shared" si="12"/>
        <v/>
      </c>
      <c r="P72" s="24" t="str">
        <f>IF(H72="","",IF(B72="NB",P71,IF(O72="",SUM($O$5:$O72)+N72,SUM($O$5:$O72))))</f>
        <v/>
      </c>
      <c r="Q72" s="122" t="str">
        <f t="shared" si="62"/>
        <v/>
      </c>
      <c r="R72" s="121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48"/>
        <v/>
      </c>
      <c r="AH72" s="148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3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3" t="str">
        <f t="shared" si="11"/>
        <v/>
      </c>
      <c r="M73" s="24" t="str">
        <f t="shared" si="26"/>
        <v/>
      </c>
      <c r="N73" s="24" t="str">
        <f t="shared" si="27"/>
        <v/>
      </c>
      <c r="O73" s="116" t="str">
        <f t="shared" si="12"/>
        <v/>
      </c>
      <c r="P73" s="24" t="str">
        <f>IF(H73="","",IF(B73="NB",P72,IF(O73="",SUM($O$5:$O73)+N73,SUM($O$5:$O73))))</f>
        <v/>
      </c>
      <c r="Q73" s="122" t="str">
        <f t="shared" si="62"/>
        <v/>
      </c>
      <c r="R73" s="121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48"/>
        <v/>
      </c>
      <c r="AH73" s="148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4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4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2"/>
        <v/>
      </c>
      <c r="R74" s="121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si="48"/>
        <v/>
      </c>
      <c r="AH74" s="148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2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2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72"/>
        <v/>
      </c>
      <c r="P75" s="36" t="str">
        <f>IF(H75="","",IF(B75="NB",P74,IF(O75="",SUM($O$5:$O75)+N75,SUM($O$5:$O75))))</f>
        <v/>
      </c>
      <c r="Q75" s="128" t="str">
        <f t="shared" si="62"/>
        <v/>
      </c>
      <c r="R75" s="121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ref="AG75:AG109" si="93">IF(H74="","",IF(AS75="FE",IF(AZ75="B",BD75,""),AN75))</f>
        <v/>
      </c>
      <c r="AH75" s="148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3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3" t="str">
        <f t="shared" si="71"/>
        <v/>
      </c>
      <c r="M76" s="24" t="str">
        <f t="shared" si="82"/>
        <v/>
      </c>
      <c r="N76" s="24" t="str">
        <f t="shared" si="83"/>
        <v/>
      </c>
      <c r="O76" s="116" t="str">
        <f t="shared" si="72"/>
        <v/>
      </c>
      <c r="P76" s="24" t="str">
        <f>IF(H76="","",IF(B76="NB",P75,IF(O76="",SUM($O$5:$O76)+N76,SUM($O$5:$O76))))</f>
        <v/>
      </c>
      <c r="Q76" s="122" t="str">
        <f t="shared" si="62"/>
        <v/>
      </c>
      <c r="R76" s="121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93"/>
        <v/>
      </c>
      <c r="AH76" s="148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3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3" t="str">
        <f t="shared" si="71"/>
        <v/>
      </c>
      <c r="M77" s="24" t="str">
        <f t="shared" si="82"/>
        <v/>
      </c>
      <c r="N77" s="24" t="str">
        <f t="shared" si="83"/>
        <v/>
      </c>
      <c r="O77" s="116" t="str">
        <f t="shared" si="72"/>
        <v/>
      </c>
      <c r="P77" s="24" t="str">
        <f>IF(H77="","",IF(B77="NB",P76,IF(O77="",SUM($O$5:$O77)+N77,SUM($O$5:$O77))))</f>
        <v/>
      </c>
      <c r="Q77" s="122" t="str">
        <f t="shared" si="62"/>
        <v/>
      </c>
      <c r="R77" s="121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93"/>
        <v/>
      </c>
      <c r="AH77" s="148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3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3" t="str">
        <f t="shared" si="71"/>
        <v/>
      </c>
      <c r="M78" s="24" t="str">
        <f t="shared" si="82"/>
        <v/>
      </c>
      <c r="N78" s="24" t="str">
        <f t="shared" si="83"/>
        <v/>
      </c>
      <c r="O78" s="116" t="str">
        <f t="shared" si="72"/>
        <v/>
      </c>
      <c r="P78" s="24" t="str">
        <f>IF(H78="","",IF(B78="NB",P77,IF(O78="",SUM($O$5:$O78)+N78,SUM($O$5:$O78))))</f>
        <v/>
      </c>
      <c r="Q78" s="122" t="str">
        <f t="shared" si="62"/>
        <v/>
      </c>
      <c r="R78" s="121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93"/>
        <v/>
      </c>
      <c r="AH78" s="148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4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4" t="str">
        <f t="shared" si="71"/>
        <v/>
      </c>
      <c r="M79" s="25" t="str">
        <f t="shared" si="82"/>
        <v/>
      </c>
      <c r="N79" s="25" t="str">
        <f t="shared" si="83"/>
        <v/>
      </c>
      <c r="O79" s="123" t="str">
        <f t="shared" si="72"/>
        <v/>
      </c>
      <c r="P79" s="25" t="str">
        <f>IF(H79="","",IF(B79="NB",P78,IF(O79="",SUM($O$5:$O79)+N79,SUM($O$5:$O79))))</f>
        <v/>
      </c>
      <c r="Q79" s="124" t="str">
        <f t="shared" si="62"/>
        <v/>
      </c>
      <c r="R79" s="121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93"/>
        <v/>
      </c>
      <c r="AH79" s="148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2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2" t="str">
        <f t="shared" si="71"/>
        <v/>
      </c>
      <c r="M80" s="36" t="str">
        <f t="shared" si="82"/>
        <v/>
      </c>
      <c r="N80" s="36" t="str">
        <f t="shared" si="83"/>
        <v/>
      </c>
      <c r="O80" s="127" t="str">
        <f t="shared" si="72"/>
        <v/>
      </c>
      <c r="P80" s="36" t="str">
        <f>IF(H80="","",IF(B80="NB",P79,IF(O80="",SUM($O$5:$O80)+N80,SUM($O$5:$O80))))</f>
        <v/>
      </c>
      <c r="Q80" s="128" t="str">
        <f t="shared" si="62"/>
        <v/>
      </c>
      <c r="R80" s="121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93"/>
        <v/>
      </c>
      <c r="AH80" s="148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3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3" t="str">
        <f t="shared" si="71"/>
        <v/>
      </c>
      <c r="M81" s="24" t="str">
        <f t="shared" si="82"/>
        <v/>
      </c>
      <c r="N81" s="24" t="str">
        <f t="shared" si="83"/>
        <v/>
      </c>
      <c r="O81" s="116" t="str">
        <f t="shared" si="72"/>
        <v/>
      </c>
      <c r="P81" s="24" t="str">
        <f>IF(H81="","",IF(B81="NB",P80,IF(O81="",SUM($O$5:$O81)+N81,SUM($O$5:$O81))))</f>
        <v/>
      </c>
      <c r="Q81" s="122" t="str">
        <f t="shared" si="62"/>
        <v/>
      </c>
      <c r="R81" s="121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93"/>
        <v/>
      </c>
      <c r="AH81" s="148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3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3" t="str">
        <f t="shared" si="71"/>
        <v/>
      </c>
      <c r="M82" s="24" t="str">
        <f t="shared" si="82"/>
        <v/>
      </c>
      <c r="N82" s="24" t="str">
        <f t="shared" si="83"/>
        <v/>
      </c>
      <c r="O82" s="116" t="str">
        <f t="shared" si="72"/>
        <v/>
      </c>
      <c r="P82" s="24" t="str">
        <f>IF(H82="","",IF(B82="NB",P81,IF(O82="",SUM($O$5:$O82)+N82,SUM($O$5:$O82))))</f>
        <v/>
      </c>
      <c r="Q82" s="122" t="str">
        <f t="shared" si="62"/>
        <v/>
      </c>
      <c r="R82" s="121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93"/>
        <v/>
      </c>
      <c r="AH82" s="148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3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3" t="str">
        <f t="shared" si="71"/>
        <v/>
      </c>
      <c r="M83" s="24" t="str">
        <f t="shared" si="82"/>
        <v/>
      </c>
      <c r="N83" s="24" t="str">
        <f t="shared" si="83"/>
        <v/>
      </c>
      <c r="O83" s="116" t="str">
        <f t="shared" si="72"/>
        <v/>
      </c>
      <c r="P83" s="24" t="str">
        <f>IF(H83="","",IF(B83="NB",P82,IF(O83="",SUM($O$5:$O83)+N83,SUM($O$5:$O83))))</f>
        <v/>
      </c>
      <c r="Q83" s="122" t="str">
        <f t="shared" si="62"/>
        <v/>
      </c>
      <c r="R83" s="121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93"/>
        <v/>
      </c>
      <c r="AH83" s="148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4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4" t="str">
        <f t="shared" si="71"/>
        <v/>
      </c>
      <c r="M84" s="25" t="str">
        <f t="shared" si="82"/>
        <v/>
      </c>
      <c r="N84" s="25" t="str">
        <f t="shared" si="83"/>
        <v/>
      </c>
      <c r="O84" s="123" t="str">
        <f t="shared" si="72"/>
        <v/>
      </c>
      <c r="P84" s="25" t="str">
        <f>IF(H84="","",IF(B84="NB",P83,IF(O84="",SUM($O$5:$O84)+N84,SUM($O$5:$O84))))</f>
        <v/>
      </c>
      <c r="Q84" s="124" t="str">
        <f t="shared" si="62"/>
        <v/>
      </c>
      <c r="R84" s="121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93"/>
        <v/>
      </c>
      <c r="AH84" s="148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2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2" t="str">
        <f t="shared" si="71"/>
        <v/>
      </c>
      <c r="M85" s="36" t="str">
        <f t="shared" si="82"/>
        <v/>
      </c>
      <c r="N85" s="36" t="str">
        <f t="shared" si="83"/>
        <v/>
      </c>
      <c r="O85" s="127" t="str">
        <f t="shared" si="72"/>
        <v/>
      </c>
      <c r="P85" s="36" t="str">
        <f>IF(H85="","",IF(B85="NB",P84,IF(O85="",SUM($O$5:$O85)+N85,SUM($O$5:$O85))))</f>
        <v/>
      </c>
      <c r="Q85" s="128" t="str">
        <f t="shared" si="62"/>
        <v/>
      </c>
      <c r="R85" s="121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93"/>
        <v/>
      </c>
      <c r="AH85" s="148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3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3" t="str">
        <f t="shared" si="71"/>
        <v/>
      </c>
      <c r="M86" s="24" t="str">
        <f t="shared" si="82"/>
        <v/>
      </c>
      <c r="N86" s="24" t="str">
        <f t="shared" si="83"/>
        <v/>
      </c>
      <c r="O86" s="116" t="str">
        <f t="shared" si="72"/>
        <v/>
      </c>
      <c r="P86" s="24" t="str">
        <f>IF(H86="","",IF(B86="NB",P85,IF(O86="",SUM($O$5:$O86)+N86,SUM($O$5:$O86))))</f>
        <v/>
      </c>
      <c r="Q86" s="122" t="str">
        <f t="shared" si="62"/>
        <v/>
      </c>
      <c r="R86" s="121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93"/>
        <v/>
      </c>
      <c r="AH86" s="148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3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3" t="str">
        <f t="shared" si="71"/>
        <v/>
      </c>
      <c r="M87" s="24" t="str">
        <f t="shared" si="82"/>
        <v/>
      </c>
      <c r="N87" s="24" t="str">
        <f t="shared" si="83"/>
        <v/>
      </c>
      <c r="O87" s="116" t="str">
        <f t="shared" si="72"/>
        <v/>
      </c>
      <c r="P87" s="24" t="str">
        <f>IF(H87="","",IF(B87="NB",P86,IF(O87="",SUM($O$5:$O87)+N87,SUM($O$5:$O87))))</f>
        <v/>
      </c>
      <c r="Q87" s="122" t="str">
        <f t="shared" si="62"/>
        <v/>
      </c>
      <c r="R87" s="121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93"/>
        <v/>
      </c>
      <c r="AH87" s="148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3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3" t="str">
        <f t="shared" si="71"/>
        <v/>
      </c>
      <c r="M88" s="24" t="str">
        <f t="shared" si="82"/>
        <v/>
      </c>
      <c r="N88" s="24" t="str">
        <f t="shared" si="83"/>
        <v/>
      </c>
      <c r="O88" s="116" t="str">
        <f t="shared" si="72"/>
        <v/>
      </c>
      <c r="P88" s="24" t="str">
        <f>IF(H88="","",IF(B88="NB",P87,IF(O88="",SUM($O$5:$O88)+N88,SUM($O$5:$O88))))</f>
        <v/>
      </c>
      <c r="Q88" s="122" t="str">
        <f t="shared" si="62"/>
        <v/>
      </c>
      <c r="R88" s="121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93"/>
        <v/>
      </c>
      <c r="AH88" s="148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4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4" t="str">
        <f t="shared" si="71"/>
        <v/>
      </c>
      <c r="M89" s="25" t="str">
        <f t="shared" si="82"/>
        <v/>
      </c>
      <c r="N89" s="25" t="str">
        <f t="shared" si="83"/>
        <v/>
      </c>
      <c r="O89" s="123" t="str">
        <f t="shared" si="72"/>
        <v/>
      </c>
      <c r="P89" s="25" t="str">
        <f>IF(H89="","",IF(B89="NB",P88,IF(O89="",SUM($O$5:$O89)+N89,SUM($O$5:$O89))))</f>
        <v/>
      </c>
      <c r="Q89" s="124" t="str">
        <f t="shared" si="62"/>
        <v/>
      </c>
      <c r="R89" s="121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93"/>
        <v/>
      </c>
      <c r="AH89" s="148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2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2" t="str">
        <f t="shared" si="71"/>
        <v/>
      </c>
      <c r="M90" s="36" t="str">
        <f t="shared" si="82"/>
        <v/>
      </c>
      <c r="N90" s="36" t="str">
        <f t="shared" si="83"/>
        <v/>
      </c>
      <c r="O90" s="127" t="str">
        <f t="shared" si="72"/>
        <v/>
      </c>
      <c r="P90" s="36" t="str">
        <f>IF(H90="","",IF(B90="NB",P89,IF(O90="",SUM($O$5:$O90)+N90,SUM($O$5:$O90))))</f>
        <v/>
      </c>
      <c r="Q90" s="128" t="str">
        <f t="shared" si="62"/>
        <v/>
      </c>
      <c r="R90" s="121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93"/>
        <v/>
      </c>
      <c r="AH90" s="148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3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3" t="str">
        <f t="shared" si="71"/>
        <v/>
      </c>
      <c r="M91" s="24" t="str">
        <f t="shared" si="82"/>
        <v/>
      </c>
      <c r="N91" s="24" t="str">
        <f t="shared" si="83"/>
        <v/>
      </c>
      <c r="O91" s="116" t="str">
        <f t="shared" si="72"/>
        <v/>
      </c>
      <c r="P91" s="24" t="str">
        <f>IF(H91="","",IF(B91="NB",P90,IF(O91="",SUM($O$5:$O91)+N91,SUM($O$5:$O91))))</f>
        <v/>
      </c>
      <c r="Q91" s="122" t="str">
        <f t="shared" si="62"/>
        <v/>
      </c>
      <c r="R91" s="121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93"/>
        <v/>
      </c>
      <c r="AH91" s="148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3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3" t="str">
        <f t="shared" si="71"/>
        <v/>
      </c>
      <c r="M92" s="24" t="str">
        <f t="shared" si="82"/>
        <v/>
      </c>
      <c r="N92" s="24" t="str">
        <f t="shared" si="83"/>
        <v/>
      </c>
      <c r="O92" s="116" t="str">
        <f t="shared" si="72"/>
        <v/>
      </c>
      <c r="P92" s="24" t="str">
        <f>IF(H92="","",IF(B92="NB",P91,IF(O92="",SUM($O$5:$O92)+N92,SUM($O$5:$O92))))</f>
        <v/>
      </c>
      <c r="Q92" s="122" t="str">
        <f t="shared" si="62"/>
        <v/>
      </c>
      <c r="R92" s="121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93"/>
        <v/>
      </c>
      <c r="AH92" s="148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3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3" t="str">
        <f t="shared" si="71"/>
        <v/>
      </c>
      <c r="M93" s="24" t="str">
        <f t="shared" si="82"/>
        <v/>
      </c>
      <c r="N93" s="24" t="str">
        <f t="shared" si="83"/>
        <v/>
      </c>
      <c r="O93" s="116" t="str">
        <f t="shared" si="72"/>
        <v/>
      </c>
      <c r="P93" s="24" t="str">
        <f>IF(H93="","",IF(B93="NB",P92,IF(O93="",SUM($O$5:$O93)+N93,SUM($O$5:$O93))))</f>
        <v/>
      </c>
      <c r="Q93" s="122" t="str">
        <f t="shared" si="62"/>
        <v/>
      </c>
      <c r="R93" s="121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93"/>
        <v/>
      </c>
      <c r="AH93" s="148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4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4" t="str">
        <f t="shared" si="71"/>
        <v/>
      </c>
      <c r="M94" s="25" t="str">
        <f t="shared" si="82"/>
        <v/>
      </c>
      <c r="N94" s="25" t="str">
        <f t="shared" si="83"/>
        <v/>
      </c>
      <c r="O94" s="123" t="str">
        <f t="shared" si="72"/>
        <v/>
      </c>
      <c r="P94" s="25" t="str">
        <f>IF(H94="","",IF(B94="NB",P93,IF(O94="",SUM($O$5:$O94)+N94,SUM($O$5:$O94))))</f>
        <v/>
      </c>
      <c r="Q94" s="124" t="str">
        <f t="shared" si="62"/>
        <v/>
      </c>
      <c r="R94" s="121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93"/>
        <v/>
      </c>
      <c r="AH94" s="148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2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2" t="str">
        <f t="shared" si="71"/>
        <v/>
      </c>
      <c r="M95" s="36" t="str">
        <f t="shared" si="82"/>
        <v/>
      </c>
      <c r="N95" s="36" t="str">
        <f t="shared" si="83"/>
        <v/>
      </c>
      <c r="O95" s="127" t="str">
        <f t="shared" si="72"/>
        <v/>
      </c>
      <c r="P95" s="36" t="str">
        <f>IF(H95="","",IF(B95="NB",P94,IF(O95="",SUM($O$5:$O95)+N95,SUM($O$5:$O95))))</f>
        <v/>
      </c>
      <c r="Q95" s="128" t="str">
        <f t="shared" si="62"/>
        <v/>
      </c>
      <c r="R95" s="121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93"/>
        <v/>
      </c>
      <c r="AH95" s="148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3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3" t="str">
        <f t="shared" si="71"/>
        <v/>
      </c>
      <c r="M96" s="24" t="str">
        <f t="shared" si="82"/>
        <v/>
      </c>
      <c r="N96" s="24" t="str">
        <f t="shared" si="83"/>
        <v/>
      </c>
      <c r="O96" s="116" t="str">
        <f t="shared" si="72"/>
        <v/>
      </c>
      <c r="P96" s="24" t="str">
        <f>IF(H96="","",IF(B96="NB",P95,IF(O96="",SUM($O$5:$O96)+N96,SUM($O$5:$O96))))</f>
        <v/>
      </c>
      <c r="Q96" s="122" t="str">
        <f t="shared" si="62"/>
        <v/>
      </c>
      <c r="R96" s="121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93"/>
        <v/>
      </c>
      <c r="AH96" s="148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3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3" t="str">
        <f t="shared" si="71"/>
        <v/>
      </c>
      <c r="M97" s="24" t="str">
        <f t="shared" si="82"/>
        <v/>
      </c>
      <c r="N97" s="24" t="str">
        <f t="shared" si="83"/>
        <v/>
      </c>
      <c r="O97" s="116" t="str">
        <f t="shared" si="72"/>
        <v/>
      </c>
      <c r="P97" s="24" t="str">
        <f>IF(H97="","",IF(B97="NB",P96,IF(O97="",SUM($O$5:$O97)+N97,SUM($O$5:$O97))))</f>
        <v/>
      </c>
      <c r="Q97" s="122" t="str">
        <f t="shared" si="62"/>
        <v/>
      </c>
      <c r="R97" s="121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93"/>
        <v/>
      </c>
      <c r="AH97" s="148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3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3" t="str">
        <f t="shared" si="71"/>
        <v/>
      </c>
      <c r="M98" s="24" t="str">
        <f t="shared" si="82"/>
        <v/>
      </c>
      <c r="N98" s="24" t="str">
        <f t="shared" si="83"/>
        <v/>
      </c>
      <c r="O98" s="116" t="str">
        <f t="shared" si="72"/>
        <v/>
      </c>
      <c r="P98" s="24" t="str">
        <f>IF(H98="","",IF(B98="NB",P97,IF(O98="",SUM($O$5:$O98)+N98,SUM($O$5:$O98))))</f>
        <v/>
      </c>
      <c r="Q98" s="122" t="str">
        <f t="shared" si="62"/>
        <v/>
      </c>
      <c r="R98" s="121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93"/>
        <v/>
      </c>
      <c r="AH98" s="148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4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4" t="str">
        <f t="shared" si="71"/>
        <v/>
      </c>
      <c r="M99" s="25" t="str">
        <f t="shared" si="82"/>
        <v/>
      </c>
      <c r="N99" s="25" t="str">
        <f t="shared" si="83"/>
        <v/>
      </c>
      <c r="O99" s="123" t="str">
        <f t="shared" si="72"/>
        <v/>
      </c>
      <c r="P99" s="25" t="str">
        <f>IF(H99="","",IF(B99="NB",P98,IF(O99="",SUM($O$5:$O99)+N99,SUM($O$5:$O99))))</f>
        <v/>
      </c>
      <c r="Q99" s="124" t="str">
        <f t="shared" si="62"/>
        <v/>
      </c>
      <c r="R99" s="121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93"/>
        <v/>
      </c>
      <c r="AH99" s="148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2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2" t="str">
        <f t="shared" si="71"/>
        <v/>
      </c>
      <c r="M100" s="36" t="str">
        <f t="shared" si="82"/>
        <v/>
      </c>
      <c r="N100" s="36" t="str">
        <f t="shared" si="83"/>
        <v/>
      </c>
      <c r="O100" s="127" t="str">
        <f t="shared" si="72"/>
        <v/>
      </c>
      <c r="P100" s="36" t="str">
        <f>IF(H100="","",IF(B100="NB",P99,IF(O100="",SUM($O$5:$O100)+N100,SUM($O$5:$O100))))</f>
        <v/>
      </c>
      <c r="Q100" s="128" t="str">
        <f t="shared" si="62"/>
        <v/>
      </c>
      <c r="R100" s="121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93"/>
        <v/>
      </c>
      <c r="AH100" s="148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3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3" t="str">
        <f t="shared" si="71"/>
        <v/>
      </c>
      <c r="M101" s="24" t="str">
        <f t="shared" si="82"/>
        <v/>
      </c>
      <c r="N101" s="24" t="str">
        <f t="shared" si="83"/>
        <v/>
      </c>
      <c r="O101" s="116" t="str">
        <f t="shared" si="72"/>
        <v/>
      </c>
      <c r="P101" s="24" t="str">
        <f>IF(H101="","",IF(B101="NB",P100,IF(O101="",SUM($O$5:$O101)+N101,SUM($O$5:$O101))))</f>
        <v/>
      </c>
      <c r="Q101" s="122" t="str">
        <f t="shared" si="62"/>
        <v/>
      </c>
      <c r="R101" s="121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93"/>
        <v/>
      </c>
      <c r="AH101" s="148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3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3" t="str">
        <f t="shared" si="71"/>
        <v/>
      </c>
      <c r="M102" s="24" t="str">
        <f t="shared" si="82"/>
        <v/>
      </c>
      <c r="N102" s="24" t="str">
        <f t="shared" si="83"/>
        <v/>
      </c>
      <c r="O102" s="116" t="str">
        <f t="shared" si="72"/>
        <v/>
      </c>
      <c r="P102" s="24" t="str">
        <f>IF(H102="","",IF(B102="NB",P101,IF(O102="",SUM($O$5:$O102)+N102,SUM($O$5:$O102))))</f>
        <v/>
      </c>
      <c r="Q102" s="122" t="str">
        <f t="shared" si="62"/>
        <v/>
      </c>
      <c r="R102" s="121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93"/>
        <v/>
      </c>
      <c r="AH102" s="148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3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3" t="str">
        <f t="shared" si="71"/>
        <v/>
      </c>
      <c r="M103" s="24" t="str">
        <f t="shared" si="82"/>
        <v/>
      </c>
      <c r="N103" s="24" t="str">
        <f t="shared" si="83"/>
        <v/>
      </c>
      <c r="O103" s="116" t="str">
        <f t="shared" si="72"/>
        <v/>
      </c>
      <c r="P103" s="24" t="str">
        <f>IF(H103="","",IF(B103="NB",P102,IF(O103="",SUM($O$5:$O103)+N103,SUM($O$5:$O103))))</f>
        <v/>
      </c>
      <c r="Q103" s="122" t="str">
        <f t="shared" si="62"/>
        <v/>
      </c>
      <c r="R103" s="121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93"/>
        <v/>
      </c>
      <c r="AH103" s="148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4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4" t="str">
        <f t="shared" si="71"/>
        <v/>
      </c>
      <c r="M104" s="25" t="str">
        <f t="shared" si="82"/>
        <v/>
      </c>
      <c r="N104" s="25" t="str">
        <f t="shared" si="83"/>
        <v/>
      </c>
      <c r="O104" s="123" t="str">
        <f t="shared" si="72"/>
        <v/>
      </c>
      <c r="P104" s="25" t="str">
        <f>IF(H104="","",IF(B104="NB",P103,IF(O104="",SUM($O$5:$O104)+N104,SUM($O$5:$O104))))</f>
        <v/>
      </c>
      <c r="Q104" s="124" t="str">
        <f t="shared" si="62"/>
        <v/>
      </c>
      <c r="R104" s="121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93"/>
        <v/>
      </c>
      <c r="AH104" s="148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2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2" t="str">
        <f t="shared" si="71"/>
        <v/>
      </c>
      <c r="M105" s="36" t="str">
        <f t="shared" si="82"/>
        <v/>
      </c>
      <c r="N105" s="36" t="str">
        <f t="shared" si="83"/>
        <v/>
      </c>
      <c r="O105" s="127" t="str">
        <f t="shared" si="72"/>
        <v/>
      </c>
      <c r="P105" s="36" t="str">
        <f>IF(H105="","",IF(B105="NB",P104,IF(O105="",SUM($O$5:$O105)+N105,SUM($O$5:$O105))))</f>
        <v/>
      </c>
      <c r="Q105" s="128" t="str">
        <f t="shared" si="62"/>
        <v/>
      </c>
      <c r="R105" s="121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93"/>
        <v/>
      </c>
      <c r="AH105" s="148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3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3" t="str">
        <f t="shared" si="71"/>
        <v/>
      </c>
      <c r="M106" s="24" t="str">
        <f t="shared" si="82"/>
        <v/>
      </c>
      <c r="N106" s="24" t="str">
        <f t="shared" si="83"/>
        <v/>
      </c>
      <c r="O106" s="116" t="str">
        <f t="shared" si="72"/>
        <v/>
      </c>
      <c r="P106" s="24" t="str">
        <f>IF(H106="","",IF(B106="NB",P105,IF(O106="",SUM($O$5:$O106)+N106,SUM($O$5:$O106))))</f>
        <v/>
      </c>
      <c r="Q106" s="122" t="str">
        <f t="shared" si="62"/>
        <v/>
      </c>
      <c r="R106" s="121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93"/>
        <v/>
      </c>
      <c r="AH106" s="148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3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3" t="str">
        <f t="shared" si="71"/>
        <v/>
      </c>
      <c r="M107" s="24" t="str">
        <f t="shared" si="82"/>
        <v/>
      </c>
      <c r="N107" s="24" t="str">
        <f t="shared" si="83"/>
        <v/>
      </c>
      <c r="O107" s="116" t="str">
        <f t="shared" si="72"/>
        <v/>
      </c>
      <c r="P107" s="24" t="str">
        <f>IF(H107="","",IF(B107="NB",P106,IF(O107="",SUM($O$5:$O107)+N107,SUM($O$5:$O107))))</f>
        <v/>
      </c>
      <c r="Q107" s="122" t="str">
        <f t="shared" si="62"/>
        <v/>
      </c>
      <c r="R107" s="121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93"/>
        <v/>
      </c>
      <c r="AH107" s="148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3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3" t="str">
        <f t="shared" si="71"/>
        <v/>
      </c>
      <c r="M108" s="24" t="str">
        <f t="shared" si="82"/>
        <v/>
      </c>
      <c r="N108" s="24" t="str">
        <f t="shared" si="83"/>
        <v/>
      </c>
      <c r="O108" s="116" t="str">
        <f t="shared" si="72"/>
        <v/>
      </c>
      <c r="P108" s="24" t="str">
        <f>IF(H108="","",IF(B108="NB",P107,IF(O108="",SUM($O$5:$O108)+N108,SUM($O$5:$O108))))</f>
        <v/>
      </c>
      <c r="Q108" s="122" t="str">
        <f t="shared" si="62"/>
        <v/>
      </c>
      <c r="R108" s="121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93"/>
        <v/>
      </c>
      <c r="AH108" s="148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7"/>
        <v/>
      </c>
      <c r="C109" s="142" t="str">
        <f t="shared" si="63"/>
        <v/>
      </c>
      <c r="D109" s="143" t="str">
        <f t="shared" si="68"/>
        <v/>
      </c>
      <c r="E109" s="144" t="str">
        <f t="shared" si="69"/>
        <v/>
      </c>
      <c r="F109" s="145" t="str">
        <f t="shared" si="81"/>
        <v/>
      </c>
      <c r="H109" s="146" t="str">
        <f>IF('Strategy Dashboard'!AU109="","",'Strategy Dashboard'!AU109)</f>
        <v/>
      </c>
      <c r="J109" s="69" t="str">
        <f t="shared" si="64"/>
        <v/>
      </c>
      <c r="K109" s="78" t="str">
        <f t="shared" si="70"/>
        <v/>
      </c>
      <c r="L109" s="114" t="str">
        <f t="shared" si="71"/>
        <v/>
      </c>
      <c r="M109" s="25" t="str">
        <f t="shared" si="82"/>
        <v/>
      </c>
      <c r="N109" s="25" t="str">
        <f t="shared" si="83"/>
        <v/>
      </c>
      <c r="O109" s="123" t="str">
        <f t="shared" si="72"/>
        <v/>
      </c>
      <c r="P109" s="25" t="str">
        <f>IF(H109="","",IF(B109="NB",P108,IF(O109="",SUM($O$5:$O109)+N109,SUM($O$5:$O109))))</f>
        <v/>
      </c>
      <c r="Q109" s="124" t="str">
        <f t="shared" si="62"/>
        <v/>
      </c>
      <c r="R109" s="121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93"/>
        <v/>
      </c>
      <c r="AH109" s="148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-2</v>
      </c>
      <c r="K114" s="268"/>
      <c r="L114" s="268"/>
      <c r="M114" s="268"/>
      <c r="N114" s="268"/>
      <c r="O114" s="268"/>
      <c r="P114" s="268"/>
      <c r="Q114" s="272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14</v>
      </c>
      <c r="K115" s="268"/>
      <c r="L115" s="268"/>
      <c r="M115" s="268"/>
      <c r="N115" s="268"/>
      <c r="O115" s="268"/>
      <c r="P115" s="268"/>
      <c r="Q115" s="272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10</v>
      </c>
      <c r="K116" s="268"/>
      <c r="L116" s="268"/>
      <c r="M116" s="268"/>
      <c r="N116" s="268"/>
      <c r="O116" s="268"/>
      <c r="P116" s="268"/>
      <c r="Q116" s="272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 t="str">
        <f>General!F126</f>
        <v>WWWWWW</v>
      </c>
      <c r="BQ128" s="14">
        <f>General!G126</f>
        <v>6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 t="str">
        <f>General!F127</f>
        <v>LLLLLLL</v>
      </c>
      <c r="BQ129" s="14">
        <f>General!G127</f>
        <v>-6</v>
      </c>
    </row>
    <row r="130" spans="63:69">
      <c r="BP130" s="14" t="str">
        <f>General!F128</f>
        <v>LLLLLLW</v>
      </c>
      <c r="BQ130" s="14">
        <f>General!G128</f>
        <v>1</v>
      </c>
    </row>
    <row r="131" spans="63:69">
      <c r="BP131" s="14" t="str">
        <f>General!F129</f>
        <v>LLLLLWL</v>
      </c>
      <c r="BQ131" s="14">
        <f>General!G129</f>
        <v>-1</v>
      </c>
    </row>
    <row r="132" spans="63:69">
      <c r="BP132" s="14" t="str">
        <f>General!F130</f>
        <v>LLLLLWW</v>
      </c>
      <c r="BQ132" s="14">
        <f>General!G130</f>
        <v>3</v>
      </c>
    </row>
    <row r="133" spans="63:69">
      <c r="BP133" s="14" t="str">
        <f>General!F131</f>
        <v>LLLLWLL</v>
      </c>
      <c r="BQ133" s="14">
        <f>General!G131</f>
        <v>-3</v>
      </c>
    </row>
    <row r="134" spans="63:69">
      <c r="BP134" s="14" t="str">
        <f>General!F132</f>
        <v>LLLLWLW</v>
      </c>
      <c r="BQ134" s="14">
        <f>General!G132</f>
        <v>1</v>
      </c>
    </row>
    <row r="135" spans="63:69">
      <c r="BP135" s="14" t="str">
        <f>General!F133</f>
        <v>LLLLWWL</v>
      </c>
      <c r="BQ135" s="14">
        <f>General!G133</f>
        <v>-1</v>
      </c>
    </row>
    <row r="136" spans="63:69">
      <c r="BP136" s="14" t="str">
        <f>General!F134</f>
        <v>LLLLWWW</v>
      </c>
      <c r="BQ136" s="14">
        <f>General!G134</f>
        <v>6</v>
      </c>
    </row>
    <row r="137" spans="63:69">
      <c r="BP137" s="14" t="str">
        <f>General!F135</f>
        <v>LLLWLLL</v>
      </c>
      <c r="BQ137" s="14">
        <f>General!G135</f>
        <v>-6</v>
      </c>
    </row>
    <row r="138" spans="63:69">
      <c r="BP138" s="14" t="str">
        <f>General!F136</f>
        <v>LLLWLLW</v>
      </c>
      <c r="BQ138" s="14">
        <f>General!G136</f>
        <v>1</v>
      </c>
    </row>
    <row r="139" spans="63:69">
      <c r="BP139" s="14" t="str">
        <f>General!F137</f>
        <v>LLLWLWL</v>
      </c>
      <c r="BQ139" s="14">
        <f>General!G137</f>
        <v>-1</v>
      </c>
    </row>
    <row r="140" spans="63:69">
      <c r="BP140" s="14" t="str">
        <f>General!F138</f>
        <v>LLLWLWW</v>
      </c>
      <c r="BQ140" s="14">
        <f>General!G138</f>
        <v>3</v>
      </c>
    </row>
    <row r="141" spans="63:69">
      <c r="BP141" s="14" t="str">
        <f>General!F139</f>
        <v>LLLWWLL</v>
      </c>
      <c r="BQ141" s="14">
        <f>General!G139</f>
        <v>-3</v>
      </c>
    </row>
    <row r="142" spans="63:69">
      <c r="BP142" s="14" t="str">
        <f>General!F140</f>
        <v>LLLWWLW</v>
      </c>
      <c r="BQ142" s="14">
        <f>General!G140</f>
        <v>1</v>
      </c>
    </row>
    <row r="143" spans="63:69">
      <c r="BP143" s="14" t="str">
        <f>General!F141</f>
        <v>LLLWWWL</v>
      </c>
      <c r="BQ143" s="14">
        <f>General!G141</f>
        <v>-1</v>
      </c>
    </row>
    <row r="144" spans="63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</sheetData>
  <sheetProtection algorithmName="SHA-512" hashValue="yYqgE8zOdZzhdqF4lrs9GiXkoqkGTpbbqNX2SOqnE9bwL2I1HNM4nEAyAnzlSp52ufWPB52LvTZ4U1mbMUb0hw==" saltValue="BZ/sRPSksucJ8C1d+b76gA==" spinCount="100000" sheet="1" objects="1" scenarios="1"/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 H129:H1048576">
    <cfRule type="cellIs" dxfId="35" priority="2" operator="equal">
      <formula>"B"</formula>
    </cfRule>
    <cfRule type="cellIs" dxfId="34" priority="3" operator="equal">
      <formula>"P"</formula>
    </cfRule>
  </conditionalFormatting>
  <conditionalFormatting sqref="H5:H109">
    <cfRule type="cellIs" dxfId="33" priority="4" operator="equal">
      <formula>"P"</formula>
    </cfRule>
  </conditionalFormatting>
  <conditionalFormatting sqref="O10:O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J15" sqref="J15:Q10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1" t="str">
        <f>'Strategy Dashboard'!T3</f>
        <v>Strategy 3 : M1/TG</v>
      </c>
      <c r="C3" s="282"/>
      <c r="D3" s="282"/>
      <c r="E3" s="282"/>
      <c r="F3" s="282"/>
      <c r="G3" s="283"/>
      <c r="H3" s="282"/>
      <c r="I3" s="282"/>
      <c r="J3" s="282"/>
      <c r="K3" s="282"/>
      <c r="L3" s="282"/>
      <c r="M3" s="282"/>
      <c r="N3" s="282"/>
      <c r="O3" s="282"/>
      <c r="P3" s="282"/>
      <c r="Q3" s="284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2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/>
      </c>
      <c r="E10" s="112" t="str">
        <f>IF(H9="","",IF(AR10="M1",IF(H8="B",BB10,""),AM10))</f>
        <v>B</v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2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8" t="str">
        <f>IF(H9="","",IF(AS10="TG",IF(H8="B",BD10,""),AN10))</f>
        <v>B</v>
      </c>
      <c r="AH10" s="148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5" t="str">
        <f t="shared" ref="D11:D74" si="21">IF(H10="","",IF(AR11="M1",IF(H9="P",BB11,""),AL11))</f>
        <v/>
      </c>
      <c r="E11" s="112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L5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5</v>
      </c>
      <c r="AG11" s="148" t="str">
        <f t="shared" ref="AG11:AG74" si="37">IF(H10="","",IF(AS11="TG",IF(H9="B",BD11,""),AN11))</f>
        <v/>
      </c>
      <c r="AH11" s="148" t="str">
        <f t="shared" ref="AH11:AH74" si="38">IF(H10="","",IF(AS11="TG",IF(H9="P",BD11,""),AO11))</f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F2</v>
      </c>
      <c r="AN11" s="71" t="str">
        <f t="shared" si="16"/>
        <v/>
      </c>
      <c r="AO11" s="71" t="str">
        <f t="shared" si="17"/>
        <v>L5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5" t="str">
        <f t="shared" si="21"/>
        <v/>
      </c>
      <c r="E12" s="112" t="str">
        <f t="shared" si="22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F2</v>
      </c>
      <c r="M12" s="24" t="str">
        <f t="shared" si="24"/>
        <v>W</v>
      </c>
      <c r="N12" s="24">
        <f t="shared" si="25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2</v>
      </c>
      <c r="AG12" s="148" t="str">
        <f t="shared" si="37"/>
        <v/>
      </c>
      <c r="AH12" s="148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F3</v>
      </c>
      <c r="AN12" s="71" t="str">
        <f t="shared" si="16"/>
        <v/>
      </c>
      <c r="AO12" s="71" t="str">
        <f t="shared" si="17"/>
        <v>F2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F2L</v>
      </c>
      <c r="BB12" s="14" t="str">
        <f t="shared" si="44"/>
        <v>F3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3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5" t="str">
        <f t="shared" si="21"/>
        <v/>
      </c>
      <c r="E13" s="112" t="str">
        <f t="shared" si="22"/>
        <v>F2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B</v>
      </c>
      <c r="M13" s="24" t="str">
        <f t="shared" si="24"/>
        <v>W</v>
      </c>
      <c r="N13" s="24">
        <f t="shared" si="25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0</v>
      </c>
      <c r="AF13" s="14">
        <f t="shared" si="36"/>
        <v>1</v>
      </c>
      <c r="AG13" s="148" t="str">
        <f t="shared" si="37"/>
        <v/>
      </c>
      <c r="AH13" s="148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F2</v>
      </c>
      <c r="AN13" s="71" t="str">
        <f t="shared" si="16"/>
        <v/>
      </c>
      <c r="AO13" s="71" t="str">
        <f t="shared" si="17"/>
        <v>B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F3W</v>
      </c>
      <c r="BB13" s="14" t="str">
        <f t="shared" si="44"/>
        <v>F2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2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5" t="str">
        <f t="shared" si="21"/>
        <v>B</v>
      </c>
      <c r="E14" s="112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BW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75" t="str">
        <f t="shared" si="21"/>
        <v/>
      </c>
      <c r="E16" s="112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TG</v>
      </c>
      <c r="K16" s="77" t="str">
        <f t="shared" si="8"/>
        <v>F3</v>
      </c>
      <c r="L16" s="113" t="str">
        <f t="shared" si="9"/>
        <v/>
      </c>
      <c r="M16" s="24" t="str">
        <f t="shared" si="24"/>
        <v>W</v>
      </c>
      <c r="N16" s="24">
        <f t="shared" si="25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48" t="str">
        <f t="shared" si="37"/>
        <v>F3</v>
      </c>
      <c r="AH16" s="148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5" t="str">
        <f t="shared" si="21"/>
        <v/>
      </c>
      <c r="E17" s="112" t="str">
        <f t="shared" si="22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4"/>
        <v>L</v>
      </c>
      <c r="N17" s="24">
        <f t="shared" si="25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2</v>
      </c>
      <c r="AF17" s="14">
        <f t="shared" si="36"/>
        <v>0</v>
      </c>
      <c r="AG17" s="148" t="str">
        <f t="shared" si="37"/>
        <v>F2</v>
      </c>
      <c r="AH17" s="148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5" t="str">
        <f t="shared" si="21"/>
        <v>F3</v>
      </c>
      <c r="E18" s="112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3" t="str">
        <f t="shared" si="9"/>
        <v>F3</v>
      </c>
      <c r="M18" s="24" t="str">
        <f t="shared" si="24"/>
        <v>W</v>
      </c>
      <c r="N18" s="24">
        <f t="shared" si="25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48" t="str">
        <f t="shared" si="37"/>
        <v/>
      </c>
      <c r="AH18" s="148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F4W</v>
      </c>
      <c r="BB18" s="14" t="str">
        <f t="shared" si="44"/>
        <v>F3</v>
      </c>
      <c r="BC18" s="14" t="str">
        <f t="shared" si="20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B3</v>
      </c>
      <c r="C19" s="25" t="str">
        <f t="shared" si="2"/>
        <v/>
      </c>
      <c r="D19" s="75" t="str">
        <f t="shared" si="21"/>
        <v/>
      </c>
      <c r="E19" s="112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B</v>
      </c>
      <c r="L19" s="114" t="str">
        <f t="shared" si="9"/>
        <v/>
      </c>
      <c r="M19" s="25" t="str">
        <f t="shared" si="24"/>
        <v>W</v>
      </c>
      <c r="N19" s="25">
        <f t="shared" si="25"/>
        <v>-7</v>
      </c>
      <c r="O19" s="123" t="str">
        <f t="shared" si="10"/>
        <v/>
      </c>
      <c r="P19" s="25">
        <f>IF(H19="","",IF(B19="NB",P18,IF(O19="",SUM($O$5:$O19)+N19,SUM($O$5:$O19))))</f>
        <v>-6</v>
      </c>
      <c r="Q19" s="124" t="str">
        <f t="shared" si="0"/>
        <v/>
      </c>
      <c r="R19" s="121">
        <f t="shared" si="11"/>
        <v>-3</v>
      </c>
      <c r="S19" s="79" t="str">
        <f t="shared" si="12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1</v>
      </c>
      <c r="AF19" s="14">
        <f t="shared" si="36"/>
        <v>0</v>
      </c>
      <c r="AG19" s="148" t="str">
        <f t="shared" si="37"/>
        <v>B</v>
      </c>
      <c r="AH19" s="148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F3L</v>
      </c>
      <c r="BB19" s="14" t="str">
        <f t="shared" si="44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5"/>
        <v>4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/>
      </c>
      <c r="E20" s="112" t="str">
        <f t="shared" si="22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L5</v>
      </c>
      <c r="L20" s="112" t="str">
        <f t="shared" si="9"/>
        <v/>
      </c>
      <c r="M20" s="36" t="str">
        <f t="shared" si="24"/>
        <v>W</v>
      </c>
      <c r="N20" s="36">
        <f t="shared" si="25"/>
        <v>-7</v>
      </c>
      <c r="O20" s="127" t="str">
        <f t="shared" si="10"/>
        <v/>
      </c>
      <c r="P20" s="36">
        <f>IF(H20="","",IF(B20="NB",P19,IF(O20="",SUM($O$5:$O20)+N20,SUM($O$5:$O20))))</f>
        <v>-6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-1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Y</v>
      </c>
      <c r="Y20" s="14">
        <f t="shared" si="29"/>
        <v>7</v>
      </c>
      <c r="Z20" s="79" t="str">
        <f t="shared" si="30"/>
        <v>N</v>
      </c>
      <c r="AA20" s="14" t="str">
        <f t="shared" si="31"/>
        <v>Y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5</v>
      </c>
      <c r="AF20" s="14">
        <f t="shared" si="36"/>
        <v>0</v>
      </c>
      <c r="AG20" s="148" t="str">
        <f t="shared" si="37"/>
        <v>L5</v>
      </c>
      <c r="AH20" s="148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5" t="str">
        <f t="shared" si="21"/>
        <v>F6</v>
      </c>
      <c r="E21" s="112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L6</v>
      </c>
      <c r="M21" s="24" t="str">
        <f t="shared" si="24"/>
        <v>W</v>
      </c>
      <c r="N21" s="24">
        <f t="shared" si="25"/>
        <v>-7</v>
      </c>
      <c r="O21" s="116" t="str">
        <f t="shared" si="10"/>
        <v/>
      </c>
      <c r="P21" s="24">
        <f>IF(H21="","",IF(B21="NB",P20,IF(O21="",SUM($O$5:$O21)+N21,SUM($O$5:$O21))))</f>
        <v>-6</v>
      </c>
      <c r="Q21" s="122" t="str">
        <f t="shared" si="0"/>
        <v/>
      </c>
      <c r="R21" s="120">
        <f t="shared" si="11"/>
        <v>0</v>
      </c>
      <c r="S21" s="79" t="str">
        <f t="shared" si="12"/>
        <v/>
      </c>
      <c r="T21" s="14">
        <f t="shared" si="5"/>
        <v>-1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48" t="str">
        <f t="shared" si="37"/>
        <v/>
      </c>
      <c r="AH21" s="148" t="str">
        <f t="shared" si="38"/>
        <v>L6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F5L</v>
      </c>
      <c r="BB21" s="14" t="str">
        <f t="shared" si="44"/>
        <v>F6</v>
      </c>
      <c r="BC21" s="14" t="str">
        <f t="shared" si="20"/>
        <v>L5W</v>
      </c>
      <c r="BD21" s="14" t="str">
        <f t="shared" si="47"/>
        <v>L6</v>
      </c>
      <c r="BE21" s="14" t="str">
        <f t="shared" si="45"/>
        <v>6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5" t="str">
        <f t="shared" si="21"/>
        <v>F7</v>
      </c>
      <c r="E22" s="112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3" t="str">
        <f t="shared" si="9"/>
        <v>L7</v>
      </c>
      <c r="M22" s="24" t="str">
        <f t="shared" si="24"/>
        <v>W</v>
      </c>
      <c r="N22" s="24">
        <f t="shared" si="25"/>
        <v>-7</v>
      </c>
      <c r="O22" s="116">
        <f t="shared" si="10"/>
        <v>-7</v>
      </c>
      <c r="P22" s="24">
        <f>IF(H22="","",IF(B22="NB",P21,IF(O22="",SUM($O$5:$O22)+N22,SUM($O$5:$O22))))</f>
        <v>-6</v>
      </c>
      <c r="Q22" s="122" t="str">
        <f t="shared" si="0"/>
        <v>Rabbit</v>
      </c>
      <c r="R22" s="120">
        <f t="shared" si="11"/>
        <v>0</v>
      </c>
      <c r="S22" s="79" t="str">
        <f t="shared" si="12"/>
        <v/>
      </c>
      <c r="T22" s="14">
        <f t="shared" si="5"/>
        <v>-1</v>
      </c>
      <c r="U22" s="14">
        <f t="shared" si="26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9</v>
      </c>
      <c r="Z22" s="79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7</v>
      </c>
      <c r="AD22" s="14">
        <f t="shared" si="34"/>
        <v>0</v>
      </c>
      <c r="AE22" s="14">
        <f t="shared" si="35"/>
        <v>0</v>
      </c>
      <c r="AF22" s="14">
        <f t="shared" si="36"/>
        <v>7</v>
      </c>
      <c r="AG22" s="148" t="str">
        <f t="shared" si="37"/>
        <v/>
      </c>
      <c r="AH22" s="148" t="str">
        <f t="shared" si="38"/>
        <v>L7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F6L</v>
      </c>
      <c r="BB22" s="14" t="str">
        <f t="shared" si="44"/>
        <v>F7</v>
      </c>
      <c r="BC22" s="14" t="str">
        <f t="shared" si="20"/>
        <v>L6W</v>
      </c>
      <c r="BD22" s="14" t="str">
        <f t="shared" si="47"/>
        <v>L7</v>
      </c>
      <c r="BE22" s="14" t="str">
        <f t="shared" si="45"/>
        <v>7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2"/>
        <v>T-T</v>
      </c>
      <c r="D23" s="75" t="str">
        <f t="shared" si="21"/>
        <v>B</v>
      </c>
      <c r="E23" s="112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3" t="str">
        <f t="shared" si="9"/>
        <v/>
      </c>
      <c r="M23" s="24" t="str">
        <f t="shared" si="24"/>
        <v>L</v>
      </c>
      <c r="N23" s="24">
        <f t="shared" si="25"/>
        <v>-2</v>
      </c>
      <c r="O23" s="116" t="str">
        <f t="shared" si="10"/>
        <v/>
      </c>
      <c r="P23" s="24">
        <f>IF(H23="","",IF(B23="NB",P22,IF(O23="",SUM($O$5:$O23)+N23,SUM($O$5:$O23))))</f>
        <v>-8</v>
      </c>
      <c r="Q23" s="122" t="str">
        <f t="shared" si="0"/>
        <v/>
      </c>
      <c r="R23" s="120">
        <f t="shared" si="11"/>
        <v>-2</v>
      </c>
      <c r="S23" s="79" t="str">
        <f t="shared" si="12"/>
        <v>L</v>
      </c>
      <c r="T23" s="14">
        <f t="shared" si="5"/>
        <v>-4</v>
      </c>
      <c r="U23" s="14">
        <f t="shared" si="26"/>
        <v>-3</v>
      </c>
      <c r="V23" s="14" t="str">
        <f t="shared" si="27"/>
        <v>S</v>
      </c>
      <c r="W23" s="14" t="str">
        <f t="shared" si="49"/>
        <v>N</v>
      </c>
      <c r="X23" s="14" t="str">
        <f t="shared" si="28"/>
        <v>Y</v>
      </c>
      <c r="Y23" s="14">
        <f t="shared" si="29"/>
        <v>1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1</v>
      </c>
      <c r="AD23" s="14">
        <f t="shared" si="34"/>
        <v>0</v>
      </c>
      <c r="AE23" s="14">
        <f t="shared" si="35"/>
        <v>1</v>
      </c>
      <c r="AF23" s="14">
        <f t="shared" si="36"/>
        <v>0</v>
      </c>
      <c r="AG23" s="148" t="str">
        <f t="shared" si="37"/>
        <v>B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B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F7L</v>
      </c>
      <c r="BB23" s="14" t="str">
        <f t="shared" si="44"/>
        <v>B</v>
      </c>
      <c r="BC23" s="14" t="str">
        <f t="shared" si="20"/>
        <v>L7W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2"/>
        <v/>
      </c>
      <c r="D24" s="75" t="str">
        <f t="shared" si="21"/>
        <v>F2</v>
      </c>
      <c r="E24" s="112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4" t="str">
        <f t="shared" si="9"/>
        <v/>
      </c>
      <c r="M24" s="25" t="str">
        <f t="shared" si="24"/>
        <v>W</v>
      </c>
      <c r="N24" s="25">
        <f t="shared" si="25"/>
        <v>2</v>
      </c>
      <c r="O24" s="123">
        <f t="shared" si="10"/>
        <v>2</v>
      </c>
      <c r="P24" s="25">
        <f>IF(H24="","",IF(B24="NB",P23,IF(O24="",SUM($O$5:$O24)+N24,SUM($O$5:$O24))))</f>
        <v>-4</v>
      </c>
      <c r="Q24" s="124" t="str">
        <f t="shared" si="0"/>
        <v/>
      </c>
      <c r="R24" s="121">
        <f t="shared" si="11"/>
        <v>4</v>
      </c>
      <c r="S24" s="79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2</v>
      </c>
      <c r="AD24" s="14">
        <f t="shared" si="34"/>
        <v>0</v>
      </c>
      <c r="AE24" s="14">
        <f t="shared" si="35"/>
        <v>2</v>
      </c>
      <c r="AF24" s="14">
        <f t="shared" si="36"/>
        <v>0</v>
      </c>
      <c r="AG24" s="148" t="str">
        <f t="shared" si="37"/>
        <v>F2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F2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BL</v>
      </c>
      <c r="BB24" s="14" t="str">
        <f t="shared" si="44"/>
        <v>F2</v>
      </c>
      <c r="BC24" s="14" t="str">
        <f t="shared" si="20"/>
        <v>BL</v>
      </c>
      <c r="BD24" s="14" t="str">
        <f t="shared" si="47"/>
        <v>F2</v>
      </c>
      <c r="BE24" s="14" t="str">
        <f t="shared" si="45"/>
        <v>2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4"/>
        <v>W</v>
      </c>
      <c r="N25" s="36">
        <f t="shared" si="25"/>
        <v>2</v>
      </c>
      <c r="O25" s="127" t="str">
        <f t="shared" si="10"/>
        <v/>
      </c>
      <c r="P25" s="36">
        <f>IF(H25="","",IF(B25="NB",P24,IF(O25="",SUM($O$5:$O25)+N25,SUM($O$5:$O25))))</f>
        <v>-2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0</v>
      </c>
      <c r="U25" s="14">
        <f t="shared" si="26"/>
        <v>3</v>
      </c>
      <c r="V25" s="14" t="str">
        <f t="shared" si="27"/>
        <v>S</v>
      </c>
      <c r="W25" s="14" t="str">
        <f t="shared" si="49"/>
        <v>N</v>
      </c>
      <c r="X25" s="14" t="str">
        <f t="shared" si="28"/>
        <v>N</v>
      </c>
      <c r="Y25" s="14">
        <f t="shared" si="29"/>
        <v>1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48" t="str">
        <f t="shared" si="37"/>
        <v>B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F2W</v>
      </c>
      <c r="BB25" s="14" t="str">
        <f t="shared" si="44"/>
        <v>B</v>
      </c>
      <c r="BC25" s="14" t="str">
        <f t="shared" si="20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5" t="str">
        <f t="shared" si="21"/>
        <v/>
      </c>
      <c r="E26" s="112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4"/>
        <v>W</v>
      </c>
      <c r="N26" s="24">
        <f t="shared" si="25"/>
        <v>9</v>
      </c>
      <c r="O26" s="116">
        <f t="shared" si="10"/>
        <v>9</v>
      </c>
      <c r="P26" s="24">
        <f>IF(H26="","",IF(B26="NB",P25,IF(O26="",SUM($O$5:$O26)+N26,SUM($O$5:$O26))))</f>
        <v>5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6</v>
      </c>
      <c r="U26" s="14">
        <f t="shared" si="26"/>
        <v>6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79" t="str">
        <f t="shared" si="30"/>
        <v>Y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0</v>
      </c>
      <c r="AF26" s="14">
        <f t="shared" si="36"/>
        <v>2</v>
      </c>
      <c r="AG26" s="148" t="str">
        <f t="shared" si="37"/>
        <v/>
      </c>
      <c r="AH26" s="148" t="str">
        <f t="shared" si="38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BW</v>
      </c>
      <c r="BB26" s="14" t="str">
        <f t="shared" si="44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5" t="str">
        <f t="shared" si="21"/>
        <v/>
      </c>
      <c r="E27" s="112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25"/>
        <v>-2</v>
      </c>
      <c r="O27" s="116" t="str">
        <f t="shared" si="10"/>
        <v/>
      </c>
      <c r="P27" s="24">
        <f>IF(H27="","",IF(B27="NB",P26,IF(O27="",SUM($O$5:$O27)+N27,SUM($O$5:$O27))))</f>
        <v>3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5</v>
      </c>
      <c r="U27" s="14">
        <f t="shared" si="26"/>
        <v>-1</v>
      </c>
      <c r="V27" s="14" t="str">
        <f t="shared" si="27"/>
        <v>S</v>
      </c>
      <c r="W27" s="14" t="str">
        <f t="shared" si="49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48" t="str">
        <f t="shared" si="37"/>
        <v/>
      </c>
      <c r="AH27" s="148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L5W</v>
      </c>
      <c r="BB27" s="14" t="str">
        <f t="shared" si="44"/>
        <v>B</v>
      </c>
      <c r="BC27" s="14" t="str">
        <f t="shared" si="20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5" t="str">
        <f t="shared" si="21"/>
        <v>F2</v>
      </c>
      <c r="E28" s="112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-6</v>
      </c>
      <c r="O28" s="116" t="str">
        <f t="shared" si="10"/>
        <v/>
      </c>
      <c r="P28" s="24">
        <f>IF(H28="","",IF(B28="NB",P27,IF(O28="",SUM($O$5:$O28)+N28,SUM($O$5:$O28))))</f>
        <v>-1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2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BL</v>
      </c>
      <c r="BB28" s="14" t="str">
        <f t="shared" si="44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75" t="str">
        <f t="shared" si="21"/>
        <v>F3</v>
      </c>
      <c r="E29" s="112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TG</v>
      </c>
      <c r="K29" s="78" t="str">
        <f t="shared" si="8"/>
        <v/>
      </c>
      <c r="L29" s="114" t="str">
        <f t="shared" si="9"/>
        <v>F3</v>
      </c>
      <c r="M29" s="25" t="str">
        <f t="shared" si="24"/>
        <v>W</v>
      </c>
      <c r="N29" s="25">
        <f t="shared" si="25"/>
        <v>-6</v>
      </c>
      <c r="O29" s="123" t="str">
        <f t="shared" si="10"/>
        <v/>
      </c>
      <c r="P29" s="25">
        <f>IF(H29="","",IF(B29="NB",P28,IF(O29="",SUM($O$5:$O29)+N29,SUM($O$5:$O29))))</f>
        <v>-1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2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0</v>
      </c>
      <c r="AF29" s="14">
        <f t="shared" si="36"/>
        <v>3</v>
      </c>
      <c r="AG29" s="148" t="str">
        <f t="shared" si="37"/>
        <v/>
      </c>
      <c r="AH29" s="148" t="str">
        <f t="shared" si="38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F2L</v>
      </c>
      <c r="BB29" s="14" t="str">
        <f t="shared" si="44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21"/>
        <v/>
      </c>
      <c r="E30" s="112" t="str">
        <f t="shared" si="22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4"/>
        <v>W</v>
      </c>
      <c r="N30" s="36">
        <f t="shared" si="25"/>
        <v>-8</v>
      </c>
      <c r="O30" s="127" t="str">
        <f t="shared" si="10"/>
        <v/>
      </c>
      <c r="P30" s="36">
        <f>IF(H30="","",IF(B30="NB",P29,IF(O30="",SUM($O$5:$O30)+N30,SUM($O$5:$O30))))</f>
        <v>-3</v>
      </c>
      <c r="Q30" s="128" t="str">
        <f t="shared" si="0"/>
        <v/>
      </c>
      <c r="R30" s="121">
        <f t="shared" si="11"/>
        <v>-2</v>
      </c>
      <c r="S30" s="79" t="str">
        <f t="shared" si="12"/>
        <v>L</v>
      </c>
      <c r="T30" s="14">
        <f t="shared" si="5"/>
        <v>-4</v>
      </c>
      <c r="U30" s="14">
        <f t="shared" si="26"/>
        <v>-6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2</v>
      </c>
      <c r="AF30" s="14">
        <f t="shared" si="36"/>
        <v>0</v>
      </c>
      <c r="AG30" s="148" t="str">
        <f t="shared" si="37"/>
        <v>F2</v>
      </c>
      <c r="AH30" s="148" t="str">
        <f t="shared" si="38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M1</v>
      </c>
      <c r="AS30" s="14" t="str">
        <f t="shared" si="48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F3L</v>
      </c>
      <c r="BB30" s="14" t="str">
        <f t="shared" si="44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5" t="str">
        <f t="shared" si="21"/>
        <v/>
      </c>
      <c r="E31" s="112" t="str">
        <f t="shared" si="22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4"/>
        <v>L</v>
      </c>
      <c r="N31" s="24">
        <f t="shared" si="25"/>
        <v>-4</v>
      </c>
      <c r="O31" s="116" t="str">
        <f t="shared" si="10"/>
        <v/>
      </c>
      <c r="P31" s="24">
        <f>IF(H31="","",IF(B31="NB",P30,IF(O31="",SUM($O$5:$O31)+N31,SUM($O$5:$O31))))</f>
        <v>1</v>
      </c>
      <c r="Q31" s="122" t="str">
        <f t="shared" si="0"/>
        <v/>
      </c>
      <c r="R31" s="121">
        <f t="shared" si="11"/>
        <v>4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1</v>
      </c>
      <c r="AF31" s="14">
        <f t="shared" si="36"/>
        <v>0</v>
      </c>
      <c r="AG31" s="148" t="str">
        <f t="shared" si="37"/>
        <v>B</v>
      </c>
      <c r="AH31" s="148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M1</v>
      </c>
      <c r="AS31" s="14" t="str">
        <f t="shared" si="48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F4L</v>
      </c>
      <c r="BB31" s="14" t="str">
        <f t="shared" si="44"/>
        <v>F5</v>
      </c>
      <c r="BC31" s="14" t="str">
        <f t="shared" si="20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P2</v>
      </c>
      <c r="C32" s="24" t="str">
        <f t="shared" si="2"/>
        <v/>
      </c>
      <c r="D32" s="75" t="str">
        <f t="shared" si="21"/>
        <v>F4</v>
      </c>
      <c r="E32" s="112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F2</v>
      </c>
      <c r="M32" s="24" t="str">
        <f t="shared" si="24"/>
        <v>W</v>
      </c>
      <c r="N32" s="24">
        <f t="shared" si="25"/>
        <v>-6</v>
      </c>
      <c r="O32" s="116" t="str">
        <f t="shared" si="10"/>
        <v/>
      </c>
      <c r="P32" s="24">
        <f>IF(H32="","",IF(B32="NB",P31,IF(O32="",SUM($O$5:$O32)+N32,SUM($O$5:$O32))))</f>
        <v>-1</v>
      </c>
      <c r="Q32" s="122" t="str">
        <f t="shared" si="0"/>
        <v/>
      </c>
      <c r="R32" s="121">
        <f t="shared" si="11"/>
        <v>-2</v>
      </c>
      <c r="S32" s="79" t="str">
        <f t="shared" si="12"/>
        <v>L</v>
      </c>
      <c r="T32" s="14">
        <f t="shared" si="5"/>
        <v>-4</v>
      </c>
      <c r="U32" s="14">
        <f t="shared" si="26"/>
        <v>-1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6</v>
      </c>
      <c r="Z32" s="79" t="str">
        <f t="shared" si="30"/>
        <v>N</v>
      </c>
      <c r="AA32" s="14" t="str">
        <f t="shared" si="31"/>
        <v>Y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2</v>
      </c>
      <c r="AG32" s="148" t="str">
        <f t="shared" si="37"/>
        <v/>
      </c>
      <c r="AH32" s="148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F5W</v>
      </c>
      <c r="BB32" s="14" t="str">
        <f t="shared" si="44"/>
        <v>F4</v>
      </c>
      <c r="BC32" s="14" t="str">
        <f t="shared" si="20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B4</v>
      </c>
      <c r="C33" s="24" t="str">
        <f t="shared" si="2"/>
        <v/>
      </c>
      <c r="D33" s="75" t="str">
        <f t="shared" si="21"/>
        <v/>
      </c>
      <c r="E33" s="112" t="str">
        <f t="shared" si="22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3" t="str">
        <f t="shared" si="9"/>
        <v/>
      </c>
      <c r="M33" s="24" t="str">
        <f t="shared" si="24"/>
        <v>L</v>
      </c>
      <c r="N33" s="24">
        <f t="shared" si="25"/>
        <v>-2</v>
      </c>
      <c r="O33" s="116">
        <f t="shared" si="10"/>
        <v>-2</v>
      </c>
      <c r="P33" s="24">
        <f>IF(H33="","",IF(B33="NB",P32,IF(O33="",SUM($O$5:$O33)+N33,SUM($O$5:$O33))))</f>
        <v>3</v>
      </c>
      <c r="Q33" s="122" t="str">
        <f t="shared" si="0"/>
        <v>Rabbit</v>
      </c>
      <c r="R33" s="121">
        <f t="shared" si="11"/>
        <v>4</v>
      </c>
      <c r="S33" s="79" t="str">
        <f t="shared" si="12"/>
        <v>W</v>
      </c>
      <c r="T33" s="14">
        <f t="shared" si="5"/>
        <v>-3</v>
      </c>
      <c r="U33" s="14">
        <f t="shared" si="26"/>
        <v>1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R</v>
      </c>
      <c r="AC33" s="14">
        <f t="shared" si="33"/>
        <v>0</v>
      </c>
      <c r="AD33" s="14">
        <f t="shared" si="34"/>
        <v>5</v>
      </c>
      <c r="AE33" s="14">
        <f t="shared" si="35"/>
        <v>1</v>
      </c>
      <c r="AF33" s="14">
        <f t="shared" si="36"/>
        <v>0</v>
      </c>
      <c r="AG33" s="148" t="str">
        <f t="shared" si="37"/>
        <v>B</v>
      </c>
      <c r="AH33" s="148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F4L</v>
      </c>
      <c r="BB33" s="14" t="str">
        <f t="shared" si="44"/>
        <v>F5</v>
      </c>
      <c r="BC33" s="14" t="str">
        <f t="shared" si="20"/>
        <v>F2W</v>
      </c>
      <c r="BD33" s="14" t="str">
        <f t="shared" si="47"/>
        <v>B</v>
      </c>
      <c r="BE33" s="14" t="str">
        <f t="shared" si="45"/>
        <v>5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5" t="str">
        <f t="shared" si="21"/>
        <v/>
      </c>
      <c r="E34" s="112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B</v>
      </c>
      <c r="L34" s="114" t="str">
        <f t="shared" si="9"/>
        <v/>
      </c>
      <c r="M34" s="25" t="str">
        <f t="shared" si="24"/>
        <v>L</v>
      </c>
      <c r="N34" s="25">
        <f t="shared" si="25"/>
        <v>0</v>
      </c>
      <c r="O34" s="123" t="str">
        <f t="shared" si="10"/>
        <v/>
      </c>
      <c r="P34" s="25">
        <f>IF(H34="","",IF(B34="NB",P33,IF(O34="",SUM($O$5:$O34)+N34,SUM($O$5:$O34))))</f>
        <v>3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-3</v>
      </c>
      <c r="U34" s="14">
        <f t="shared" si="26"/>
        <v>0</v>
      </c>
      <c r="V34" s="14" t="str">
        <f t="shared" si="27"/>
        <v>S</v>
      </c>
      <c r="W34" s="14" t="str">
        <f t="shared" si="49"/>
        <v>N</v>
      </c>
      <c r="X34" s="14" t="str">
        <f t="shared" si="28"/>
        <v>Y</v>
      </c>
      <c r="Y34" s="14">
        <f t="shared" si="29"/>
        <v>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1</v>
      </c>
      <c r="AE34" s="14">
        <f t="shared" si="35"/>
        <v>1</v>
      </c>
      <c r="AF34" s="14">
        <f t="shared" si="36"/>
        <v>0</v>
      </c>
      <c r="AG34" s="148" t="str">
        <f t="shared" si="37"/>
        <v>B</v>
      </c>
      <c r="AH34" s="148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F5W</v>
      </c>
      <c r="BB34" s="14" t="str">
        <f t="shared" si="44"/>
        <v>B</v>
      </c>
      <c r="BC34" s="14" t="str">
        <f t="shared" si="20"/>
        <v>BL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B3</v>
      </c>
      <c r="C35" s="36" t="str">
        <f t="shared" si="2"/>
        <v/>
      </c>
      <c r="D35" s="75" t="str">
        <f t="shared" si="21"/>
        <v/>
      </c>
      <c r="E35" s="112" t="str">
        <f t="shared" si="22"/>
        <v>L5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F2</v>
      </c>
      <c r="L35" s="112" t="str">
        <f t="shared" si="9"/>
        <v/>
      </c>
      <c r="M35" s="36" t="str">
        <f t="shared" si="24"/>
        <v>W</v>
      </c>
      <c r="N35" s="36">
        <f t="shared" si="25"/>
        <v>-3</v>
      </c>
      <c r="O35" s="127" t="str">
        <f t="shared" si="10"/>
        <v/>
      </c>
      <c r="P35" s="36">
        <f>IF(H35="","",IF(B35="NB",P34,IF(O35="",SUM($O$5:$O35)+N35,SUM($O$5:$O35))))</f>
        <v>0</v>
      </c>
      <c r="Q35" s="128" t="str">
        <f t="shared" si="0"/>
        <v/>
      </c>
      <c r="R35" s="121">
        <f t="shared" si="11"/>
        <v>-3</v>
      </c>
      <c r="S35" s="79" t="str">
        <f t="shared" si="12"/>
        <v>L</v>
      </c>
      <c r="T35" s="14">
        <f t="shared" si="5"/>
        <v>-4</v>
      </c>
      <c r="U35" s="14">
        <f t="shared" si="26"/>
        <v>-1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2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5</v>
      </c>
      <c r="AE35" s="14">
        <f t="shared" si="35"/>
        <v>2</v>
      </c>
      <c r="AF35" s="14">
        <f t="shared" si="36"/>
        <v>0</v>
      </c>
      <c r="AG35" s="148" t="str">
        <f t="shared" si="37"/>
        <v>F2</v>
      </c>
      <c r="AH35" s="148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M1</v>
      </c>
      <c r="AS35" s="14" t="str">
        <f t="shared" si="48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L5</v>
      </c>
      <c r="BC35" s="14" t="str">
        <f t="shared" si="20"/>
        <v>BL</v>
      </c>
      <c r="BD35" s="14" t="str">
        <f t="shared" si="47"/>
        <v>F2</v>
      </c>
      <c r="BE35" s="14" t="str">
        <f t="shared" si="45"/>
        <v>5</v>
      </c>
      <c r="BF35" s="14" t="str">
        <f t="shared" si="46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B1</v>
      </c>
      <c r="C36" s="24" t="str">
        <f t="shared" si="2"/>
        <v/>
      </c>
      <c r="D36" s="75" t="str">
        <f t="shared" si="21"/>
        <v/>
      </c>
      <c r="E36" s="112" t="str">
        <f t="shared" si="22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B</v>
      </c>
      <c r="L36" s="113" t="str">
        <f t="shared" si="9"/>
        <v/>
      </c>
      <c r="M36" s="24" t="str">
        <f t="shared" si="24"/>
        <v>W</v>
      </c>
      <c r="N36" s="24">
        <f t="shared" si="25"/>
        <v>-4</v>
      </c>
      <c r="O36" s="116" t="str">
        <f t="shared" si="10"/>
        <v/>
      </c>
      <c r="P36" s="24">
        <f>IF(H36="","",IF(B36="NB",P35,IF(O36="",SUM($O$5:$O36)+N36,SUM($O$5:$O36))))</f>
        <v>-1</v>
      </c>
      <c r="Q36" s="122" t="str">
        <f t="shared" si="0"/>
        <v/>
      </c>
      <c r="R36" s="121">
        <f t="shared" si="11"/>
        <v>-1</v>
      </c>
      <c r="S36" s="79" t="str">
        <f t="shared" si="12"/>
        <v>L</v>
      </c>
      <c r="T36" s="14">
        <f t="shared" si="5"/>
        <v>-7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N</v>
      </c>
      <c r="Y36" s="14">
        <f t="shared" si="29"/>
        <v>3</v>
      </c>
      <c r="Z36" s="79" t="str">
        <f t="shared" si="30"/>
        <v>N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1</v>
      </c>
      <c r="AF36" s="14">
        <f t="shared" si="36"/>
        <v>0</v>
      </c>
      <c r="AG36" s="148" t="str">
        <f t="shared" si="37"/>
        <v>B</v>
      </c>
      <c r="AH36" s="148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M1</v>
      </c>
      <c r="AS36" s="14" t="str">
        <f t="shared" si="48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L5L</v>
      </c>
      <c r="BB36" s="14" t="str">
        <f t="shared" si="44"/>
        <v>F2</v>
      </c>
      <c r="BC36" s="14" t="str">
        <f t="shared" si="20"/>
        <v>F2W</v>
      </c>
      <c r="BD36" s="14" t="str">
        <f t="shared" si="47"/>
        <v>B</v>
      </c>
      <c r="BE36" s="14" t="str">
        <f t="shared" si="45"/>
        <v>2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5" t="str">
        <f t="shared" si="21"/>
        <v>F3</v>
      </c>
      <c r="E37" s="112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3" t="str">
        <f t="shared" si="9"/>
        <v>B</v>
      </c>
      <c r="M37" s="24" t="str">
        <f t="shared" si="24"/>
        <v>W</v>
      </c>
      <c r="N37" s="24">
        <f t="shared" si="25"/>
        <v>-6</v>
      </c>
      <c r="O37" s="116" t="str">
        <f t="shared" si="10"/>
        <v/>
      </c>
      <c r="P37" s="24">
        <f>IF(H37="","",IF(B37="NB",P36,IF(O37="",SUM($O$5:$O37)+N37,SUM($O$5:$O37))))</f>
        <v>-3</v>
      </c>
      <c r="Q37" s="122" t="str">
        <f t="shared" si="0"/>
        <v/>
      </c>
      <c r="R37" s="121">
        <f t="shared" si="11"/>
        <v>-2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4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3</v>
      </c>
      <c r="AD37" s="14">
        <f t="shared" si="34"/>
        <v>0</v>
      </c>
      <c r="AE37" s="14">
        <f t="shared" si="35"/>
        <v>0</v>
      </c>
      <c r="AF37" s="14">
        <f t="shared" si="36"/>
        <v>1</v>
      </c>
      <c r="AG37" s="148" t="str">
        <f t="shared" si="37"/>
        <v/>
      </c>
      <c r="AH37" s="148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M1</v>
      </c>
      <c r="AS37" s="14" t="str">
        <f t="shared" si="48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F2L</v>
      </c>
      <c r="BB37" s="14" t="str">
        <f t="shared" si="44"/>
        <v>F3</v>
      </c>
      <c r="BC37" s="14" t="str">
        <f t="shared" si="20"/>
        <v>BW</v>
      </c>
      <c r="BD37" s="14" t="str">
        <f t="shared" si="47"/>
        <v>B</v>
      </c>
      <c r="BE37" s="14" t="str">
        <f t="shared" si="45"/>
        <v>3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B1</v>
      </c>
      <c r="C38" s="24" t="str">
        <f t="shared" si="2"/>
        <v/>
      </c>
      <c r="D38" s="75" t="str">
        <f t="shared" si="21"/>
        <v>F4</v>
      </c>
      <c r="E38" s="112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L5</v>
      </c>
      <c r="M38" s="24" t="str">
        <f t="shared" si="24"/>
        <v>W</v>
      </c>
      <c r="N38" s="24">
        <f t="shared" si="25"/>
        <v>-5</v>
      </c>
      <c r="O38" s="116" t="str">
        <f t="shared" si="10"/>
        <v/>
      </c>
      <c r="P38" s="24">
        <f>IF(H38="","",IF(B38="NB",P37,IF(O38="",SUM($O$5:$O38)+N38,SUM($O$5:$O38))))</f>
        <v>-2</v>
      </c>
      <c r="Q38" s="122" t="str">
        <f t="shared" si="0"/>
        <v/>
      </c>
      <c r="R38" s="121">
        <f t="shared" si="11"/>
        <v>1</v>
      </c>
      <c r="S38" s="79" t="str">
        <f t="shared" si="12"/>
        <v>W</v>
      </c>
      <c r="T38" s="14">
        <f t="shared" si="5"/>
        <v>-9</v>
      </c>
      <c r="U38" s="14">
        <f t="shared" si="26"/>
        <v>1</v>
      </c>
      <c r="V38" s="14" t="str">
        <f t="shared" si="27"/>
        <v>C</v>
      </c>
      <c r="W38" s="14" t="str">
        <f t="shared" si="49"/>
        <v>N</v>
      </c>
      <c r="X38" s="14" t="str">
        <f t="shared" si="28"/>
        <v>Y</v>
      </c>
      <c r="Y38" s="14">
        <f t="shared" si="29"/>
        <v>5</v>
      </c>
      <c r="Z38" s="79" t="str">
        <f t="shared" si="30"/>
        <v>N</v>
      </c>
      <c r="AA38" s="14" t="str">
        <f t="shared" si="31"/>
        <v>Y</v>
      </c>
      <c r="AB38" s="14" t="str">
        <f t="shared" si="32"/>
        <v>N</v>
      </c>
      <c r="AC38" s="14">
        <f t="shared" si="33"/>
        <v>4</v>
      </c>
      <c r="AD38" s="14">
        <f t="shared" si="34"/>
        <v>0</v>
      </c>
      <c r="AE38" s="14">
        <f t="shared" si="35"/>
        <v>0</v>
      </c>
      <c r="AF38" s="14">
        <f t="shared" si="36"/>
        <v>5</v>
      </c>
      <c r="AG38" s="148" t="str">
        <f t="shared" si="37"/>
        <v/>
      </c>
      <c r="AH38" s="148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M1</v>
      </c>
      <c r="AS38" s="14" t="str">
        <f t="shared" si="48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F3L</v>
      </c>
      <c r="BB38" s="14" t="str">
        <f t="shared" si="44"/>
        <v>F4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4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P1</v>
      </c>
      <c r="C39" s="25" t="str">
        <f t="shared" si="2"/>
        <v/>
      </c>
      <c r="D39" s="75" t="str">
        <f t="shared" si="21"/>
        <v/>
      </c>
      <c r="E39" s="112" t="str">
        <f t="shared" si="22"/>
        <v>F5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L6</v>
      </c>
      <c r="L39" s="114" t="str">
        <f t="shared" si="9"/>
        <v/>
      </c>
      <c r="M39" s="25" t="str">
        <f t="shared" si="24"/>
        <v>W</v>
      </c>
      <c r="N39" s="25">
        <f t="shared" si="25"/>
        <v>-4</v>
      </c>
      <c r="O39" s="123">
        <f t="shared" si="10"/>
        <v>-4</v>
      </c>
      <c r="P39" s="25">
        <f>IF(H39="","",IF(B39="NB",P38,IF(O39="",SUM($O$5:$O39)+N39,SUM($O$5:$O39))))</f>
        <v>-1</v>
      </c>
      <c r="Q39" s="124" t="str">
        <f t="shared" si="0"/>
        <v>Rabbit</v>
      </c>
      <c r="R39" s="121">
        <f t="shared" si="11"/>
        <v>1</v>
      </c>
      <c r="S39" s="79" t="str">
        <f t="shared" si="12"/>
        <v>W</v>
      </c>
      <c r="T39" s="14">
        <f t="shared" si="5"/>
        <v>-6</v>
      </c>
      <c r="U39" s="14">
        <f t="shared" si="26"/>
        <v>3</v>
      </c>
      <c r="V39" s="14" t="str">
        <f t="shared" si="27"/>
        <v>C</v>
      </c>
      <c r="W39" s="14" t="str">
        <f t="shared" si="49"/>
        <v>N</v>
      </c>
      <c r="X39" s="14" t="str">
        <f t="shared" si="28"/>
        <v>Y</v>
      </c>
      <c r="Y39" s="14">
        <f t="shared" si="29"/>
        <v>6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R</v>
      </c>
      <c r="AC39" s="14">
        <f t="shared" si="33"/>
        <v>0</v>
      </c>
      <c r="AD39" s="14">
        <f t="shared" si="34"/>
        <v>5</v>
      </c>
      <c r="AE39" s="14">
        <f t="shared" si="35"/>
        <v>6</v>
      </c>
      <c r="AF39" s="14">
        <f t="shared" si="36"/>
        <v>0</v>
      </c>
      <c r="AG39" s="148" t="str">
        <f t="shared" si="37"/>
        <v>L6</v>
      </c>
      <c r="AH39" s="148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M1</v>
      </c>
      <c r="AS39" s="14" t="str">
        <f t="shared" si="48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F4L</v>
      </c>
      <c r="BB39" s="14" t="str">
        <f t="shared" si="44"/>
        <v>F5</v>
      </c>
      <c r="BC39" s="14" t="str">
        <f t="shared" si="20"/>
        <v>L5W</v>
      </c>
      <c r="BD39" s="14" t="str">
        <f t="shared" si="47"/>
        <v>L6</v>
      </c>
      <c r="BE39" s="14" t="str">
        <f t="shared" si="45"/>
        <v>5</v>
      </c>
      <c r="BF39" s="14" t="str">
        <f t="shared" si="46"/>
        <v>6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/>
      </c>
      <c r="E40" s="112" t="str">
        <f t="shared" si="22"/>
        <v>B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>B</v>
      </c>
      <c r="L40" s="112" t="str">
        <f t="shared" si="9"/>
        <v/>
      </c>
      <c r="M40" s="36" t="str">
        <f t="shared" si="24"/>
        <v>W</v>
      </c>
      <c r="N40" s="36">
        <f t="shared" si="25"/>
        <v>0</v>
      </c>
      <c r="O40" s="127" t="str">
        <f t="shared" si="10"/>
        <v/>
      </c>
      <c r="P40" s="36">
        <f>IF(H40="","",IF(B40="NB",P39,IF(O40="",SUM($O$5:$O40)+N40,SUM($O$5:$O40))))</f>
        <v>-1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6"/>
        <v>0</v>
      </c>
      <c r="V40" s="14" t="str">
        <f t="shared" si="27"/>
        <v>S</v>
      </c>
      <c r="W40" s="14" t="str">
        <f t="shared" si="49"/>
        <v>N</v>
      </c>
      <c r="X40" s="14" t="str">
        <f t="shared" si="28"/>
        <v>Y</v>
      </c>
      <c r="Y40" s="14">
        <f t="shared" si="29"/>
        <v>1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1</v>
      </c>
      <c r="AF40" s="14">
        <f t="shared" si="36"/>
        <v>0</v>
      </c>
      <c r="AG40" s="148" t="str">
        <f t="shared" si="37"/>
        <v>B</v>
      </c>
      <c r="AH40" s="148" t="str">
        <f t="shared" si="38"/>
        <v/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M1</v>
      </c>
      <c r="AS40" s="14" t="str">
        <f t="shared" si="48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F5L</v>
      </c>
      <c r="BB40" s="14" t="str">
        <f t="shared" si="44"/>
        <v>B</v>
      </c>
      <c r="BC40" s="14" t="str">
        <f t="shared" si="20"/>
        <v>L6W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5" t="str">
        <f t="shared" si="21"/>
        <v/>
      </c>
      <c r="E41" s="112" t="str">
        <f t="shared" si="22"/>
        <v>F2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L5</v>
      </c>
      <c r="M41" s="24" t="str">
        <f t="shared" si="24"/>
        <v>L</v>
      </c>
      <c r="N41" s="24">
        <f t="shared" si="25"/>
        <v>-7</v>
      </c>
      <c r="O41" s="116" t="str">
        <f t="shared" si="10"/>
        <v/>
      </c>
      <c r="P41" s="24">
        <f>IF(H41="","",IF(B41="NB",P40,IF(O41="",SUM($O$5:$O41)+N41,SUM($O$5:$O41))))</f>
        <v>-8</v>
      </c>
      <c r="Q41" s="122" t="str">
        <f t="shared" si="0"/>
        <v/>
      </c>
      <c r="R41" s="121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6"/>
        <v>-1</v>
      </c>
      <c r="V41" s="14" t="str">
        <f t="shared" si="27"/>
        <v>C</v>
      </c>
      <c r="W41" s="14" t="str">
        <f t="shared" si="49"/>
        <v>N</v>
      </c>
      <c r="X41" s="14" t="str">
        <f t="shared" si="28"/>
        <v>Y</v>
      </c>
      <c r="Y41" s="14">
        <f t="shared" si="29"/>
        <v>2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2</v>
      </c>
      <c r="AE41" s="14">
        <f t="shared" si="35"/>
        <v>0</v>
      </c>
      <c r="AF41" s="14">
        <f t="shared" si="36"/>
        <v>5</v>
      </c>
      <c r="AG41" s="148" t="str">
        <f t="shared" si="37"/>
        <v/>
      </c>
      <c r="AH41" s="148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F2</v>
      </c>
      <c r="AN41" s="71" t="str">
        <f t="shared" si="16"/>
        <v/>
      </c>
      <c r="AO41" s="71" t="str">
        <f t="shared" si="17"/>
        <v>L5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BL</v>
      </c>
      <c r="BB41" s="14" t="str">
        <f t="shared" si="44"/>
        <v>F2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2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5" t="str">
        <f t="shared" si="21"/>
        <v/>
      </c>
      <c r="E42" s="112" t="str">
        <f t="shared" si="22"/>
        <v>F3</v>
      </c>
      <c r="F42" s="67" t="str">
        <f t="shared" si="23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F2</v>
      </c>
      <c r="M42" s="24" t="str">
        <f t="shared" si="24"/>
        <v>L</v>
      </c>
      <c r="N42" s="24">
        <f t="shared" si="25"/>
        <v>-12</v>
      </c>
      <c r="O42" s="116" t="str">
        <f t="shared" si="10"/>
        <v/>
      </c>
      <c r="P42" s="24">
        <f>IF(H42="","",IF(B42="NB",P41,IF(O42="",SUM($O$5:$O42)+N42,SUM($O$5:$O42))))</f>
        <v>-13</v>
      </c>
      <c r="Q42" s="122" t="str">
        <f t="shared" si="0"/>
        <v/>
      </c>
      <c r="R42" s="121">
        <f t="shared" si="11"/>
        <v>-5</v>
      </c>
      <c r="S42" s="79" t="str">
        <f t="shared" si="12"/>
        <v>L</v>
      </c>
      <c r="T42" s="14">
        <f t="shared" si="5"/>
        <v>-10</v>
      </c>
      <c r="U42" s="14">
        <f t="shared" si="26"/>
        <v>-3</v>
      </c>
      <c r="V42" s="14" t="str">
        <f t="shared" si="27"/>
        <v>C</v>
      </c>
      <c r="W42" s="14" t="str">
        <f t="shared" si="49"/>
        <v>N</v>
      </c>
      <c r="X42" s="14" t="str">
        <f t="shared" si="28"/>
        <v>Y</v>
      </c>
      <c r="Y42" s="14">
        <f t="shared" si="29"/>
        <v>3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3</v>
      </c>
      <c r="AE42" s="14">
        <f t="shared" si="35"/>
        <v>0</v>
      </c>
      <c r="AF42" s="14">
        <f t="shared" si="36"/>
        <v>2</v>
      </c>
      <c r="AG42" s="148" t="str">
        <f t="shared" si="37"/>
        <v/>
      </c>
      <c r="AH42" s="148" t="str">
        <f t="shared" si="38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F3</v>
      </c>
      <c r="AN42" s="71" t="str">
        <f t="shared" si="16"/>
        <v/>
      </c>
      <c r="AO42" s="71" t="str">
        <f t="shared" si="17"/>
        <v>F2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F2L</v>
      </c>
      <c r="BB42" s="14" t="str">
        <f t="shared" si="44"/>
        <v>F3</v>
      </c>
      <c r="BC42" s="14" t="str">
        <f t="shared" si="20"/>
        <v>L5L</v>
      </c>
      <c r="BD42" s="14" t="str">
        <f t="shared" si="47"/>
        <v>F2</v>
      </c>
      <c r="BE42" s="14" t="str">
        <f t="shared" si="45"/>
        <v>3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P1</v>
      </c>
      <c r="C43" s="24" t="str">
        <f t="shared" si="2"/>
        <v>M1</v>
      </c>
      <c r="D43" s="75" t="str">
        <f t="shared" si="21"/>
        <v>F4</v>
      </c>
      <c r="E43" s="112" t="str">
        <f t="shared" si="22"/>
        <v/>
      </c>
      <c r="F43" s="67" t="str">
        <f t="shared" si="23"/>
        <v>L</v>
      </c>
      <c r="H43" s="81" t="str">
        <f>IF('Strategy Dashboard'!AU43="","",'Strategy Dashboard'!AU43)</f>
        <v>B</v>
      </c>
      <c r="J43" s="68" t="str">
        <f t="shared" si="7"/>
        <v>TG</v>
      </c>
      <c r="K43" s="77" t="str">
        <f t="shared" si="8"/>
        <v/>
      </c>
      <c r="L43" s="113" t="str">
        <f t="shared" si="9"/>
        <v>F3</v>
      </c>
      <c r="M43" s="24" t="str">
        <f t="shared" si="24"/>
        <v>W</v>
      </c>
      <c r="N43" s="24">
        <f t="shared" si="25"/>
        <v>-13</v>
      </c>
      <c r="O43" s="116" t="str">
        <f t="shared" si="10"/>
        <v/>
      </c>
      <c r="P43" s="24">
        <f>IF(H43="","",IF(B43="NB",P42,IF(O43="",SUM($O$5:$O43)+N43,SUM($O$5:$O43))))</f>
        <v>-14</v>
      </c>
      <c r="Q43" s="122" t="str">
        <f t="shared" si="0"/>
        <v/>
      </c>
      <c r="R43" s="121">
        <f t="shared" si="11"/>
        <v>-1</v>
      </c>
      <c r="S43" s="79" t="str">
        <f t="shared" si="12"/>
        <v>L</v>
      </c>
      <c r="T43" s="14">
        <f t="shared" si="5"/>
        <v>-10</v>
      </c>
      <c r="U43" s="14">
        <f t="shared" si="26"/>
        <v>-6</v>
      </c>
      <c r="V43" s="14" t="str">
        <f t="shared" si="27"/>
        <v>C</v>
      </c>
      <c r="W43" s="14" t="str">
        <f t="shared" si="49"/>
        <v>N</v>
      </c>
      <c r="X43" s="14" t="str">
        <f t="shared" si="28"/>
        <v>N</v>
      </c>
      <c r="Y43" s="14">
        <f t="shared" si="29"/>
        <v>4</v>
      </c>
      <c r="Z43" s="79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4</v>
      </c>
      <c r="AD43" s="14">
        <f t="shared" si="34"/>
        <v>0</v>
      </c>
      <c r="AE43" s="14">
        <f t="shared" si="35"/>
        <v>0</v>
      </c>
      <c r="AF43" s="14">
        <f t="shared" si="36"/>
        <v>3</v>
      </c>
      <c r="AG43" s="148" t="str">
        <f t="shared" si="37"/>
        <v/>
      </c>
      <c r="AH43" s="148" t="str">
        <f t="shared" si="38"/>
        <v>F3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>M1</v>
      </c>
      <c r="AS43" s="14" t="str">
        <f t="shared" si="48"/>
        <v>TG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F3L</v>
      </c>
      <c r="BB43" s="14" t="str">
        <f t="shared" si="44"/>
        <v>F4</v>
      </c>
      <c r="BC43" s="14" t="str">
        <f t="shared" si="20"/>
        <v>F2L</v>
      </c>
      <c r="BD43" s="14" t="str">
        <f t="shared" si="47"/>
        <v>F3</v>
      </c>
      <c r="BE43" s="14" t="str">
        <f t="shared" si="45"/>
        <v>4</v>
      </c>
      <c r="BF43" s="14" t="str">
        <f t="shared" si="46"/>
        <v>3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P3</v>
      </c>
      <c r="C44" s="25" t="str">
        <f t="shared" si="2"/>
        <v/>
      </c>
      <c r="D44" s="75" t="str">
        <f t="shared" si="21"/>
        <v>F5</v>
      </c>
      <c r="E44" s="112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>F2</v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5</v>
      </c>
      <c r="Z44" s="79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5</v>
      </c>
      <c r="AD44" s="14">
        <f t="shared" si="34"/>
        <v>0</v>
      </c>
      <c r="AE44" s="14">
        <f t="shared" si="35"/>
        <v>0</v>
      </c>
      <c r="AF44" s="14">
        <f t="shared" si="36"/>
        <v>2</v>
      </c>
      <c r="AG44" s="148" t="str">
        <f t="shared" si="37"/>
        <v/>
      </c>
      <c r="AH44" s="148" t="str">
        <f t="shared" si="38"/>
        <v>F2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>M1</v>
      </c>
      <c r="AS44" s="14" t="str">
        <f t="shared" si="48"/>
        <v>TG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19"/>
        <v>F4L</v>
      </c>
      <c r="BB44" s="14" t="str">
        <f t="shared" si="44"/>
        <v>F5</v>
      </c>
      <c r="BC44" s="14" t="str">
        <f t="shared" si="20"/>
        <v>F3W</v>
      </c>
      <c r="BD44" s="14" t="str">
        <f t="shared" si="47"/>
        <v>F2</v>
      </c>
      <c r="BE44" s="14" t="str">
        <f t="shared" si="45"/>
        <v>5</v>
      </c>
      <c r="BF44" s="14" t="str">
        <f t="shared" si="46"/>
        <v>2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19"/>
        <v>F5</v>
      </c>
      <c r="BB45" s="14" t="str">
        <f t="shared" si="44"/>
        <v/>
      </c>
      <c r="BC45" s="14" t="str">
        <f t="shared" si="20"/>
        <v>F2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2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2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2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2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2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2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2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2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2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2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2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2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2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2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2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2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2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2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2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2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2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2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2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2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2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IF(H74="","",IF(AS75="TG",IF(H73="B",BD75,""),AN75))</f>
        <v/>
      </c>
      <c r="AH75" s="148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2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si="81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2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81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2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81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2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81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81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2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81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2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81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2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81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2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81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81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2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81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2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81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2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81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2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81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81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2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81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2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81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2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81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2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81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81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2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81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2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81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2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81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2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81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81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2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81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2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81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2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81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2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81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81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2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81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2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81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2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81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4"/>
        <v/>
      </c>
      <c r="C109" s="142" t="str">
        <f t="shared" si="61"/>
        <v/>
      </c>
      <c r="D109" s="75" t="str">
        <f t="shared" si="77"/>
        <v/>
      </c>
      <c r="E109" s="112" t="str">
        <f t="shared" si="78"/>
        <v/>
      </c>
      <c r="F109" s="145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81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4"/>
        <v>N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4"/>
        <v>N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4"/>
        <v>N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4"/>
        <v>N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-14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4"/>
        <v>N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10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4"/>
        <v>N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15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4"/>
        <v>N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</sheetData>
  <sheetProtection algorithmName="SHA-512" hashValue="CQz6xI8k2+qKN0+syEtNeYYUpdXQZSnUPep5+Yi7DeiWpevfFDcE4jki6UgDzHI1sBw1EnKhbmzhJMXy97LqdQ==" saltValue="CWqjPKP47jCcyL80BXlV6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31" priority="2" operator="equal">
      <formula>"B"</formula>
    </cfRule>
    <cfRule type="cellIs" dxfId="30" priority="3" operator="equal">
      <formula>"P"</formula>
    </cfRule>
  </conditionalFormatting>
  <conditionalFormatting sqref="H5:H109">
    <cfRule type="cellIs" dxfId="29" priority="4" operator="equal">
      <formula>"P"</formula>
    </cfRule>
  </conditionalFormatting>
  <conditionalFormatting sqref="O10:O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6" activePane="bottomLeft" state="frozen"/>
      <selection activeCell="I13" sqref="I13"/>
      <selection pane="bottomLeft" activeCell="J15" sqref="J15:Q10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5" t="str">
        <f>'Strategy Dashboard'!AC3</f>
        <v>Strategy 4 : HP/FE</v>
      </c>
      <c r="C3" s="286"/>
      <c r="D3" s="286"/>
      <c r="E3" s="286"/>
      <c r="F3" s="286"/>
      <c r="G3" s="287"/>
      <c r="H3" s="286"/>
      <c r="I3" s="286"/>
      <c r="J3" s="286"/>
      <c r="K3" s="286"/>
      <c r="L3" s="286"/>
      <c r="M3" s="286"/>
      <c r="N3" s="286"/>
      <c r="O3" s="286"/>
      <c r="P3" s="286"/>
      <c r="Q3" s="288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-1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HP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2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IF(H10="","",IF(AR11="HP",IF(H10="P",BB11,""),AL11))</f>
        <v/>
      </c>
      <c r="E11" s="113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3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3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4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2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HP</v>
      </c>
      <c r="D16" s="77" t="str">
        <f t="shared" si="23"/>
        <v/>
      </c>
      <c r="E16" s="113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23"/>
        <v>F4</v>
      </c>
      <c r="E17" s="113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-12</v>
      </c>
      <c r="O17" s="116" t="str">
        <f t="shared" si="10"/>
        <v/>
      </c>
      <c r="P17" s="24">
        <f>IF(H17="","",IF(B17="NB",P16,IF(O17="",SUM($O$5:$O17)+N17,SUM($O$5:$O17))))</f>
        <v>-11</v>
      </c>
      <c r="Q17" s="122" t="str">
        <f t="shared" si="0"/>
        <v/>
      </c>
      <c r="R17" s="120">
        <f t="shared" si="11"/>
        <v>-6</v>
      </c>
      <c r="S17" s="79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3"/>
        <v/>
      </c>
      <c r="E18" s="113" t="str">
        <f t="shared" si="24"/>
        <v>F5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-10</v>
      </c>
      <c r="O18" s="116" t="str">
        <f t="shared" si="10"/>
        <v/>
      </c>
      <c r="P18" s="24">
        <f>IF(H18="","",IF(B18="NB",P17,IF(O18="",SUM($O$5:$O18)+N18,SUM($O$5:$O18))))</f>
        <v>-9</v>
      </c>
      <c r="Q18" s="122" t="str">
        <f t="shared" si="0"/>
        <v/>
      </c>
      <c r="R18" s="120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78" t="str">
        <f t="shared" si="23"/>
        <v/>
      </c>
      <c r="E19" s="114" t="str">
        <f t="shared" si="24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-10</v>
      </c>
      <c r="O19" s="123" t="str">
        <f t="shared" si="10"/>
        <v/>
      </c>
      <c r="P19" s="25">
        <f>IF(H19="","",IF(B19="NB",P18,IF(O19="",SUM($O$5:$O19)+N19,SUM($O$5:$O19))))</f>
        <v>-9</v>
      </c>
      <c r="Q19" s="124" t="str">
        <f t="shared" si="0"/>
        <v/>
      </c>
      <c r="R19" s="121">
        <f t="shared" si="11"/>
        <v>0</v>
      </c>
      <c r="S19" s="79" t="str">
        <f t="shared" si="12"/>
        <v/>
      </c>
      <c r="T19" s="14">
        <f t="shared" si="5"/>
        <v>-6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P8</v>
      </c>
      <c r="C20" s="36" t="str">
        <f t="shared" si="2"/>
        <v/>
      </c>
      <c r="D20" s="75" t="str">
        <f t="shared" si="23"/>
        <v>F5</v>
      </c>
      <c r="E20" s="112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6"/>
        <v>W</v>
      </c>
      <c r="N20" s="36">
        <f t="shared" si="27"/>
        <v>-2</v>
      </c>
      <c r="O20" s="127">
        <f t="shared" si="10"/>
        <v>-2</v>
      </c>
      <c r="P20" s="36">
        <f>IF(H20="","",IF(B20="NB",P19,IF(O20="",SUM($O$5:$O20)+N20,SUM($O$5:$O20))))</f>
        <v>-1</v>
      </c>
      <c r="Q20" s="128" t="str">
        <f t="shared" si="0"/>
        <v>Rabbit</v>
      </c>
      <c r="R20" s="119">
        <f t="shared" si="11"/>
        <v>8</v>
      </c>
      <c r="S20" s="79" t="str">
        <f t="shared" si="12"/>
        <v>W</v>
      </c>
      <c r="T20" s="14">
        <f t="shared" si="5"/>
        <v>-3</v>
      </c>
      <c r="U20" s="14">
        <f t="shared" si="28"/>
        <v>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3</v>
      </c>
      <c r="AF20" s="14">
        <f t="shared" si="38"/>
        <v>0</v>
      </c>
      <c r="AG20" s="148" t="str">
        <f t="shared" si="14"/>
        <v>F3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23"/>
        <v>B</v>
      </c>
      <c r="E21" s="113" t="str">
        <f t="shared" si="24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B</v>
      </c>
      <c r="M21" s="24" t="str">
        <f t="shared" si="26"/>
        <v>W</v>
      </c>
      <c r="N21" s="24">
        <f t="shared" si="27"/>
        <v>0</v>
      </c>
      <c r="O21" s="116" t="str">
        <f t="shared" si="10"/>
        <v/>
      </c>
      <c r="P21" s="24">
        <f>IF(H21="","",IF(B21="NB",P20,IF(O21="",SUM($O$5:$O21)+N21,SUM($O$5:$O21))))</f>
        <v>-1</v>
      </c>
      <c r="Q21" s="122" t="str">
        <f t="shared" si="0"/>
        <v/>
      </c>
      <c r="R21" s="120">
        <f t="shared" si="11"/>
        <v>0</v>
      </c>
      <c r="S21" s="79" t="str">
        <f t="shared" si="12"/>
        <v/>
      </c>
      <c r="T21" s="14">
        <f t="shared" si="5"/>
        <v>-3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8" t="str">
        <f t="shared" si="14"/>
        <v/>
      </c>
      <c r="AH21" s="148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23"/>
        <v/>
      </c>
      <c r="E22" s="113" t="str">
        <f t="shared" si="24"/>
        <v>F2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3" t="str">
        <f t="shared" si="9"/>
        <v/>
      </c>
      <c r="M22" s="24" t="str">
        <f t="shared" si="26"/>
        <v>L</v>
      </c>
      <c r="N22" s="24">
        <f t="shared" si="27"/>
        <v>-3</v>
      </c>
      <c r="O22" s="116" t="str">
        <f t="shared" si="10"/>
        <v/>
      </c>
      <c r="P22" s="24">
        <f>IF(H22="","",IF(B22="NB",P21,IF(O22="",SUM($O$5:$O22)+N22,SUM($O$5:$O22))))</f>
        <v>-4</v>
      </c>
      <c r="Q22" s="122" t="str">
        <f t="shared" si="0"/>
        <v/>
      </c>
      <c r="R22" s="120">
        <f t="shared" si="11"/>
        <v>-3</v>
      </c>
      <c r="S22" s="79" t="str">
        <f t="shared" si="12"/>
        <v>L</v>
      </c>
      <c r="T22" s="14">
        <f t="shared" si="5"/>
        <v>-4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5</v>
      </c>
      <c r="AF22" s="14">
        <f t="shared" si="38"/>
        <v>0</v>
      </c>
      <c r="AG22" s="148" t="str">
        <f t="shared" si="14"/>
        <v>L5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BL</v>
      </c>
      <c r="BB22" s="14" t="str">
        <f t="shared" si="44"/>
        <v>F2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2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P3</v>
      </c>
      <c r="C23" s="24" t="str">
        <f t="shared" si="2"/>
        <v>T-T</v>
      </c>
      <c r="D23" s="77" t="str">
        <f t="shared" si="23"/>
        <v>B</v>
      </c>
      <c r="E23" s="113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-6</v>
      </c>
      <c r="O23" s="116" t="str">
        <f t="shared" si="10"/>
        <v/>
      </c>
      <c r="P23" s="24">
        <f>IF(H23="","",IF(B23="NB",P22,IF(O23="",SUM($O$5:$O23)+N23,SUM($O$5:$O23))))</f>
        <v>-7</v>
      </c>
      <c r="Q23" s="122" t="str">
        <f t="shared" si="0"/>
        <v/>
      </c>
      <c r="R23" s="120">
        <f t="shared" si="11"/>
        <v>-3</v>
      </c>
      <c r="S23" s="79" t="str">
        <f t="shared" si="12"/>
        <v>L</v>
      </c>
      <c r="T23" s="14">
        <f t="shared" si="5"/>
        <v>-7</v>
      </c>
      <c r="U23" s="14">
        <f t="shared" si="28"/>
        <v>-3</v>
      </c>
      <c r="V23" s="14" t="str">
        <f t="shared" si="29"/>
        <v>C</v>
      </c>
      <c r="W23" s="14" t="str">
        <f t="shared" si="49"/>
        <v>N</v>
      </c>
      <c r="X23" s="14" t="str">
        <f t="shared" si="30"/>
        <v>Y</v>
      </c>
      <c r="Y23" s="14">
        <f t="shared" si="31"/>
        <v>3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L5L</v>
      </c>
      <c r="BD23" s="14" t="str">
        <f t="shared" si="47"/>
        <v>F2</v>
      </c>
      <c r="BE23" s="14">
        <f t="shared" si="45"/>
        <v>1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4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-1</v>
      </c>
      <c r="O24" s="123">
        <f t="shared" si="10"/>
        <v>-1</v>
      </c>
      <c r="P24" s="25">
        <f>IF(H24="","",IF(B24="NB",P23,IF(O24="",SUM($O$5:$O24)+N24,SUM($O$5:$O24))))</f>
        <v>-2</v>
      </c>
      <c r="Q24" s="124" t="str">
        <f t="shared" si="0"/>
        <v>Rabbit</v>
      </c>
      <c r="R24" s="121">
        <f t="shared" si="11"/>
        <v>5</v>
      </c>
      <c r="S24" s="79" t="str">
        <f t="shared" si="12"/>
        <v>W</v>
      </c>
      <c r="T24" s="14">
        <f t="shared" si="5"/>
        <v>-6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4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BL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3"/>
        <v>B</v>
      </c>
      <c r="E25" s="112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6"/>
        <v>W</v>
      </c>
      <c r="N25" s="36">
        <f t="shared" si="27"/>
        <v>2</v>
      </c>
      <c r="O25" s="127" t="str">
        <f t="shared" si="10"/>
        <v/>
      </c>
      <c r="P25" s="36">
        <f>IF(H25="","",IF(B25="NB",P24,IF(O25="",SUM($O$5:$O25)+N25,SUM($O$5:$O25))))</f>
        <v>0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8"/>
        <v>3</v>
      </c>
      <c r="V25" s="14" t="str">
        <f t="shared" si="29"/>
        <v>S</v>
      </c>
      <c r="W25" s="14" t="str">
        <f t="shared" si="49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8" t="str">
        <f t="shared" si="14"/>
        <v>B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3"/>
        <v/>
      </c>
      <c r="E26" s="113" t="str">
        <f t="shared" si="24"/>
        <v>L5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6"/>
        <v>W</v>
      </c>
      <c r="N26" s="24">
        <f t="shared" si="27"/>
        <v>9</v>
      </c>
      <c r="O26" s="116">
        <f t="shared" si="10"/>
        <v>9</v>
      </c>
      <c r="P26" s="24">
        <f>IF(H26="","",IF(B26="NB",P25,IF(O26="",SUM($O$5:$O26)+N26,SUM($O$5:$O26))))</f>
        <v>7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8"/>
        <v>6</v>
      </c>
      <c r="V26" s="14" t="str">
        <f t="shared" si="29"/>
        <v>C</v>
      </c>
      <c r="W26" s="14" t="str">
        <f t="shared" si="49"/>
        <v>Y</v>
      </c>
      <c r="X26" s="14" t="str">
        <f t="shared" si="30"/>
        <v>N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8" t="str">
        <f t="shared" si="14"/>
        <v/>
      </c>
      <c r="AH26" s="148" t="str">
        <f t="shared" si="15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3"/>
        <v/>
      </c>
      <c r="E27" s="113" t="str">
        <f t="shared" si="24"/>
        <v>B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6"/>
        <v>L</v>
      </c>
      <c r="N27" s="24">
        <f t="shared" si="27"/>
        <v>-2</v>
      </c>
      <c r="O27" s="116" t="str">
        <f t="shared" si="10"/>
        <v/>
      </c>
      <c r="P27" s="24">
        <f>IF(H27="","",IF(B27="NB",P26,IF(O27="",SUM($O$5:$O27)+N27,SUM($O$5:$O27))))</f>
        <v>5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8"/>
        <v>-1</v>
      </c>
      <c r="V27" s="14" t="str">
        <f t="shared" si="29"/>
        <v>S</v>
      </c>
      <c r="W27" s="14" t="str">
        <f t="shared" si="49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8" t="str">
        <f t="shared" si="14"/>
        <v/>
      </c>
      <c r="AH27" s="148" t="str">
        <f t="shared" si="15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3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-6</v>
      </c>
      <c r="O28" s="116" t="str">
        <f t="shared" si="10"/>
        <v/>
      </c>
      <c r="P28" s="24">
        <f>IF(H28="","",IF(B28="NB",P27,IF(O28="",SUM($O$5:$O28)+N28,SUM($O$5:$O28))))</f>
        <v>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HP</v>
      </c>
      <c r="D29" s="78" t="str">
        <f t="shared" si="23"/>
        <v/>
      </c>
      <c r="E29" s="114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0</v>
      </c>
      <c r="O29" s="123" t="str">
        <f t="shared" si="10"/>
        <v/>
      </c>
      <c r="P29" s="25">
        <f>IF(H29="","",IF(B29="NB",P28,IF(O29="",SUM($O$5:$O29)+N29,SUM($O$5:$O29))))</f>
        <v>7</v>
      </c>
      <c r="Q29" s="124" t="str">
        <f t="shared" si="0"/>
        <v/>
      </c>
      <c r="R29" s="121">
        <f t="shared" si="11"/>
        <v>6</v>
      </c>
      <c r="S29" s="79" t="str">
        <f t="shared" si="12"/>
        <v>W</v>
      </c>
      <c r="T29" s="14">
        <f t="shared" si="5"/>
        <v>0</v>
      </c>
      <c r="U29" s="14">
        <f t="shared" si="28"/>
        <v>1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NB</v>
      </c>
      <c r="C30" s="36" t="str">
        <f t="shared" si="2"/>
        <v/>
      </c>
      <c r="D30" s="75" t="str">
        <f t="shared" si="23"/>
        <v/>
      </c>
      <c r="E30" s="112" t="str">
        <f t="shared" si="24"/>
        <v>F2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0</v>
      </c>
      <c r="O30" s="127" t="str">
        <f t="shared" si="10"/>
        <v/>
      </c>
      <c r="P30" s="36">
        <f>IF(H30="","",IF(B30="NB",P29,IF(O30="",SUM($O$5:$O30)+N30,SUM($O$5:$O30))))</f>
        <v>7</v>
      </c>
      <c r="Q30" s="128" t="str">
        <f t="shared" si="0"/>
        <v/>
      </c>
      <c r="R30" s="121">
        <f t="shared" si="11"/>
        <v>0</v>
      </c>
      <c r="S30" s="79" t="str">
        <f t="shared" si="12"/>
        <v/>
      </c>
      <c r="T30" s="14">
        <f t="shared" si="5"/>
        <v>0</v>
      </c>
      <c r="U30" s="14">
        <f t="shared" si="28"/>
        <v>0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HP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P4</v>
      </c>
      <c r="C31" s="24" t="str">
        <f t="shared" si="2"/>
        <v/>
      </c>
      <c r="D31" s="77" t="str">
        <f t="shared" si="23"/>
        <v>F3</v>
      </c>
      <c r="E31" s="113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-4</v>
      </c>
      <c r="O31" s="116" t="str">
        <f t="shared" si="10"/>
        <v/>
      </c>
      <c r="P31" s="24">
        <f>IF(H31="","",IF(B31="NB",P30,IF(O31="",SUM($O$5:$O31)+N31,SUM($O$5:$O31))))</f>
        <v>3</v>
      </c>
      <c r="Q31" s="122" t="str">
        <f t="shared" si="0"/>
        <v/>
      </c>
      <c r="R31" s="121">
        <f t="shared" si="11"/>
        <v>-4</v>
      </c>
      <c r="S31" s="79" t="str">
        <f t="shared" si="12"/>
        <v>L</v>
      </c>
      <c r="T31" s="14">
        <f t="shared" si="5"/>
        <v>-1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3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HP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F2L</v>
      </c>
      <c r="BB31" s="14" t="str">
        <f t="shared" si="44"/>
        <v>F3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3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23"/>
        <v/>
      </c>
      <c r="E32" s="113" t="str">
        <f t="shared" si="24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-2</v>
      </c>
      <c r="O32" s="116">
        <f t="shared" si="10"/>
        <v>-2</v>
      </c>
      <c r="P32" s="24">
        <f>IF(H32="","",IF(B32="NB",P31,IF(O32="",SUM($O$5:$O32)+N32,SUM($O$5:$O32))))</f>
        <v>5</v>
      </c>
      <c r="Q32" s="122" t="str">
        <f t="shared" si="0"/>
        <v>Rabbit</v>
      </c>
      <c r="R32" s="121">
        <f t="shared" si="11"/>
        <v>2</v>
      </c>
      <c r="S32" s="79" t="str">
        <f t="shared" si="12"/>
        <v>W</v>
      </c>
      <c r="T32" s="14">
        <f t="shared" si="5"/>
        <v>0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F3L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3"/>
        <v/>
      </c>
      <c r="E33" s="113" t="str">
        <f t="shared" si="24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3" t="str">
        <f t="shared" si="9"/>
        <v/>
      </c>
      <c r="M33" s="24" t="str">
        <f t="shared" si="26"/>
        <v>L</v>
      </c>
      <c r="N33" s="24">
        <f t="shared" si="27"/>
        <v>0</v>
      </c>
      <c r="O33" s="116" t="str">
        <f t="shared" si="10"/>
        <v/>
      </c>
      <c r="P33" s="24">
        <f>IF(H33="","",IF(B33="NB",P32,IF(O33="",SUM($O$5:$O33)+N33,SUM($O$5:$O33))))</f>
        <v>5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0</v>
      </c>
      <c r="U33" s="14">
        <f t="shared" si="28"/>
        <v>0</v>
      </c>
      <c r="V33" s="14" t="str">
        <f t="shared" si="29"/>
        <v>S</v>
      </c>
      <c r="W33" s="14" t="str">
        <f t="shared" si="49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8" t="str">
        <f t="shared" si="14"/>
        <v>B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23"/>
        <v/>
      </c>
      <c r="E34" s="114" t="str">
        <f t="shared" si="24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F2</v>
      </c>
      <c r="L34" s="114" t="str">
        <f t="shared" si="9"/>
        <v/>
      </c>
      <c r="M34" s="25" t="str">
        <f t="shared" si="26"/>
        <v>L</v>
      </c>
      <c r="N34" s="25">
        <f t="shared" si="27"/>
        <v>3</v>
      </c>
      <c r="O34" s="123">
        <f t="shared" si="10"/>
        <v>3</v>
      </c>
      <c r="P34" s="25">
        <f>IF(H34="","",IF(B34="NB",P33,IF(O34="",SUM($O$5:$O34)+N34,SUM($O$5:$O34))))</f>
        <v>8</v>
      </c>
      <c r="Q34" s="124" t="str">
        <f t="shared" si="0"/>
        <v/>
      </c>
      <c r="R34" s="121">
        <f t="shared" si="11"/>
        <v>3</v>
      </c>
      <c r="S34" s="79" t="str">
        <f t="shared" si="12"/>
        <v>W</v>
      </c>
      <c r="T34" s="14">
        <f t="shared" si="5"/>
        <v>3</v>
      </c>
      <c r="U34" s="14">
        <f t="shared" si="28"/>
        <v>3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8" t="str">
        <f t="shared" si="14"/>
        <v>F2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3"/>
        <v/>
      </c>
      <c r="E35" s="112" t="str">
        <f t="shared" si="24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2" t="str">
        <f t="shared" si="9"/>
        <v/>
      </c>
      <c r="M35" s="36" t="str">
        <f t="shared" si="26"/>
        <v>W</v>
      </c>
      <c r="N35" s="36">
        <f t="shared" si="27"/>
        <v>0</v>
      </c>
      <c r="O35" s="127" t="str">
        <f t="shared" si="10"/>
        <v/>
      </c>
      <c r="P35" s="36">
        <f>IF(H35="","",IF(B35="NB",P34,IF(O35="",SUM($O$5:$O35)+N35,SUM($O$5:$O35))))</f>
        <v>8</v>
      </c>
      <c r="Q35" s="128" t="str">
        <f t="shared" si="0"/>
        <v/>
      </c>
      <c r="R35" s="121">
        <f t="shared" si="11"/>
        <v>0</v>
      </c>
      <c r="S35" s="79" t="str">
        <f t="shared" si="12"/>
        <v/>
      </c>
      <c r="T35" s="14">
        <f t="shared" si="5"/>
        <v>3</v>
      </c>
      <c r="U35" s="14">
        <f t="shared" si="28"/>
        <v>0</v>
      </c>
      <c r="V35" s="14" t="str">
        <f t="shared" si="29"/>
        <v>S</v>
      </c>
      <c r="W35" s="14" t="str">
        <f t="shared" si="49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8" t="str">
        <f t="shared" si="14"/>
        <v>B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HP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P7</v>
      </c>
      <c r="C36" s="24" t="str">
        <f t="shared" si="2"/>
        <v/>
      </c>
      <c r="D36" s="77" t="str">
        <f t="shared" si="23"/>
        <v>F2</v>
      </c>
      <c r="E36" s="113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L5</v>
      </c>
      <c r="L36" s="113" t="str">
        <f t="shared" si="9"/>
        <v/>
      </c>
      <c r="M36" s="24" t="str">
        <f t="shared" si="26"/>
        <v>W</v>
      </c>
      <c r="N36" s="24">
        <f t="shared" si="27"/>
        <v>7</v>
      </c>
      <c r="O36" s="116">
        <f t="shared" si="10"/>
        <v>7</v>
      </c>
      <c r="P36" s="24">
        <f>IF(H36="","",IF(B36="NB",P35,IF(O36="",SUM($O$5:$O36)+N36,SUM($O$5:$O36))))</f>
        <v>15</v>
      </c>
      <c r="Q36" s="122" t="str">
        <f t="shared" si="0"/>
        <v/>
      </c>
      <c r="R36" s="121">
        <f t="shared" si="11"/>
        <v>7</v>
      </c>
      <c r="S36" s="79" t="str">
        <f t="shared" si="12"/>
        <v>W</v>
      </c>
      <c r="T36" s="14">
        <f t="shared" si="5"/>
        <v>9</v>
      </c>
      <c r="U36" s="14">
        <f t="shared" si="28"/>
        <v>6</v>
      </c>
      <c r="V36" s="14" t="str">
        <f t="shared" si="29"/>
        <v>C</v>
      </c>
      <c r="W36" s="14" t="str">
        <f t="shared" si="49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5</v>
      </c>
      <c r="AF36" s="14">
        <f t="shared" si="38"/>
        <v>0</v>
      </c>
      <c r="AG36" s="148" t="str">
        <f t="shared" si="14"/>
        <v>L5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HP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7" t="str">
        <f t="shared" si="23"/>
        <v>B</v>
      </c>
      <c r="E37" s="113" t="str">
        <f t="shared" si="24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-2</v>
      </c>
      <c r="O37" s="116" t="str">
        <f t="shared" si="10"/>
        <v/>
      </c>
      <c r="P37" s="24">
        <f>IF(H37="","",IF(B37="NB",P36,IF(O37="",SUM($O$5:$O37)+N37,SUM($O$5:$O37))))</f>
        <v>13</v>
      </c>
      <c r="Q37" s="122" t="str">
        <f t="shared" si="0"/>
        <v/>
      </c>
      <c r="R37" s="121">
        <f t="shared" si="11"/>
        <v>-2</v>
      </c>
      <c r="S37" s="79" t="str">
        <f t="shared" si="12"/>
        <v>L</v>
      </c>
      <c r="T37" s="14">
        <f t="shared" si="5"/>
        <v>8</v>
      </c>
      <c r="U37" s="14">
        <f t="shared" si="28"/>
        <v>-1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1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HP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NB</v>
      </c>
      <c r="C38" s="24" t="str">
        <f t="shared" si="2"/>
        <v/>
      </c>
      <c r="D38" s="77" t="str">
        <f t="shared" si="23"/>
        <v/>
      </c>
      <c r="E38" s="113" t="str">
        <f t="shared" si="24"/>
        <v>F2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-2</v>
      </c>
      <c r="O38" s="116" t="str">
        <f t="shared" si="10"/>
        <v/>
      </c>
      <c r="P38" s="24">
        <f>IF(H38="","",IF(B38="NB",P37,IF(O38="",SUM($O$5:$O38)+N38,SUM($O$5:$O38))))</f>
        <v>13</v>
      </c>
      <c r="Q38" s="122" t="str">
        <f t="shared" si="0"/>
        <v/>
      </c>
      <c r="R38" s="121">
        <f t="shared" si="11"/>
        <v>0</v>
      </c>
      <c r="S38" s="79" t="str">
        <f t="shared" si="12"/>
        <v/>
      </c>
      <c r="T38" s="14">
        <f t="shared" si="5"/>
        <v>8</v>
      </c>
      <c r="U38" s="14">
        <f t="shared" si="28"/>
        <v>0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2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HP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BL</v>
      </c>
      <c r="BB38" s="14" t="str">
        <f t="shared" si="44"/>
        <v>F2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2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/>
      </c>
      <c r="E39" s="114" t="str">
        <f t="shared" si="24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4" t="str">
        <f t="shared" si="9"/>
        <v/>
      </c>
      <c r="M39" s="25" t="str">
        <f t="shared" si="26"/>
        <v>W</v>
      </c>
      <c r="N39" s="25">
        <f t="shared" si="27"/>
        <v>0</v>
      </c>
      <c r="O39" s="123" t="str">
        <f t="shared" si="10"/>
        <v/>
      </c>
      <c r="P39" s="25">
        <f>IF(H39="","",IF(B39="NB",P38,IF(O39="",SUM($O$5:$O39)+N39,SUM($O$5:$O39))))</f>
        <v>15</v>
      </c>
      <c r="Q39" s="124" t="str">
        <f t="shared" si="0"/>
        <v/>
      </c>
      <c r="R39" s="121">
        <f t="shared" si="11"/>
        <v>2</v>
      </c>
      <c r="S39" s="79" t="str">
        <f t="shared" si="12"/>
        <v>W</v>
      </c>
      <c r="T39" s="14">
        <f t="shared" si="5"/>
        <v>9</v>
      </c>
      <c r="U39" s="14">
        <f t="shared" si="28"/>
        <v>1</v>
      </c>
      <c r="V39" s="14" t="str">
        <f t="shared" si="29"/>
        <v>C</v>
      </c>
      <c r="W39" s="14" t="str">
        <f t="shared" si="49"/>
        <v>N</v>
      </c>
      <c r="X39" s="14" t="str">
        <f t="shared" si="30"/>
        <v>N</v>
      </c>
      <c r="Y39" s="14">
        <f t="shared" si="31"/>
        <v>3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3</v>
      </c>
      <c r="AF39" s="14">
        <f t="shared" si="38"/>
        <v>0</v>
      </c>
      <c r="AG39" s="148" t="str">
        <f t="shared" si="14"/>
        <v>F3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HP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F3</v>
      </c>
      <c r="BE39" s="14">
        <f t="shared" si="45"/>
        <v>1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F2</v>
      </c>
      <c r="E40" s="112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F2</v>
      </c>
      <c r="M40" s="36" t="str">
        <f t="shared" si="26"/>
        <v>L</v>
      </c>
      <c r="N40" s="36">
        <f t="shared" si="27"/>
        <v>0</v>
      </c>
      <c r="O40" s="127" t="str">
        <f t="shared" si="10"/>
        <v/>
      </c>
      <c r="P40" s="36">
        <f>IF(H40="","",IF(B40="NB",P39,IF(O40="",SUM($O$5:$O40)+N40,SUM($O$5:$O40))))</f>
        <v>15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9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4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48" t="str">
        <f t="shared" si="14"/>
        <v/>
      </c>
      <c r="AH40" s="148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HP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2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B4</v>
      </c>
      <c r="C41" s="24" t="str">
        <f t="shared" si="2"/>
        <v>T-T</v>
      </c>
      <c r="D41" s="77" t="str">
        <f t="shared" si="23"/>
        <v/>
      </c>
      <c r="E41" s="113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F3</v>
      </c>
      <c r="M41" s="24" t="str">
        <f t="shared" si="26"/>
        <v>L</v>
      </c>
      <c r="N41" s="24">
        <f t="shared" si="27"/>
        <v>-4</v>
      </c>
      <c r="O41" s="116" t="str">
        <f t="shared" si="10"/>
        <v/>
      </c>
      <c r="P41" s="24">
        <f>IF(H41="","",IF(B41="NB",P40,IF(O41="",SUM($O$5:$O41)+N41,SUM($O$5:$O41))))</f>
        <v>11</v>
      </c>
      <c r="Q41" s="122" t="str">
        <f t="shared" si="0"/>
        <v/>
      </c>
      <c r="R41" s="121">
        <f t="shared" si="11"/>
        <v>-4</v>
      </c>
      <c r="S41" s="79" t="str">
        <f t="shared" si="12"/>
        <v>L</v>
      </c>
      <c r="T41" s="14">
        <f t="shared" si="5"/>
        <v>8</v>
      </c>
      <c r="U41" s="14">
        <f t="shared" si="28"/>
        <v>-1</v>
      </c>
      <c r="V41" s="14" t="str">
        <f t="shared" si="29"/>
        <v>C</v>
      </c>
      <c r="W41" s="14" t="str">
        <f t="shared" si="49"/>
        <v>N</v>
      </c>
      <c r="X41" s="14" t="str">
        <f t="shared" si="30"/>
        <v>N</v>
      </c>
      <c r="Y41" s="14">
        <f t="shared" si="31"/>
        <v>5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3</v>
      </c>
      <c r="AG41" s="148" t="str">
        <f t="shared" si="14"/>
        <v/>
      </c>
      <c r="AH41" s="148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F2L</v>
      </c>
      <c r="BD41" s="14" t="str">
        <f t="shared" si="47"/>
        <v>F3</v>
      </c>
      <c r="BE41" s="14">
        <f t="shared" si="45"/>
        <v>1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B6</v>
      </c>
      <c r="C42" s="24" t="str">
        <f t="shared" si="2"/>
        <v/>
      </c>
      <c r="D42" s="77" t="str">
        <f t="shared" si="23"/>
        <v/>
      </c>
      <c r="E42" s="113" t="str">
        <f t="shared" si="24"/>
        <v>F2</v>
      </c>
      <c r="F42" s="67" t="str">
        <f t="shared" si="25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F4</v>
      </c>
      <c r="M42" s="24" t="str">
        <f t="shared" si="26"/>
        <v>L</v>
      </c>
      <c r="N42" s="24">
        <f t="shared" si="27"/>
        <v>-10</v>
      </c>
      <c r="O42" s="116" t="str">
        <f t="shared" si="10"/>
        <v/>
      </c>
      <c r="P42" s="24">
        <f>IF(H42="","",IF(B42="NB",P41,IF(O42="",SUM($O$5:$O42)+N42,SUM($O$5:$O42))))</f>
        <v>5</v>
      </c>
      <c r="Q42" s="122" t="str">
        <f t="shared" si="0"/>
        <v/>
      </c>
      <c r="R42" s="121">
        <f t="shared" si="11"/>
        <v>-6</v>
      </c>
      <c r="S42" s="79" t="str">
        <f t="shared" si="12"/>
        <v>L</v>
      </c>
      <c r="T42" s="14">
        <f t="shared" si="5"/>
        <v>5</v>
      </c>
      <c r="U42" s="14">
        <f t="shared" si="28"/>
        <v>-3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6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4</v>
      </c>
      <c r="AG42" s="148" t="str">
        <f t="shared" si="14"/>
        <v/>
      </c>
      <c r="AH42" s="148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2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B2</v>
      </c>
      <c r="C43" s="24" t="str">
        <f t="shared" si="2"/>
        <v>HP</v>
      </c>
      <c r="D43" s="77" t="str">
        <f t="shared" si="23"/>
        <v>F3</v>
      </c>
      <c r="E43" s="113" t="str">
        <f t="shared" si="24"/>
        <v/>
      </c>
      <c r="F43" s="67" t="str">
        <f t="shared" si="25"/>
        <v>L</v>
      </c>
      <c r="H43" s="81" t="str">
        <f>IF('Strategy Dashboard'!AU43="","",'Strategy Dashboard'!AU43)</f>
        <v>B</v>
      </c>
      <c r="J43" s="68" t="str">
        <f t="shared" si="7"/>
        <v>FE</v>
      </c>
      <c r="K43" s="77" t="str">
        <f t="shared" si="8"/>
        <v/>
      </c>
      <c r="L43" s="113" t="str">
        <f t="shared" si="9"/>
        <v>F5</v>
      </c>
      <c r="M43" s="24" t="str">
        <f t="shared" si="26"/>
        <v>W</v>
      </c>
      <c r="N43" s="24">
        <f t="shared" si="27"/>
        <v>-8</v>
      </c>
      <c r="O43" s="116" t="str">
        <f t="shared" si="10"/>
        <v/>
      </c>
      <c r="P43" s="24">
        <f>IF(H43="","",IF(B43="NB",P42,IF(O43="",SUM($O$5:$O43)+N43,SUM($O$5:$O43))))</f>
        <v>7</v>
      </c>
      <c r="Q43" s="122" t="str">
        <f t="shared" si="0"/>
        <v/>
      </c>
      <c r="R43" s="121">
        <f t="shared" si="11"/>
        <v>2</v>
      </c>
      <c r="S43" s="79" t="str">
        <f t="shared" si="12"/>
        <v>W</v>
      </c>
      <c r="T43" s="14">
        <f t="shared" si="5"/>
        <v>6</v>
      </c>
      <c r="U43" s="14">
        <f t="shared" si="28"/>
        <v>1</v>
      </c>
      <c r="V43" s="14" t="str">
        <f t="shared" si="29"/>
        <v>C</v>
      </c>
      <c r="W43" s="14" t="str">
        <f t="shared" si="49"/>
        <v>N</v>
      </c>
      <c r="X43" s="14" t="str">
        <f t="shared" si="30"/>
        <v>N</v>
      </c>
      <c r="Y43" s="14">
        <f t="shared" si="31"/>
        <v>7</v>
      </c>
      <c r="Z43" s="79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3</v>
      </c>
      <c r="AD43" s="14">
        <f t="shared" si="36"/>
        <v>0</v>
      </c>
      <c r="AE43" s="14">
        <f t="shared" si="37"/>
        <v>0</v>
      </c>
      <c r="AF43" s="14">
        <f t="shared" si="38"/>
        <v>5</v>
      </c>
      <c r="AG43" s="148" t="str">
        <f t="shared" si="14"/>
        <v/>
      </c>
      <c r="AH43" s="148" t="str">
        <f t="shared" si="15"/>
        <v>F5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>HP</v>
      </c>
      <c r="AS43" s="14" t="str">
        <f t="shared" si="48"/>
        <v>FE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F2L</v>
      </c>
      <c r="BB43" s="14" t="str">
        <f t="shared" si="44"/>
        <v>F3</v>
      </c>
      <c r="BC43" s="14" t="str">
        <f t="shared" si="22"/>
        <v>F4L</v>
      </c>
      <c r="BD43" s="14" t="str">
        <f t="shared" si="47"/>
        <v>F5</v>
      </c>
      <c r="BE43" s="14" t="str">
        <f t="shared" si="45"/>
        <v>3</v>
      </c>
      <c r="BF43" s="14" t="str">
        <f t="shared" si="46"/>
        <v>5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B8</v>
      </c>
      <c r="C44" s="25" t="str">
        <f t="shared" si="2"/>
        <v/>
      </c>
      <c r="D44" s="78" t="str">
        <f t="shared" si="23"/>
        <v/>
      </c>
      <c r="E44" s="114" t="str">
        <f t="shared" si="24"/>
        <v>F4</v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>F4</v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>C</v>
      </c>
      <c r="W44" s="14" t="str">
        <f t="shared" si="49"/>
        <v>N</v>
      </c>
      <c r="X44" s="14" t="str">
        <f t="shared" si="30"/>
        <v>N</v>
      </c>
      <c r="Y44" s="14">
        <f t="shared" si="31"/>
        <v>8</v>
      </c>
      <c r="Z44" s="79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4</v>
      </c>
      <c r="AE44" s="14">
        <f t="shared" si="37"/>
        <v>0</v>
      </c>
      <c r="AF44" s="14">
        <f t="shared" si="38"/>
        <v>4</v>
      </c>
      <c r="AG44" s="148" t="str">
        <f t="shared" si="14"/>
        <v/>
      </c>
      <c r="AH44" s="148" t="str">
        <f t="shared" si="15"/>
        <v>F4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>HP</v>
      </c>
      <c r="AS44" s="14" t="str">
        <f t="shared" si="48"/>
        <v>FE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21"/>
        <v>F3L</v>
      </c>
      <c r="BB44" s="14" t="str">
        <f t="shared" si="44"/>
        <v>F4</v>
      </c>
      <c r="BC44" s="14" t="str">
        <f t="shared" si="22"/>
        <v>F5W</v>
      </c>
      <c r="BD44" s="14" t="str">
        <f t="shared" si="47"/>
        <v>F4</v>
      </c>
      <c r="BE44" s="14" t="str">
        <f t="shared" si="45"/>
        <v>4</v>
      </c>
      <c r="BF44" s="14" t="str">
        <f t="shared" si="46"/>
        <v>4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2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21"/>
        <v>F4</v>
      </c>
      <c r="BB45" s="14" t="str">
        <f t="shared" si="44"/>
        <v/>
      </c>
      <c r="BC45" s="14" t="str">
        <f t="shared" si="22"/>
        <v>F4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3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3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3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4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2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3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3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3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4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2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3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3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3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4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2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3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3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3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4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2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3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3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3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4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2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3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3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3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4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1">IF(H73="","",IF(AS74="FE",IF(AZ74="B",BD74,""),AN74))</f>
        <v/>
      </c>
      <c r="AH74" s="148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2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1"/>
        <v/>
      </c>
      <c r="AH75" s="148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3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2"/>
        <v/>
      </c>
      <c r="N76" s="24" t="str">
        <f t="shared" si="83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1"/>
        <v/>
      </c>
      <c r="AH76" s="148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3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2"/>
        <v/>
      </c>
      <c r="N77" s="24" t="str">
        <f t="shared" si="83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1"/>
        <v/>
      </c>
      <c r="AH77" s="148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3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2"/>
        <v/>
      </c>
      <c r="N78" s="24" t="str">
        <f t="shared" si="83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1"/>
        <v/>
      </c>
      <c r="AH78" s="148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4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2"/>
        <v/>
      </c>
      <c r="N79" s="25" t="str">
        <f t="shared" si="83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1"/>
        <v/>
      </c>
      <c r="AH79" s="148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2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2"/>
        <v/>
      </c>
      <c r="N80" s="36" t="str">
        <f t="shared" si="83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1"/>
        <v/>
      </c>
      <c r="AH80" s="148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3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2"/>
        <v/>
      </c>
      <c r="N81" s="24" t="str">
        <f t="shared" si="83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1"/>
        <v/>
      </c>
      <c r="AH81" s="148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3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2"/>
        <v/>
      </c>
      <c r="N82" s="24" t="str">
        <f t="shared" si="83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1"/>
        <v/>
      </c>
      <c r="AH82" s="148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3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2"/>
        <v/>
      </c>
      <c r="N83" s="24" t="str">
        <f t="shared" si="83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1"/>
        <v/>
      </c>
      <c r="AH83" s="148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4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2"/>
        <v/>
      </c>
      <c r="N84" s="25" t="str">
        <f t="shared" si="83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1"/>
        <v/>
      </c>
      <c r="AH84" s="148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2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2"/>
        <v/>
      </c>
      <c r="N85" s="36" t="str">
        <f t="shared" si="83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1"/>
        <v/>
      </c>
      <c r="AH85" s="148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3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2"/>
        <v/>
      </c>
      <c r="N86" s="24" t="str">
        <f t="shared" si="83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1"/>
        <v/>
      </c>
      <c r="AH86" s="148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3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2"/>
        <v/>
      </c>
      <c r="N87" s="24" t="str">
        <f t="shared" si="83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1"/>
        <v/>
      </c>
      <c r="AH87" s="148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3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2"/>
        <v/>
      </c>
      <c r="N88" s="24" t="str">
        <f t="shared" si="83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1"/>
        <v/>
      </c>
      <c r="AH88" s="148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4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2"/>
        <v/>
      </c>
      <c r="N89" s="25" t="str">
        <f t="shared" si="83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1"/>
        <v/>
      </c>
      <c r="AH89" s="148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2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2"/>
        <v/>
      </c>
      <c r="N90" s="36" t="str">
        <f t="shared" si="83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1"/>
        <v/>
      </c>
      <c r="AH90" s="148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3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2"/>
        <v/>
      </c>
      <c r="N91" s="24" t="str">
        <f t="shared" si="83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1"/>
        <v/>
      </c>
      <c r="AH91" s="148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3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2"/>
        <v/>
      </c>
      <c r="N92" s="24" t="str">
        <f t="shared" si="83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1"/>
        <v/>
      </c>
      <c r="AH92" s="148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3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2"/>
        <v/>
      </c>
      <c r="N93" s="24" t="str">
        <f t="shared" si="83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1"/>
        <v/>
      </c>
      <c r="AH93" s="148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4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2"/>
        <v/>
      </c>
      <c r="N94" s="25" t="str">
        <f t="shared" si="83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1"/>
        <v/>
      </c>
      <c r="AH94" s="148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2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2"/>
        <v/>
      </c>
      <c r="N95" s="36" t="str">
        <f t="shared" si="83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1"/>
        <v/>
      </c>
      <c r="AH95" s="148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3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2"/>
        <v/>
      </c>
      <c r="N96" s="24" t="str">
        <f t="shared" si="83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1"/>
        <v/>
      </c>
      <c r="AH96" s="148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3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2"/>
        <v/>
      </c>
      <c r="N97" s="24" t="str">
        <f t="shared" si="83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1"/>
        <v/>
      </c>
      <c r="AH97" s="148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3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2"/>
        <v/>
      </c>
      <c r="N98" s="24" t="str">
        <f t="shared" si="83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1"/>
        <v/>
      </c>
      <c r="AH98" s="148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4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2"/>
        <v/>
      </c>
      <c r="N99" s="25" t="str">
        <f t="shared" si="83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1"/>
        <v/>
      </c>
      <c r="AH99" s="148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2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2"/>
        <v/>
      </c>
      <c r="N100" s="36" t="str">
        <f t="shared" si="83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1"/>
        <v/>
      </c>
      <c r="AH100" s="148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3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2"/>
        <v/>
      </c>
      <c r="N101" s="24" t="str">
        <f t="shared" si="83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1"/>
        <v/>
      </c>
      <c r="AH101" s="148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3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2"/>
        <v/>
      </c>
      <c r="N102" s="24" t="str">
        <f t="shared" si="83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1"/>
        <v/>
      </c>
      <c r="AH102" s="148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3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2"/>
        <v/>
      </c>
      <c r="N103" s="24" t="str">
        <f t="shared" si="83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1"/>
        <v/>
      </c>
      <c r="AH103" s="148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4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2"/>
        <v/>
      </c>
      <c r="N104" s="25" t="str">
        <f t="shared" si="83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1"/>
        <v/>
      </c>
      <c r="AH104" s="148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2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2"/>
        <v/>
      </c>
      <c r="N105" s="36" t="str">
        <f t="shared" si="83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1"/>
        <v/>
      </c>
      <c r="AH105" s="148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3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2"/>
        <v/>
      </c>
      <c r="N106" s="24" t="str">
        <f t="shared" si="83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1"/>
        <v/>
      </c>
      <c r="AH106" s="148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3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2"/>
        <v/>
      </c>
      <c r="N107" s="24" t="str">
        <f t="shared" si="83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1"/>
        <v/>
      </c>
      <c r="AH107" s="148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3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2"/>
        <v/>
      </c>
      <c r="N108" s="24" t="str">
        <f t="shared" si="83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1"/>
        <v/>
      </c>
      <c r="AH108" s="148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4" t="str">
        <f t="shared" si="80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2"/>
        <v/>
      </c>
      <c r="N109" s="25" t="str">
        <f t="shared" si="83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1"/>
        <v/>
      </c>
      <c r="AH109" s="148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7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13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12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</sheetData>
  <sheetProtection algorithmName="SHA-512" hashValue="wx07CSNTp8QLrZF8U31gaYoXGXmv/EtpS45Y5c+sN+JSYwVLO6CJNIQJJ5KJP3f5Dl3LOLOQTic7AulQA/roAA==" saltValue="zcXoCM9DLl1nGu/DZBRFl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 H129:H1048576">
    <cfRule type="cellIs" dxfId="27" priority="2" operator="equal">
      <formula>"B"</formula>
    </cfRule>
    <cfRule type="cellIs" dxfId="26" priority="3" operator="equal">
      <formula>"P"</formula>
    </cfRule>
  </conditionalFormatting>
  <conditionalFormatting sqref="H5:H109">
    <cfRule type="cellIs" dxfId="25" priority="4" operator="equal">
      <formula>"P"</formula>
    </cfRule>
  </conditionalFormatting>
  <conditionalFormatting sqref="O10:O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7" sqref="P10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0" style="14" hidden="1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9" t="str">
        <f>'Strategy Dashboard'!AL3</f>
        <v>Strategy 5 : M1/FE</v>
      </c>
      <c r="C3" s="290"/>
      <c r="D3" s="290"/>
      <c r="E3" s="290"/>
      <c r="F3" s="290"/>
      <c r="G3" s="291"/>
      <c r="H3" s="290"/>
      <c r="I3" s="290"/>
      <c r="J3" s="290"/>
      <c r="K3" s="290"/>
      <c r="L3" s="290"/>
      <c r="M3" s="290"/>
      <c r="N3" s="290"/>
      <c r="O3" s="290"/>
      <c r="P3" s="290"/>
      <c r="Q3" s="292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-4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V7" s="14" t="str">
        <f>IF(AND(F21&amp;F22="WW",OR(V21&amp;V22="SC",V21&amp;V22="CC")),"Y","n")</f>
        <v>n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2" t="str">
        <f>IF(H9="","",IF(AR10="M1",IF(H8="P",BB10,""),AL10))</f>
        <v/>
      </c>
      <c r="E10" s="112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28" t="str">
        <f t="shared" si="0"/>
        <v/>
      </c>
      <c r="R10" s="119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4" t="str">
        <f t="shared" ref="D11:D12" si="23">IF(H10="","",IF(AR11="M1",IF(H9="P",BB11,""),AL11))</f>
        <v/>
      </c>
      <c r="E11" s="113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-3</v>
      </c>
      <c r="O11" s="116" t="str">
        <f t="shared" si="10"/>
        <v/>
      </c>
      <c r="P11" s="24">
        <f>IF(H11="","",IF(B11="NB",P10,IF(O11="",SUM($O$5:$O11)+N11,SUM($O$5:$O11))))</f>
        <v>-3</v>
      </c>
      <c r="Q11" s="122" t="str">
        <f t="shared" si="0"/>
        <v/>
      </c>
      <c r="R11" s="120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L</v>
      </c>
      <c r="BB11" s="14" t="str">
        <f t="shared" ref="BB11:BB74" si="44">IF(OR(V11="S",AND(Z10="Y",W11="N")),"B",IFERROR(VLOOKUP(BA11,BM:BN,2,FALSE),""))</f>
        <v/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4" t="str">
        <f t="shared" si="23"/>
        <v/>
      </c>
      <c r="E12" s="113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0</v>
      </c>
      <c r="O12" s="116" t="str">
        <f t="shared" si="10"/>
        <v/>
      </c>
      <c r="P12" s="24">
        <f>IF(H12="","",IF(B12="NB",P11,IF(O12="",SUM($O$5:$O12)+N12,SUM($O$5:$O12))))</f>
        <v>0</v>
      </c>
      <c r="Q12" s="122" t="str">
        <f t="shared" si="0"/>
        <v/>
      </c>
      <c r="R12" s="120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</v>
      </c>
      <c r="BB12" s="14" t="str">
        <f t="shared" si="44"/>
        <v/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4" t="str">
        <f>IF(H12="","",IF(AR13="M1",IF(H11="P",BB13,""),AL13))</f>
        <v/>
      </c>
      <c r="E13" s="113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2</v>
      </c>
      <c r="O13" s="116">
        <f t="shared" si="10"/>
        <v>2</v>
      </c>
      <c r="P13" s="24">
        <f>IF(H13="","",IF(B13="NB",P12,IF(O13="",SUM($O$5:$O13)+N13,SUM($O$5:$O13))))</f>
        <v>2</v>
      </c>
      <c r="Q13" s="122" t="str">
        <f t="shared" si="0"/>
        <v/>
      </c>
      <c r="R13" s="120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L</v>
      </c>
      <c r="BB13" s="14" t="str">
        <f t="shared" si="44"/>
        <v/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5" t="str">
        <f t="shared" ref="D14:D77" si="48">IF(H13="","",IF(AR14="M1",IF(H12="P",BB14,""),AL14))</f>
        <v>B</v>
      </c>
      <c r="E14" s="114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0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L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2" t="str">
        <f t="shared" si="48"/>
        <v>F2</v>
      </c>
      <c r="E15" s="112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-4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8"/>
        <v>-3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4" t="str">
        <f t="shared" si="48"/>
        <v/>
      </c>
      <c r="E16" s="113" t="str">
        <f t="shared" si="49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-6</v>
      </c>
      <c r="O16" s="116" t="str">
        <f t="shared" si="10"/>
        <v/>
      </c>
      <c r="P16" s="24">
        <f>IF(H16="","",IF(B16="NB",P15,IF(O16="",SUM($O$5:$O16)+N16,SUM($O$5:$O16))))</f>
        <v>-4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154" t="str">
        <f t="shared" si="48"/>
        <v/>
      </c>
      <c r="E17" s="113" t="str">
        <f t="shared" si="49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-4</v>
      </c>
      <c r="O17" s="116" t="str">
        <f t="shared" si="10"/>
        <v/>
      </c>
      <c r="P17" s="24">
        <f>IF(H17="","",IF(B17="NB",P16,IF(O17="",SUM($O$5:$O17)+N17,SUM($O$5:$O17))))</f>
        <v>-2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-3</v>
      </c>
      <c r="U17" s="14">
        <f t="shared" si="28"/>
        <v>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P6</v>
      </c>
      <c r="C18" s="24" t="str">
        <f t="shared" si="2"/>
        <v/>
      </c>
      <c r="D18" s="154" t="str">
        <f t="shared" si="48"/>
        <v>F3</v>
      </c>
      <c r="E18" s="113" t="str">
        <f t="shared" si="49"/>
        <v/>
      </c>
      <c r="F18" s="67" t="str">
        <f t="shared" si="25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-10</v>
      </c>
      <c r="O18" s="116" t="str">
        <f t="shared" si="10"/>
        <v/>
      </c>
      <c r="P18" s="24">
        <f>IF(H18="","",IF(B18="NB",P17,IF(O18="",SUM($O$5:$O18)+N18,SUM($O$5:$O18))))</f>
        <v>-8</v>
      </c>
      <c r="Q18" s="122" t="str">
        <f t="shared" si="0"/>
        <v/>
      </c>
      <c r="R18" s="120">
        <f t="shared" si="11"/>
        <v>-6</v>
      </c>
      <c r="S18" s="79" t="str">
        <f t="shared" si="12"/>
        <v>L</v>
      </c>
      <c r="T18" s="14">
        <f t="shared" si="5"/>
        <v>-4</v>
      </c>
      <c r="U18" s="14">
        <f t="shared" si="28"/>
        <v>-1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155" t="str">
        <f t="shared" si="48"/>
        <v/>
      </c>
      <c r="E19" s="114" t="str">
        <f t="shared" si="49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-10</v>
      </c>
      <c r="O19" s="123" t="str">
        <f t="shared" si="10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1"/>
        <v>0</v>
      </c>
      <c r="S19" s="79" t="str">
        <f t="shared" si="12"/>
        <v/>
      </c>
      <c r="T19" s="14">
        <f t="shared" si="5"/>
        <v>-4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F3L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2" t="str">
        <f t="shared" si="48"/>
        <v/>
      </c>
      <c r="E20" s="112" t="str">
        <f t="shared" si="49"/>
        <v>F5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6"/>
        <v>W</v>
      </c>
      <c r="N20" s="36">
        <f t="shared" si="27"/>
        <v>-12</v>
      </c>
      <c r="O20" s="127" t="str">
        <f t="shared" si="10"/>
        <v/>
      </c>
      <c r="P20" s="36">
        <f>IF(H20="","",IF(B20="NB",P19,IF(O20="",SUM($O$5:$O20)+N20,SUM($O$5:$O20))))</f>
        <v>-10</v>
      </c>
      <c r="Q20" s="128" t="str">
        <f t="shared" si="0"/>
        <v/>
      </c>
      <c r="R20" s="119">
        <f t="shared" si="11"/>
        <v>-2</v>
      </c>
      <c r="S20" s="79" t="str">
        <f t="shared" si="12"/>
        <v>L</v>
      </c>
      <c r="T20" s="14">
        <f t="shared" si="5"/>
        <v>-7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5</v>
      </c>
      <c r="AE20" s="14">
        <f t="shared" si="37"/>
        <v>3</v>
      </c>
      <c r="AF20" s="14">
        <f t="shared" si="38"/>
        <v>0</v>
      </c>
      <c r="AG20" s="148" t="str">
        <f t="shared" si="14"/>
        <v>F3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P5</v>
      </c>
      <c r="C21" s="24" t="str">
        <f t="shared" si="2"/>
        <v/>
      </c>
      <c r="D21" s="154" t="str">
        <f t="shared" si="48"/>
        <v>F6</v>
      </c>
      <c r="E21" s="113" t="str">
        <f t="shared" si="49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B</v>
      </c>
      <c r="M21" s="24" t="str">
        <f t="shared" si="26"/>
        <v>W</v>
      </c>
      <c r="N21" s="24">
        <f t="shared" si="27"/>
        <v>-17</v>
      </c>
      <c r="O21" s="116" t="str">
        <f t="shared" si="10"/>
        <v/>
      </c>
      <c r="P21" s="24">
        <f>IF(H21="","",IF(B21="NB",P20,IF(O21="",SUM($O$5:$O21)+N21,SUM($O$5:$O21))))</f>
        <v>-15</v>
      </c>
      <c r="Q21" s="122" t="str">
        <f t="shared" si="0"/>
        <v/>
      </c>
      <c r="R21" s="120">
        <f t="shared" si="11"/>
        <v>-5</v>
      </c>
      <c r="S21" s="79" t="str">
        <f t="shared" si="12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8</v>
      </c>
      <c r="Z21" s="79" t="str">
        <f>IF(AND(F20&amp;F21="WW",OR(V20&amp;V21="SC",V20&amp;V21="CC")),"Y","N")</f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8" t="str">
        <f t="shared" si="14"/>
        <v/>
      </c>
      <c r="AH21" s="148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F5L</v>
      </c>
      <c r="BB21" s="14" t="str">
        <f t="shared" si="44"/>
        <v>F6</v>
      </c>
      <c r="BC21" s="14" t="str">
        <f t="shared" si="22"/>
        <v>F3W</v>
      </c>
      <c r="BD21" s="14" t="str">
        <f t="shared" si="47"/>
        <v>B</v>
      </c>
      <c r="BE21" s="14" t="str">
        <f t="shared" si="45"/>
        <v>6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P12</v>
      </c>
      <c r="C22" s="24" t="str">
        <f t="shared" si="2"/>
        <v/>
      </c>
      <c r="D22" s="154" t="str">
        <f t="shared" si="48"/>
        <v>F7</v>
      </c>
      <c r="E22" s="113" t="str">
        <f t="shared" si="49"/>
        <v/>
      </c>
      <c r="F22" s="67" t="str">
        <f t="shared" si="25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3" t="str">
        <f t="shared" si="9"/>
        <v/>
      </c>
      <c r="M22" s="24" t="str">
        <f t="shared" si="26"/>
        <v>L</v>
      </c>
      <c r="N22" s="24">
        <f t="shared" si="27"/>
        <v>-29</v>
      </c>
      <c r="O22" s="116" t="str">
        <f t="shared" si="10"/>
        <v/>
      </c>
      <c r="P22" s="24">
        <f>IF(H22="","",IF(B22="NB",P21,IF(O22="",SUM($O$5:$O22)+N22,SUM($O$5:$O22))))</f>
        <v>-27</v>
      </c>
      <c r="Q22" s="122" t="str">
        <f t="shared" si="0"/>
        <v/>
      </c>
      <c r="R22" s="120">
        <f t="shared" si="11"/>
        <v>-12</v>
      </c>
      <c r="S22" s="79" t="str">
        <f t="shared" si="12"/>
        <v>L</v>
      </c>
      <c r="T22" s="14">
        <f t="shared" si="5"/>
        <v>-10</v>
      </c>
      <c r="U22" s="14">
        <f t="shared" si="28"/>
        <v>-6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9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7</v>
      </c>
      <c r="AD22" s="14">
        <f t="shared" si="36"/>
        <v>0</v>
      </c>
      <c r="AE22" s="14">
        <f t="shared" si="37"/>
        <v>5</v>
      </c>
      <c r="AF22" s="14">
        <f t="shared" si="38"/>
        <v>0</v>
      </c>
      <c r="AG22" s="148" t="str">
        <f t="shared" si="14"/>
        <v>L5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P22" s="14" t="str">
        <f>IF(AND(M20&amp;M21="WW",OR(V20&amp;V21="SC",V20&amp;V21="CC")),"Y","N")</f>
        <v>Y</v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F6L</v>
      </c>
      <c r="BB22" s="14" t="str">
        <f t="shared" si="44"/>
        <v>F7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7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4" t="str">
        <f t="shared" si="48"/>
        <v>F8</v>
      </c>
      <c r="E23" s="113" t="str">
        <f t="shared" si="49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-39</v>
      </c>
      <c r="O23" s="116" t="str">
        <f t="shared" si="10"/>
        <v/>
      </c>
      <c r="P23" s="24">
        <f>IF(H23="","",IF(B23="NB",P22,IF(O23="",SUM($O$5:$O23)+N23,SUM($O$5:$O23))))</f>
        <v>-37</v>
      </c>
      <c r="Q23" s="122" t="str">
        <f t="shared" si="0"/>
        <v/>
      </c>
      <c r="R23" s="120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10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8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F8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F7L</v>
      </c>
      <c r="BB23" s="14" t="str">
        <f t="shared" si="44"/>
        <v>F8</v>
      </c>
      <c r="BC23" s="14" t="str">
        <f t="shared" si="22"/>
        <v>L5L</v>
      </c>
      <c r="BD23" s="14" t="str">
        <f t="shared" si="47"/>
        <v>F2</v>
      </c>
      <c r="BE23" s="14" t="str">
        <f t="shared" si="45"/>
        <v>8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5" t="str">
        <f t="shared" si="48"/>
        <v>F9</v>
      </c>
      <c r="E24" s="114" t="str">
        <f t="shared" si="49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-27</v>
      </c>
      <c r="O24" s="123" t="str">
        <f t="shared" si="10"/>
        <v/>
      </c>
      <c r="P24" s="25">
        <f>IF(H24="","",IF(B24="NB",P23,IF(O24="",SUM($O$5:$O24)+N24,SUM($O$5:$O24))))</f>
        <v>-25</v>
      </c>
      <c r="Q24" s="124" t="str">
        <f t="shared" si="0"/>
        <v/>
      </c>
      <c r="R24" s="121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11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9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F9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F8L</v>
      </c>
      <c r="BB24" s="14" t="str">
        <f t="shared" si="44"/>
        <v>F9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9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2" t="str">
        <f t="shared" si="48"/>
        <v>F8</v>
      </c>
      <c r="E25" s="112" t="str">
        <f t="shared" si="49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6"/>
        <v>W</v>
      </c>
      <c r="N25" s="36">
        <f t="shared" si="27"/>
        <v>-17</v>
      </c>
      <c r="O25" s="127" t="str">
        <f t="shared" si="10"/>
        <v/>
      </c>
      <c r="P25" s="36">
        <f>IF(H25="","",IF(B25="NB",P24,IF(O25="",SUM($O$5:$O25)+N25,SUM($O$5:$O25))))</f>
        <v>-15</v>
      </c>
      <c r="Q25" s="128" t="str">
        <f t="shared" si="0"/>
        <v/>
      </c>
      <c r="R25" s="119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12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8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14"/>
        <v>F2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F8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F9W</v>
      </c>
      <c r="BB25" s="14" t="str">
        <f t="shared" si="44"/>
        <v>F8</v>
      </c>
      <c r="BC25" s="14" t="str">
        <f t="shared" si="22"/>
        <v>F3W</v>
      </c>
      <c r="BD25" s="14" t="str">
        <f t="shared" si="47"/>
        <v>F2</v>
      </c>
      <c r="BE25" s="14" t="str">
        <f t="shared" si="45"/>
        <v>8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4" t="str">
        <f t="shared" si="48"/>
        <v/>
      </c>
      <c r="E26" s="113" t="str">
        <f t="shared" si="49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6"/>
        <v>W</v>
      </c>
      <c r="N26" s="24">
        <f t="shared" si="27"/>
        <v>-15</v>
      </c>
      <c r="O26" s="116" t="str">
        <f t="shared" si="10"/>
        <v/>
      </c>
      <c r="P26" s="24">
        <f>IF(H26="","",IF(B26="NB",P25,IF(O26="",SUM($O$5:$O26)+N26,SUM($O$5:$O26))))</f>
        <v>-13</v>
      </c>
      <c r="Q26" s="122" t="str">
        <f t="shared" si="0"/>
        <v/>
      </c>
      <c r="R26" s="120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8"/>
        <v>6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13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14"/>
        <v/>
      </c>
      <c r="AH26" s="148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F8W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154" t="str">
        <f t="shared" si="48"/>
        <v/>
      </c>
      <c r="E27" s="113" t="str">
        <f t="shared" si="49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L2</v>
      </c>
      <c r="M27" s="24" t="str">
        <f t="shared" si="26"/>
        <v>L</v>
      </c>
      <c r="N27" s="24">
        <f t="shared" si="27"/>
        <v>-22</v>
      </c>
      <c r="O27" s="116" t="str">
        <f t="shared" si="10"/>
        <v/>
      </c>
      <c r="P27" s="24">
        <f>IF(H27="","",IF(B27="NB",P26,IF(O27="",SUM($O$5:$O27)+N27,SUM($O$5:$O27))))</f>
        <v>-20</v>
      </c>
      <c r="Q27" s="122" t="str">
        <f t="shared" si="0"/>
        <v/>
      </c>
      <c r="R27" s="120">
        <f t="shared" si="11"/>
        <v>-10</v>
      </c>
      <c r="S27" s="79" t="str">
        <f t="shared" si="12"/>
        <v>L</v>
      </c>
      <c r="T27" s="14">
        <f t="shared" si="5"/>
        <v>-1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14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14"/>
        <v/>
      </c>
      <c r="AH27" s="148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4" t="str">
        <f t="shared" si="48"/>
        <v>F2</v>
      </c>
      <c r="E28" s="113" t="str">
        <f t="shared" si="49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-26</v>
      </c>
      <c r="O28" s="116" t="str">
        <f t="shared" si="10"/>
        <v/>
      </c>
      <c r="P28" s="24">
        <f>IF(H28="","",IF(B28="NB",P27,IF(O28="",SUM($O$5:$O28)+N28,SUM($O$5:$O28))))</f>
        <v>-24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15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155" t="str">
        <f t="shared" si="48"/>
        <v>F3</v>
      </c>
      <c r="E29" s="114" t="str">
        <f t="shared" si="49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-26</v>
      </c>
      <c r="O29" s="123" t="str">
        <f t="shared" si="10"/>
        <v/>
      </c>
      <c r="P29" s="25">
        <f>IF(H29="","",IF(B29="NB",P28,IF(O29="",SUM($O$5:$O29)+N29,SUM($O$5:$O29))))</f>
        <v>-24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-4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16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152" t="str">
        <f t="shared" si="48"/>
        <v/>
      </c>
      <c r="E30" s="112" t="str">
        <f t="shared" si="49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-28</v>
      </c>
      <c r="O30" s="127" t="str">
        <f t="shared" si="10"/>
        <v/>
      </c>
      <c r="P30" s="36">
        <f>IF(H30="","",IF(B30="NB",P29,IF(O30="",SUM($O$5:$O30)+N30,SUM($O$5:$O30))))</f>
        <v>-26</v>
      </c>
      <c r="Q30" s="128" t="str">
        <f t="shared" si="0"/>
        <v/>
      </c>
      <c r="R30" s="121">
        <f t="shared" si="11"/>
        <v>-2</v>
      </c>
      <c r="S30" s="79" t="str">
        <f t="shared" si="12"/>
        <v>L</v>
      </c>
      <c r="T30" s="14">
        <f t="shared" si="5"/>
        <v>-10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17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M1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154" t="str">
        <f t="shared" si="48"/>
        <v/>
      </c>
      <c r="E31" s="113" t="str">
        <f t="shared" si="49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-24</v>
      </c>
      <c r="O31" s="116" t="str">
        <f t="shared" si="10"/>
        <v/>
      </c>
      <c r="P31" s="24">
        <f>IF(H31="","",IF(B31="NB",P30,IF(O31="",SUM($O$5:$O31)+N31,SUM($O$5:$O31))))</f>
        <v>-22</v>
      </c>
      <c r="Q31" s="122" t="str">
        <f t="shared" si="0"/>
        <v/>
      </c>
      <c r="R31" s="121">
        <f t="shared" si="11"/>
        <v>4</v>
      </c>
      <c r="S31" s="79" t="str">
        <f t="shared" si="12"/>
        <v>W</v>
      </c>
      <c r="T31" s="14">
        <f t="shared" si="5"/>
        <v>-9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18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M1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P6</v>
      </c>
      <c r="C32" s="24" t="str">
        <f t="shared" si="2"/>
        <v/>
      </c>
      <c r="D32" s="154" t="str">
        <f t="shared" si="48"/>
        <v>F4</v>
      </c>
      <c r="E32" s="113" t="str">
        <f t="shared" si="49"/>
        <v/>
      </c>
      <c r="F32" s="67" t="str">
        <f t="shared" si="25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-30</v>
      </c>
      <c r="O32" s="116" t="str">
        <f t="shared" si="10"/>
        <v/>
      </c>
      <c r="P32" s="24">
        <f>IF(H32="","",IF(B32="NB",P31,IF(O32="",SUM($O$5:$O32)+N32,SUM($O$5:$O32))))</f>
        <v>-28</v>
      </c>
      <c r="Q32" s="122" t="str">
        <f t="shared" si="0"/>
        <v/>
      </c>
      <c r="R32" s="121">
        <f t="shared" si="11"/>
        <v>-6</v>
      </c>
      <c r="S32" s="79" t="str">
        <f t="shared" si="12"/>
        <v>L</v>
      </c>
      <c r="T32" s="14">
        <f t="shared" si="5"/>
        <v>-10</v>
      </c>
      <c r="U32" s="14">
        <f t="shared" si="28"/>
        <v>-1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19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4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B2</v>
      </c>
      <c r="C33" s="24" t="str">
        <f t="shared" si="2"/>
        <v/>
      </c>
      <c r="D33" s="154" t="str">
        <f t="shared" si="48"/>
        <v/>
      </c>
      <c r="E33" s="113" t="str">
        <f t="shared" si="49"/>
        <v>F5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3" t="str">
        <f t="shared" si="9"/>
        <v/>
      </c>
      <c r="M33" s="24" t="str">
        <f t="shared" si="26"/>
        <v>L</v>
      </c>
      <c r="N33" s="24">
        <f t="shared" si="27"/>
        <v>-28</v>
      </c>
      <c r="O33" s="116" t="str">
        <f t="shared" si="10"/>
        <v/>
      </c>
      <c r="P33" s="24">
        <f>IF(H33="","",IF(B33="NB",P32,IF(O33="",SUM($O$5:$O33)+N33,SUM($O$5:$O33))))</f>
        <v>-26</v>
      </c>
      <c r="Q33" s="122" t="str">
        <f t="shared" si="0"/>
        <v/>
      </c>
      <c r="R33" s="121">
        <f t="shared" si="11"/>
        <v>2</v>
      </c>
      <c r="S33" s="79" t="str">
        <f t="shared" si="12"/>
        <v>W</v>
      </c>
      <c r="T33" s="14">
        <f t="shared" si="5"/>
        <v>-9</v>
      </c>
      <c r="U33" s="14">
        <f t="shared" si="28"/>
        <v>1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20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48" t="str">
        <f t="shared" si="14"/>
        <v>F3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F4L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155" t="str">
        <f t="shared" si="48"/>
        <v/>
      </c>
      <c r="E34" s="114" t="str">
        <f t="shared" si="49"/>
        <v>F4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4" t="str">
        <f t="shared" si="9"/>
        <v/>
      </c>
      <c r="M34" s="25" t="str">
        <f t="shared" si="26"/>
        <v>L</v>
      </c>
      <c r="N34" s="25">
        <f t="shared" si="27"/>
        <v>-28</v>
      </c>
      <c r="O34" s="123" t="str">
        <f t="shared" si="10"/>
        <v/>
      </c>
      <c r="P34" s="25">
        <f>IF(H34="","",IF(B34="NB",P33,IF(O34="",SUM($O$5:$O34)+N34,SUM($O$5:$O34))))</f>
        <v>-26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-9</v>
      </c>
      <c r="U34" s="14">
        <f t="shared" si="28"/>
        <v>0</v>
      </c>
      <c r="V34" s="14" t="str">
        <f t="shared" si="29"/>
        <v>C</v>
      </c>
      <c r="W34" s="14" t="str">
        <f t="shared" si="51"/>
        <v>N</v>
      </c>
      <c r="X34" s="14" t="str">
        <f t="shared" si="30"/>
        <v>N</v>
      </c>
      <c r="Y34" s="14">
        <f t="shared" si="31"/>
        <v>21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48" t="str">
        <f t="shared" si="14"/>
        <v>F4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P2</v>
      </c>
      <c r="C35" s="36" t="str">
        <f t="shared" si="2"/>
        <v/>
      </c>
      <c r="D35" s="152" t="str">
        <f t="shared" si="48"/>
        <v/>
      </c>
      <c r="E35" s="112" t="str">
        <f t="shared" si="49"/>
        <v>F3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2" t="str">
        <f t="shared" si="9"/>
        <v/>
      </c>
      <c r="M35" s="36" t="str">
        <f t="shared" si="26"/>
        <v>W</v>
      </c>
      <c r="N35" s="36">
        <f t="shared" si="27"/>
        <v>-26</v>
      </c>
      <c r="O35" s="127" t="str">
        <f t="shared" si="10"/>
        <v/>
      </c>
      <c r="P35" s="36">
        <f>IF(H35="","",IF(B35="NB",P34,IF(O35="",SUM($O$5:$O35)+N35,SUM($O$5:$O35))))</f>
        <v>-24</v>
      </c>
      <c r="Q35" s="128" t="str">
        <f t="shared" si="0"/>
        <v/>
      </c>
      <c r="R35" s="121">
        <f t="shared" si="11"/>
        <v>2</v>
      </c>
      <c r="S35" s="79" t="str">
        <f t="shared" si="12"/>
        <v>W</v>
      </c>
      <c r="T35" s="14">
        <f t="shared" si="5"/>
        <v>-6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22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3</v>
      </c>
      <c r="AE35" s="14">
        <f t="shared" si="37"/>
        <v>5</v>
      </c>
      <c r="AF35" s="14">
        <f t="shared" si="38"/>
        <v>0</v>
      </c>
      <c r="AG35" s="148" t="str">
        <f t="shared" si="14"/>
        <v>F5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M1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154" t="str">
        <f t="shared" si="48"/>
        <v/>
      </c>
      <c r="E36" s="113" t="str">
        <f t="shared" si="49"/>
        <v>F4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3" t="str">
        <f t="shared" si="9"/>
        <v/>
      </c>
      <c r="M36" s="24" t="str">
        <f t="shared" si="26"/>
        <v>W</v>
      </c>
      <c r="N36" s="24">
        <f t="shared" si="27"/>
        <v>-26</v>
      </c>
      <c r="O36" s="116" t="str">
        <f t="shared" si="10"/>
        <v/>
      </c>
      <c r="P36" s="24">
        <f>IF(H36="","",IF(B36="NB",P35,IF(O36="",SUM($O$5:$O36)+N36,SUM($O$5:$O36))))</f>
        <v>-24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-6</v>
      </c>
      <c r="U36" s="14">
        <f t="shared" si="28"/>
        <v>0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23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4</v>
      </c>
      <c r="AE36" s="14">
        <f t="shared" si="37"/>
        <v>4</v>
      </c>
      <c r="AF36" s="14">
        <f t="shared" si="38"/>
        <v>0</v>
      </c>
      <c r="AG36" s="148" t="str">
        <f t="shared" si="14"/>
        <v>F4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M1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F3L</v>
      </c>
      <c r="BB36" s="14" t="str">
        <f t="shared" si="44"/>
        <v>F4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4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P6</v>
      </c>
      <c r="C37" s="24" t="str">
        <f t="shared" si="2"/>
        <v/>
      </c>
      <c r="D37" s="154" t="str">
        <f t="shared" si="48"/>
        <v>F5</v>
      </c>
      <c r="E37" s="113" t="str">
        <f t="shared" si="49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-32</v>
      </c>
      <c r="O37" s="116" t="str">
        <f t="shared" si="10"/>
        <v/>
      </c>
      <c r="P37" s="24">
        <f>IF(H37="","",IF(B37="NB",P36,IF(O37="",SUM($O$5:$O37)+N37,SUM($O$5:$O37))))</f>
        <v>-30</v>
      </c>
      <c r="Q37" s="122" t="str">
        <f t="shared" si="0"/>
        <v/>
      </c>
      <c r="R37" s="121">
        <f t="shared" si="11"/>
        <v>-6</v>
      </c>
      <c r="S37" s="79" t="str">
        <f t="shared" si="12"/>
        <v>L</v>
      </c>
      <c r="T37" s="14">
        <f t="shared" si="5"/>
        <v>-7</v>
      </c>
      <c r="U37" s="14">
        <f t="shared" si="28"/>
        <v>-1</v>
      </c>
      <c r="V37" s="14" t="str">
        <f t="shared" si="29"/>
        <v>C</v>
      </c>
      <c r="W37" s="14" t="str">
        <f t="shared" si="51"/>
        <v>N</v>
      </c>
      <c r="X37" s="14" t="str">
        <f t="shared" si="30"/>
        <v>N</v>
      </c>
      <c r="Y37" s="14">
        <f t="shared" si="31"/>
        <v>24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5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M1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F4L</v>
      </c>
      <c r="BB37" s="14" t="str">
        <f t="shared" si="44"/>
        <v>F5</v>
      </c>
      <c r="BC37" s="14" t="str">
        <f t="shared" si="22"/>
        <v>F4W</v>
      </c>
      <c r="BD37" s="14" t="str">
        <f t="shared" si="47"/>
        <v>B</v>
      </c>
      <c r="BE37" s="14" t="str">
        <f t="shared" si="45"/>
        <v>5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P8</v>
      </c>
      <c r="C38" s="24" t="str">
        <f t="shared" si="2"/>
        <v/>
      </c>
      <c r="D38" s="154" t="str">
        <f t="shared" si="48"/>
        <v>F6</v>
      </c>
      <c r="E38" s="113" t="str">
        <f t="shared" si="49"/>
        <v/>
      </c>
      <c r="F38" s="67" t="str">
        <f t="shared" si="25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-40</v>
      </c>
      <c r="O38" s="116" t="str">
        <f t="shared" si="10"/>
        <v/>
      </c>
      <c r="P38" s="24">
        <f>IF(H38="","",IF(B38="NB",P37,IF(O38="",SUM($O$5:$O38)+N38,SUM($O$5:$O38))))</f>
        <v>-38</v>
      </c>
      <c r="Q38" s="122" t="str">
        <f t="shared" si="0"/>
        <v/>
      </c>
      <c r="R38" s="121">
        <f t="shared" si="11"/>
        <v>-8</v>
      </c>
      <c r="S38" s="79" t="str">
        <f t="shared" si="12"/>
        <v>L</v>
      </c>
      <c r="T38" s="14">
        <f t="shared" si="5"/>
        <v>-10</v>
      </c>
      <c r="U38" s="14">
        <f t="shared" si="28"/>
        <v>-3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25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6</v>
      </c>
      <c r="AD38" s="14">
        <f t="shared" si="36"/>
        <v>0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M1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F5L</v>
      </c>
      <c r="BB38" s="14" t="str">
        <f t="shared" si="44"/>
        <v>F6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6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B4</v>
      </c>
      <c r="C39" s="25" t="str">
        <f t="shared" si="2"/>
        <v/>
      </c>
      <c r="D39" s="155" t="str">
        <f t="shared" si="48"/>
        <v/>
      </c>
      <c r="E39" s="114" t="str">
        <f t="shared" si="49"/>
        <v>F7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4" t="str">
        <f t="shared" si="9"/>
        <v/>
      </c>
      <c r="M39" s="25" t="str">
        <f t="shared" si="26"/>
        <v>W</v>
      </c>
      <c r="N39" s="25">
        <f t="shared" si="27"/>
        <v>-44</v>
      </c>
      <c r="O39" s="123" t="str">
        <f t="shared" si="10"/>
        <v/>
      </c>
      <c r="P39" s="25">
        <f>IF(H39="","",IF(B39="NB",P38,IF(O39="",SUM($O$5:$O39)+N39,SUM($O$5:$O39))))</f>
        <v>-42</v>
      </c>
      <c r="Q39" s="124" t="str">
        <f t="shared" si="0"/>
        <v/>
      </c>
      <c r="R39" s="121">
        <f t="shared" si="11"/>
        <v>-4</v>
      </c>
      <c r="S39" s="79" t="str">
        <f t="shared" si="12"/>
        <v>L</v>
      </c>
      <c r="T39" s="14">
        <f t="shared" si="5"/>
        <v>-10</v>
      </c>
      <c r="U39" s="14">
        <f t="shared" si="28"/>
        <v>-6</v>
      </c>
      <c r="V39" s="14" t="str">
        <f t="shared" si="29"/>
        <v>C</v>
      </c>
      <c r="W39" s="14" t="str">
        <f t="shared" si="51"/>
        <v>N</v>
      </c>
      <c r="X39" s="14" t="str">
        <f t="shared" si="30"/>
        <v>N</v>
      </c>
      <c r="Y39" s="14">
        <f t="shared" si="31"/>
        <v>26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7</v>
      </c>
      <c r="AE39" s="14">
        <f t="shared" si="37"/>
        <v>3</v>
      </c>
      <c r="AF39" s="14">
        <f t="shared" si="38"/>
        <v>0</v>
      </c>
      <c r="AG39" s="148" t="str">
        <f t="shared" si="14"/>
        <v>F3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M1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F6L</v>
      </c>
      <c r="BB39" s="14" t="str">
        <f t="shared" si="44"/>
        <v>F7</v>
      </c>
      <c r="BC39" s="14" t="str">
        <f t="shared" si="22"/>
        <v>F2L</v>
      </c>
      <c r="BD39" s="14" t="str">
        <f t="shared" si="47"/>
        <v>F3</v>
      </c>
      <c r="BE39" s="14" t="str">
        <f t="shared" si="45"/>
        <v>7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B10</v>
      </c>
      <c r="C40" s="36" t="str">
        <f t="shared" si="2"/>
        <v/>
      </c>
      <c r="D40" s="152" t="str">
        <f t="shared" si="48"/>
        <v/>
      </c>
      <c r="E40" s="112" t="str">
        <f t="shared" si="49"/>
        <v>F8</v>
      </c>
      <c r="F40" s="76" t="str">
        <f t="shared" si="25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F2</v>
      </c>
      <c r="M40" s="36" t="str">
        <f t="shared" si="26"/>
        <v>L</v>
      </c>
      <c r="N40" s="36">
        <f t="shared" si="27"/>
        <v>-54</v>
      </c>
      <c r="O40" s="127" t="str">
        <f t="shared" si="10"/>
        <v/>
      </c>
      <c r="P40" s="36">
        <f>IF(H40="","",IF(B40="NB",P39,IF(O40="",SUM($O$5:$O40)+N40,SUM($O$5:$O40))))</f>
        <v>-52</v>
      </c>
      <c r="Q40" s="128" t="str">
        <f t="shared" si="0"/>
        <v/>
      </c>
      <c r="R40" s="121">
        <f t="shared" si="11"/>
        <v>-10</v>
      </c>
      <c r="S40" s="79" t="str">
        <f t="shared" si="12"/>
        <v>L</v>
      </c>
      <c r="T40" s="14">
        <f t="shared" si="5"/>
        <v>-10</v>
      </c>
      <c r="U40" s="14">
        <f t="shared" si="28"/>
        <v>-6</v>
      </c>
      <c r="V40" s="14" t="str">
        <f t="shared" si="29"/>
        <v>C</v>
      </c>
      <c r="W40" s="14" t="str">
        <f t="shared" si="51"/>
        <v>N</v>
      </c>
      <c r="X40" s="14" t="str">
        <f t="shared" si="30"/>
        <v>N</v>
      </c>
      <c r="Y40" s="14">
        <f t="shared" si="31"/>
        <v>27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8</v>
      </c>
      <c r="AE40" s="14">
        <f t="shared" si="37"/>
        <v>0</v>
      </c>
      <c r="AF40" s="14">
        <f t="shared" si="38"/>
        <v>2</v>
      </c>
      <c r="AG40" s="148" t="str">
        <f t="shared" si="14"/>
        <v/>
      </c>
      <c r="AH40" s="148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M1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F7L</v>
      </c>
      <c r="BB40" s="14" t="str">
        <f t="shared" si="44"/>
        <v>F8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8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B12</v>
      </c>
      <c r="C41" s="24" t="str">
        <f t="shared" si="2"/>
        <v>T-T</v>
      </c>
      <c r="D41" s="154" t="str">
        <f t="shared" si="48"/>
        <v/>
      </c>
      <c r="E41" s="113" t="str">
        <f t="shared" si="49"/>
        <v>F9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F3</v>
      </c>
      <c r="M41" s="24" t="str">
        <f t="shared" si="26"/>
        <v>L</v>
      </c>
      <c r="N41" s="24">
        <f t="shared" si="27"/>
        <v>-66</v>
      </c>
      <c r="O41" s="116" t="str">
        <f t="shared" si="10"/>
        <v/>
      </c>
      <c r="P41" s="24">
        <f>IF(H41="","",IF(B41="NB",P40,IF(O41="",SUM($O$5:$O41)+N41,SUM($O$5:$O41))))</f>
        <v>-64</v>
      </c>
      <c r="Q41" s="122" t="str">
        <f t="shared" si="0"/>
        <v/>
      </c>
      <c r="R41" s="121">
        <f t="shared" si="11"/>
        <v>-12</v>
      </c>
      <c r="S41" s="79" t="str">
        <f t="shared" si="12"/>
        <v>L</v>
      </c>
      <c r="T41" s="14">
        <f t="shared" si="5"/>
        <v>-10</v>
      </c>
      <c r="U41" s="14">
        <f t="shared" si="28"/>
        <v>-6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28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9</v>
      </c>
      <c r="AE41" s="14">
        <f t="shared" si="37"/>
        <v>0</v>
      </c>
      <c r="AF41" s="14">
        <f t="shared" si="38"/>
        <v>3</v>
      </c>
      <c r="AG41" s="148" t="str">
        <f t="shared" si="14"/>
        <v/>
      </c>
      <c r="AH41" s="148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F9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F8L</v>
      </c>
      <c r="BB41" s="14" t="str">
        <f t="shared" si="44"/>
        <v>F9</v>
      </c>
      <c r="BC41" s="14" t="str">
        <f t="shared" si="22"/>
        <v>F2L</v>
      </c>
      <c r="BD41" s="14" t="str">
        <f t="shared" si="47"/>
        <v>F3</v>
      </c>
      <c r="BE41" s="14" t="str">
        <f t="shared" si="45"/>
        <v>9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B14</v>
      </c>
      <c r="C42" s="24" t="str">
        <f t="shared" si="2"/>
        <v/>
      </c>
      <c r="D42" s="154" t="str">
        <f t="shared" si="48"/>
        <v/>
      </c>
      <c r="E42" s="113" t="str">
        <f t="shared" si="49"/>
        <v>F10</v>
      </c>
      <c r="F42" s="67" t="str">
        <f t="shared" si="25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F4</v>
      </c>
      <c r="M42" s="24" t="str">
        <f t="shared" si="26"/>
        <v>L</v>
      </c>
      <c r="N42" s="24">
        <f t="shared" si="27"/>
        <v>-80</v>
      </c>
      <c r="O42" s="116" t="str">
        <f t="shared" si="10"/>
        <v/>
      </c>
      <c r="P42" s="24">
        <f>IF(H42="","",IF(B42="NB",P41,IF(O42="",SUM($O$5:$O42)+N42,SUM($O$5:$O42))))</f>
        <v>-78</v>
      </c>
      <c r="Q42" s="122" t="str">
        <f t="shared" si="0"/>
        <v/>
      </c>
      <c r="R42" s="121">
        <f t="shared" si="11"/>
        <v>-14</v>
      </c>
      <c r="S42" s="79" t="str">
        <f t="shared" si="12"/>
        <v>L</v>
      </c>
      <c r="T42" s="14">
        <f t="shared" si="5"/>
        <v>-10</v>
      </c>
      <c r="U42" s="14">
        <f t="shared" si="28"/>
        <v>-6</v>
      </c>
      <c r="V42" s="14" t="str">
        <f t="shared" si="29"/>
        <v>C</v>
      </c>
      <c r="W42" s="14" t="str">
        <f t="shared" si="51"/>
        <v>N</v>
      </c>
      <c r="X42" s="14" t="str">
        <f t="shared" si="30"/>
        <v>N</v>
      </c>
      <c r="Y42" s="14">
        <f t="shared" si="31"/>
        <v>29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10</v>
      </c>
      <c r="AE42" s="14">
        <f t="shared" si="37"/>
        <v>0</v>
      </c>
      <c r="AF42" s="14">
        <f t="shared" si="38"/>
        <v>4</v>
      </c>
      <c r="AG42" s="148" t="str">
        <f t="shared" si="14"/>
        <v/>
      </c>
      <c r="AH42" s="148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F10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50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F9L</v>
      </c>
      <c r="BB42" s="14" t="str">
        <f t="shared" si="44"/>
        <v>F10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10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P6</v>
      </c>
      <c r="C43" s="24" t="str">
        <f t="shared" si="2"/>
        <v>M1</v>
      </c>
      <c r="D43" s="154" t="str">
        <f t="shared" si="48"/>
        <v>F11</v>
      </c>
      <c r="E43" s="113" t="str">
        <f t="shared" si="49"/>
        <v/>
      </c>
      <c r="F43" s="67" t="str">
        <f t="shared" si="25"/>
        <v>L</v>
      </c>
      <c r="H43" s="81" t="str">
        <f>IF('Strategy Dashboard'!AU43="","",'Strategy Dashboard'!AU43)</f>
        <v>B</v>
      </c>
      <c r="J43" s="68" t="str">
        <f t="shared" si="7"/>
        <v>FE</v>
      </c>
      <c r="K43" s="77" t="str">
        <f t="shared" si="8"/>
        <v/>
      </c>
      <c r="L43" s="113" t="str">
        <f t="shared" si="9"/>
        <v>F5</v>
      </c>
      <c r="M43" s="24" t="str">
        <f t="shared" si="26"/>
        <v>W</v>
      </c>
      <c r="N43" s="24">
        <f t="shared" si="27"/>
        <v>-86</v>
      </c>
      <c r="O43" s="116" t="str">
        <f t="shared" si="10"/>
        <v/>
      </c>
      <c r="P43" s="24">
        <f>IF(H43="","",IF(B43="NB",P42,IF(O43="",SUM($O$5:$O43)+N43,SUM($O$5:$O43))))</f>
        <v>-84</v>
      </c>
      <c r="Q43" s="122" t="str">
        <f t="shared" si="0"/>
        <v/>
      </c>
      <c r="R43" s="121">
        <f t="shared" si="11"/>
        <v>-6</v>
      </c>
      <c r="S43" s="79" t="str">
        <f t="shared" si="12"/>
        <v>L</v>
      </c>
      <c r="T43" s="14">
        <f t="shared" si="5"/>
        <v>-10</v>
      </c>
      <c r="U43" s="14">
        <f t="shared" si="28"/>
        <v>-6</v>
      </c>
      <c r="V43" s="14" t="str">
        <f t="shared" si="29"/>
        <v>C</v>
      </c>
      <c r="W43" s="14" t="str">
        <f t="shared" si="51"/>
        <v>N</v>
      </c>
      <c r="X43" s="14" t="str">
        <f t="shared" si="30"/>
        <v>N</v>
      </c>
      <c r="Y43" s="14">
        <f t="shared" si="31"/>
        <v>30</v>
      </c>
      <c r="Z43" s="79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11</v>
      </c>
      <c r="AD43" s="14">
        <f t="shared" si="36"/>
        <v>0</v>
      </c>
      <c r="AE43" s="14">
        <f t="shared" si="37"/>
        <v>0</v>
      </c>
      <c r="AF43" s="14">
        <f t="shared" si="38"/>
        <v>5</v>
      </c>
      <c r="AG43" s="148" t="str">
        <f t="shared" si="14"/>
        <v/>
      </c>
      <c r="AH43" s="148" t="str">
        <f t="shared" si="15"/>
        <v>F5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>M1</v>
      </c>
      <c r="AS43" s="14" t="str">
        <f t="shared" si="50"/>
        <v>FE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2"/>
        <v>01234</v>
      </c>
      <c r="AW43" s="14" t="str">
        <f t="shared" si="52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F10L</v>
      </c>
      <c r="BB43" s="14" t="str">
        <f t="shared" si="44"/>
        <v>F11</v>
      </c>
      <c r="BC43" s="14" t="str">
        <f t="shared" si="22"/>
        <v>F4L</v>
      </c>
      <c r="BD43" s="14" t="str">
        <f t="shared" si="47"/>
        <v>F5</v>
      </c>
      <c r="BE43" s="14" t="str">
        <f t="shared" si="45"/>
        <v>11</v>
      </c>
      <c r="BF43" s="14" t="str">
        <f t="shared" si="46"/>
        <v>5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P8</v>
      </c>
      <c r="C44" s="25" t="str">
        <f t="shared" si="2"/>
        <v/>
      </c>
      <c r="D44" s="155" t="str">
        <f t="shared" si="48"/>
        <v>F12</v>
      </c>
      <c r="E44" s="114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>F4</v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31</v>
      </c>
      <c r="Z44" s="79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12</v>
      </c>
      <c r="AD44" s="14">
        <f t="shared" si="36"/>
        <v>0</v>
      </c>
      <c r="AE44" s="14">
        <f t="shared" si="37"/>
        <v>0</v>
      </c>
      <c r="AF44" s="14">
        <f t="shared" si="38"/>
        <v>4</v>
      </c>
      <c r="AG44" s="148" t="str">
        <f t="shared" si="14"/>
        <v/>
      </c>
      <c r="AH44" s="148" t="str">
        <f t="shared" si="15"/>
        <v>F4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>M1</v>
      </c>
      <c r="AS44" s="14" t="str">
        <f t="shared" si="50"/>
        <v>FE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12340</v>
      </c>
      <c r="AW44" s="14" t="str">
        <f t="shared" si="52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21"/>
        <v>F11L</v>
      </c>
      <c r="BB44" s="14" t="str">
        <f t="shared" si="44"/>
        <v>F12</v>
      </c>
      <c r="BC44" s="14" t="str">
        <f t="shared" si="22"/>
        <v>F5W</v>
      </c>
      <c r="BD44" s="14" t="str">
        <f t="shared" si="47"/>
        <v>F4</v>
      </c>
      <c r="BE44" s="14" t="str">
        <f t="shared" si="45"/>
        <v>12</v>
      </c>
      <c r="BF44" s="14" t="str">
        <f t="shared" si="46"/>
        <v>4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2" t="str">
        <f t="shared" si="48"/>
        <v/>
      </c>
      <c r="E45" s="112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23400</v>
      </c>
      <c r="AW45" s="14" t="str">
        <f t="shared" si="52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21"/>
        <v>F12</v>
      </c>
      <c r="BB45" s="14" t="str">
        <f t="shared" si="44"/>
        <v/>
      </c>
      <c r="BC45" s="14" t="str">
        <f t="shared" si="22"/>
        <v>F4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4" t="str">
        <f t="shared" si="48"/>
        <v/>
      </c>
      <c r="E46" s="113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34000</v>
      </c>
      <c r="AW46" s="14" t="str">
        <f t="shared" si="53"/>
        <v>00100</v>
      </c>
      <c r="AX46" s="14" t="str">
        <f t="shared" ref="AX46:AY61" si="54">IF(AT40="",0,AT40)&amp;IF(AT41="",0,AT41)&amp;IF(AT42="",0,AT42)&amp;IF(AT43="",0,AT43)&amp;IF(AT44="",0,AT44)&amp;IF(AT45="",0,AT45)</f>
        <v>234000</v>
      </c>
      <c r="AY46" s="14" t="str">
        <f t="shared" si="54"/>
        <v>000100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4" t="str">
        <f t="shared" si="48"/>
        <v/>
      </c>
      <c r="E47" s="113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40000</v>
      </c>
      <c r="AW47" s="14" t="str">
        <f t="shared" si="53"/>
        <v>01000</v>
      </c>
      <c r="AX47" s="14" t="str">
        <f t="shared" si="54"/>
        <v>340000</v>
      </c>
      <c r="AY47" s="14" t="str">
        <f t="shared" si="54"/>
        <v>001000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4" t="str">
        <f t="shared" si="48"/>
        <v/>
      </c>
      <c r="E48" s="113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10000</v>
      </c>
      <c r="AX48" s="14" t="str">
        <f t="shared" si="54"/>
        <v>400000</v>
      </c>
      <c r="AY48" s="14" t="str">
        <f t="shared" si="54"/>
        <v>010000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5" t="str">
        <f t="shared" si="48"/>
        <v/>
      </c>
      <c r="E49" s="114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100000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2" t="str">
        <f t="shared" si="48"/>
        <v/>
      </c>
      <c r="E50" s="112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4" t="str">
        <f t="shared" si="48"/>
        <v/>
      </c>
      <c r="E51" s="113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4" t="str">
        <f t="shared" si="48"/>
        <v/>
      </c>
      <c r="E52" s="113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4" t="str">
        <f t="shared" si="48"/>
        <v/>
      </c>
      <c r="E53" s="113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5" t="str">
        <f t="shared" si="48"/>
        <v/>
      </c>
      <c r="E54" s="114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2" t="str">
        <f t="shared" si="48"/>
        <v/>
      </c>
      <c r="E55" s="112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4" t="str">
        <f t="shared" si="48"/>
        <v/>
      </c>
      <c r="E56" s="113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4" t="str">
        <f t="shared" si="48"/>
        <v/>
      </c>
      <c r="E57" s="113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4" t="str">
        <f t="shared" si="48"/>
        <v/>
      </c>
      <c r="E58" s="113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5" t="str">
        <f t="shared" si="48"/>
        <v/>
      </c>
      <c r="E59" s="114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2" t="str">
        <f t="shared" si="48"/>
        <v/>
      </c>
      <c r="E60" s="112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4" t="str">
        <f t="shared" si="48"/>
        <v/>
      </c>
      <c r="E61" s="113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4" t="str">
        <f t="shared" si="48"/>
        <v/>
      </c>
      <c r="E62" s="113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4" t="str">
        <f t="shared" si="48"/>
        <v/>
      </c>
      <c r="E63" s="113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5" t="str">
        <f t="shared" si="48"/>
        <v/>
      </c>
      <c r="E64" s="114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2" t="str">
        <f t="shared" si="48"/>
        <v/>
      </c>
      <c r="E65" s="112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4" t="str">
        <f t="shared" si="48"/>
        <v/>
      </c>
      <c r="E66" s="113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4" t="str">
        <f t="shared" si="48"/>
        <v/>
      </c>
      <c r="E67" s="113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4" t="str">
        <f t="shared" si="48"/>
        <v/>
      </c>
      <c r="E68" s="113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5" t="str">
        <f t="shared" si="48"/>
        <v/>
      </c>
      <c r="E69" s="114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2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2" t="str">
        <f t="shared" si="48"/>
        <v/>
      </c>
      <c r="E70" s="112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2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4" t="str">
        <f t="shared" si="48"/>
        <v/>
      </c>
      <c r="E71" s="113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2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4" t="str">
        <f t="shared" si="48"/>
        <v/>
      </c>
      <c r="E72" s="113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2"/>
        <v/>
      </c>
      <c r="R72" s="121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4" t="str">
        <f t="shared" si="48"/>
        <v/>
      </c>
      <c r="E73" s="113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2"/>
        <v/>
      </c>
      <c r="R73" s="121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5" t="str">
        <f t="shared" si="48"/>
        <v/>
      </c>
      <c r="E74" s="114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4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2"/>
        <v/>
      </c>
      <c r="R74" s="121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3">IF(H73="","",IF(AS74="FE",IF(AZ74="B",BD74,""),AN74))</f>
        <v/>
      </c>
      <c r="AH74" s="148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2" t="str">
        <f t="shared" si="48"/>
        <v/>
      </c>
      <c r="E75" s="112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2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70"/>
        <v/>
      </c>
      <c r="P75" s="36" t="str">
        <f>IF(H75="","",IF(B75="NB",P74,IF(O75="",SUM($O$5:$O75)+N75,SUM($O$5:$O75))))</f>
        <v/>
      </c>
      <c r="Q75" s="128" t="str">
        <f t="shared" si="62"/>
        <v/>
      </c>
      <c r="R75" s="121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3"/>
        <v/>
      </c>
      <c r="AH75" s="148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4" t="str">
        <f t="shared" si="48"/>
        <v/>
      </c>
      <c r="E76" s="113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3" t="str">
        <f t="shared" si="69"/>
        <v/>
      </c>
      <c r="M76" s="24" t="str">
        <f t="shared" si="82"/>
        <v/>
      </c>
      <c r="N76" s="24" t="str">
        <f t="shared" si="83"/>
        <v/>
      </c>
      <c r="O76" s="116" t="str">
        <f t="shared" si="70"/>
        <v/>
      </c>
      <c r="P76" s="24" t="str">
        <f>IF(H76="","",IF(B76="NB",P75,IF(O76="",SUM($O$5:$O76)+N76,SUM($O$5:$O76))))</f>
        <v/>
      </c>
      <c r="Q76" s="122" t="str">
        <f t="shared" si="62"/>
        <v/>
      </c>
      <c r="R76" s="121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3"/>
        <v/>
      </c>
      <c r="AH76" s="148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4" t="str">
        <f t="shared" si="48"/>
        <v/>
      </c>
      <c r="E77" s="113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3" t="str">
        <f t="shared" si="69"/>
        <v/>
      </c>
      <c r="M77" s="24" t="str">
        <f t="shared" si="82"/>
        <v/>
      </c>
      <c r="N77" s="24" t="str">
        <f t="shared" si="83"/>
        <v/>
      </c>
      <c r="O77" s="116" t="str">
        <f t="shared" si="70"/>
        <v/>
      </c>
      <c r="P77" s="24" t="str">
        <f>IF(H77="","",IF(B77="NB",P76,IF(O77="",SUM($O$5:$O77)+N77,SUM($O$5:$O77))))</f>
        <v/>
      </c>
      <c r="Q77" s="122" t="str">
        <f t="shared" si="62"/>
        <v/>
      </c>
      <c r="R77" s="121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3"/>
        <v/>
      </c>
      <c r="AH77" s="148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4" t="str">
        <f t="shared" ref="D78:D109" si="98">IF(H77="","",IF(AR78="M1",IF(H76="P",BB78,""),AL78))</f>
        <v/>
      </c>
      <c r="E78" s="113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3" t="str">
        <f t="shared" si="69"/>
        <v/>
      </c>
      <c r="M78" s="24" t="str">
        <f t="shared" si="82"/>
        <v/>
      </c>
      <c r="N78" s="24" t="str">
        <f t="shared" si="83"/>
        <v/>
      </c>
      <c r="O78" s="116" t="str">
        <f t="shared" si="70"/>
        <v/>
      </c>
      <c r="P78" s="24" t="str">
        <f>IF(H78="","",IF(B78="NB",P77,IF(O78="",SUM($O$5:$O78)+N78,SUM($O$5:$O78))))</f>
        <v/>
      </c>
      <c r="Q78" s="122" t="str">
        <f t="shared" si="62"/>
        <v/>
      </c>
      <c r="R78" s="121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3"/>
        <v/>
      </c>
      <c r="AH78" s="148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5" t="str">
        <f t="shared" si="98"/>
        <v/>
      </c>
      <c r="E79" s="114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4" t="str">
        <f t="shared" si="69"/>
        <v/>
      </c>
      <c r="M79" s="25" t="str">
        <f t="shared" si="82"/>
        <v/>
      </c>
      <c r="N79" s="25" t="str">
        <f t="shared" si="83"/>
        <v/>
      </c>
      <c r="O79" s="123" t="str">
        <f t="shared" si="70"/>
        <v/>
      </c>
      <c r="P79" s="25" t="str">
        <f>IF(H79="","",IF(B79="NB",P78,IF(O79="",SUM($O$5:$O79)+N79,SUM($O$5:$O79))))</f>
        <v/>
      </c>
      <c r="Q79" s="124" t="str">
        <f t="shared" si="62"/>
        <v/>
      </c>
      <c r="R79" s="121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3"/>
        <v/>
      </c>
      <c r="AH79" s="148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2" t="str">
        <f t="shared" si="98"/>
        <v/>
      </c>
      <c r="E80" s="112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2" t="str">
        <f t="shared" si="69"/>
        <v/>
      </c>
      <c r="M80" s="36" t="str">
        <f t="shared" si="82"/>
        <v/>
      </c>
      <c r="N80" s="36" t="str">
        <f t="shared" si="83"/>
        <v/>
      </c>
      <c r="O80" s="127" t="str">
        <f t="shared" si="70"/>
        <v/>
      </c>
      <c r="P80" s="36" t="str">
        <f>IF(H80="","",IF(B80="NB",P79,IF(O80="",SUM($O$5:$O80)+N80,SUM($O$5:$O80))))</f>
        <v/>
      </c>
      <c r="Q80" s="128" t="str">
        <f t="shared" si="62"/>
        <v/>
      </c>
      <c r="R80" s="121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3"/>
        <v/>
      </c>
      <c r="AH80" s="148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4" t="str">
        <f t="shared" si="98"/>
        <v/>
      </c>
      <c r="E81" s="113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3" t="str">
        <f t="shared" si="69"/>
        <v/>
      </c>
      <c r="M81" s="24" t="str">
        <f t="shared" si="82"/>
        <v/>
      </c>
      <c r="N81" s="24" t="str">
        <f t="shared" si="83"/>
        <v/>
      </c>
      <c r="O81" s="116" t="str">
        <f t="shared" si="70"/>
        <v/>
      </c>
      <c r="P81" s="24" t="str">
        <f>IF(H81="","",IF(B81="NB",P80,IF(O81="",SUM($O$5:$O81)+N81,SUM($O$5:$O81))))</f>
        <v/>
      </c>
      <c r="Q81" s="122" t="str">
        <f t="shared" si="62"/>
        <v/>
      </c>
      <c r="R81" s="121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3"/>
        <v/>
      </c>
      <c r="AH81" s="148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4" t="str">
        <f t="shared" si="98"/>
        <v/>
      </c>
      <c r="E82" s="113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3" t="str">
        <f t="shared" si="69"/>
        <v/>
      </c>
      <c r="M82" s="24" t="str">
        <f t="shared" si="82"/>
        <v/>
      </c>
      <c r="N82" s="24" t="str">
        <f t="shared" si="83"/>
        <v/>
      </c>
      <c r="O82" s="116" t="str">
        <f t="shared" si="70"/>
        <v/>
      </c>
      <c r="P82" s="24" t="str">
        <f>IF(H82="","",IF(B82="NB",P81,IF(O82="",SUM($O$5:$O82)+N82,SUM($O$5:$O82))))</f>
        <v/>
      </c>
      <c r="Q82" s="122" t="str">
        <f t="shared" si="62"/>
        <v/>
      </c>
      <c r="R82" s="121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3"/>
        <v/>
      </c>
      <c r="AH82" s="148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4" t="str">
        <f t="shared" si="98"/>
        <v/>
      </c>
      <c r="E83" s="113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3" t="str">
        <f t="shared" si="69"/>
        <v/>
      </c>
      <c r="M83" s="24" t="str">
        <f t="shared" si="82"/>
        <v/>
      </c>
      <c r="N83" s="24" t="str">
        <f t="shared" si="83"/>
        <v/>
      </c>
      <c r="O83" s="116" t="str">
        <f t="shared" si="70"/>
        <v/>
      </c>
      <c r="P83" s="24" t="str">
        <f>IF(H83="","",IF(B83="NB",P82,IF(O83="",SUM($O$5:$O83)+N83,SUM($O$5:$O83))))</f>
        <v/>
      </c>
      <c r="Q83" s="122" t="str">
        <f t="shared" si="62"/>
        <v/>
      </c>
      <c r="R83" s="121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3"/>
        <v/>
      </c>
      <c r="AH83" s="148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5" t="str">
        <f t="shared" si="98"/>
        <v/>
      </c>
      <c r="E84" s="114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4" t="str">
        <f t="shared" si="69"/>
        <v/>
      </c>
      <c r="M84" s="25" t="str">
        <f t="shared" si="82"/>
        <v/>
      </c>
      <c r="N84" s="25" t="str">
        <f t="shared" si="83"/>
        <v/>
      </c>
      <c r="O84" s="123" t="str">
        <f t="shared" si="70"/>
        <v/>
      </c>
      <c r="P84" s="25" t="str">
        <f>IF(H84="","",IF(B84="NB",P83,IF(O84="",SUM($O$5:$O84)+N84,SUM($O$5:$O84))))</f>
        <v/>
      </c>
      <c r="Q84" s="124" t="str">
        <f t="shared" si="62"/>
        <v/>
      </c>
      <c r="R84" s="121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3"/>
        <v/>
      </c>
      <c r="AH84" s="148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2" t="str">
        <f t="shared" si="98"/>
        <v/>
      </c>
      <c r="E85" s="112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2" t="str">
        <f t="shared" si="69"/>
        <v/>
      </c>
      <c r="M85" s="36" t="str">
        <f t="shared" si="82"/>
        <v/>
      </c>
      <c r="N85" s="36" t="str">
        <f t="shared" si="83"/>
        <v/>
      </c>
      <c r="O85" s="127" t="str">
        <f t="shared" si="70"/>
        <v/>
      </c>
      <c r="P85" s="36" t="str">
        <f>IF(H85="","",IF(B85="NB",P84,IF(O85="",SUM($O$5:$O85)+N85,SUM($O$5:$O85))))</f>
        <v/>
      </c>
      <c r="Q85" s="128" t="str">
        <f t="shared" si="62"/>
        <v/>
      </c>
      <c r="R85" s="121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3"/>
        <v/>
      </c>
      <c r="AH85" s="148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4" t="str">
        <f t="shared" si="98"/>
        <v/>
      </c>
      <c r="E86" s="113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3" t="str">
        <f t="shared" si="69"/>
        <v/>
      </c>
      <c r="M86" s="24" t="str">
        <f t="shared" si="82"/>
        <v/>
      </c>
      <c r="N86" s="24" t="str">
        <f t="shared" si="83"/>
        <v/>
      </c>
      <c r="O86" s="116" t="str">
        <f t="shared" si="70"/>
        <v/>
      </c>
      <c r="P86" s="24" t="str">
        <f>IF(H86="","",IF(B86="NB",P85,IF(O86="",SUM($O$5:$O86)+N86,SUM($O$5:$O86))))</f>
        <v/>
      </c>
      <c r="Q86" s="122" t="str">
        <f t="shared" si="62"/>
        <v/>
      </c>
      <c r="R86" s="121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3"/>
        <v/>
      </c>
      <c r="AH86" s="148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4" t="str">
        <f t="shared" si="98"/>
        <v/>
      </c>
      <c r="E87" s="113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3" t="str">
        <f t="shared" si="69"/>
        <v/>
      </c>
      <c r="M87" s="24" t="str">
        <f t="shared" si="82"/>
        <v/>
      </c>
      <c r="N87" s="24" t="str">
        <f t="shared" si="83"/>
        <v/>
      </c>
      <c r="O87" s="116" t="str">
        <f t="shared" si="70"/>
        <v/>
      </c>
      <c r="P87" s="24" t="str">
        <f>IF(H87="","",IF(B87="NB",P86,IF(O87="",SUM($O$5:$O87)+N87,SUM($O$5:$O87))))</f>
        <v/>
      </c>
      <c r="Q87" s="122" t="str">
        <f t="shared" si="62"/>
        <v/>
      </c>
      <c r="R87" s="121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3"/>
        <v/>
      </c>
      <c r="AH87" s="148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4" t="str">
        <f t="shared" si="98"/>
        <v/>
      </c>
      <c r="E88" s="113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3" t="str">
        <f t="shared" si="69"/>
        <v/>
      </c>
      <c r="M88" s="24" t="str">
        <f t="shared" si="82"/>
        <v/>
      </c>
      <c r="N88" s="24" t="str">
        <f t="shared" si="83"/>
        <v/>
      </c>
      <c r="O88" s="116" t="str">
        <f t="shared" si="70"/>
        <v/>
      </c>
      <c r="P88" s="24" t="str">
        <f>IF(H88="","",IF(B88="NB",P87,IF(O88="",SUM($O$5:$O88)+N88,SUM($O$5:$O88))))</f>
        <v/>
      </c>
      <c r="Q88" s="122" t="str">
        <f t="shared" si="62"/>
        <v/>
      </c>
      <c r="R88" s="121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3"/>
        <v/>
      </c>
      <c r="AH88" s="148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5" t="str">
        <f t="shared" si="98"/>
        <v/>
      </c>
      <c r="E89" s="114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4" t="str">
        <f t="shared" si="69"/>
        <v/>
      </c>
      <c r="M89" s="25" t="str">
        <f t="shared" si="82"/>
        <v/>
      </c>
      <c r="N89" s="25" t="str">
        <f t="shared" si="83"/>
        <v/>
      </c>
      <c r="O89" s="123" t="str">
        <f t="shared" si="70"/>
        <v/>
      </c>
      <c r="P89" s="25" t="str">
        <f>IF(H89="","",IF(B89="NB",P88,IF(O89="",SUM($O$5:$O89)+N89,SUM($O$5:$O89))))</f>
        <v/>
      </c>
      <c r="Q89" s="124" t="str">
        <f t="shared" si="62"/>
        <v/>
      </c>
      <c r="R89" s="121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3"/>
        <v/>
      </c>
      <c r="AH89" s="148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2" t="str">
        <f t="shared" si="98"/>
        <v/>
      </c>
      <c r="E90" s="112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2" t="str">
        <f t="shared" si="69"/>
        <v/>
      </c>
      <c r="M90" s="36" t="str">
        <f t="shared" si="82"/>
        <v/>
      </c>
      <c r="N90" s="36" t="str">
        <f t="shared" si="83"/>
        <v/>
      </c>
      <c r="O90" s="127" t="str">
        <f t="shared" si="70"/>
        <v/>
      </c>
      <c r="P90" s="36" t="str">
        <f>IF(H90="","",IF(B90="NB",P89,IF(O90="",SUM($O$5:$O90)+N90,SUM($O$5:$O90))))</f>
        <v/>
      </c>
      <c r="Q90" s="128" t="str">
        <f t="shared" si="62"/>
        <v/>
      </c>
      <c r="R90" s="121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3"/>
        <v/>
      </c>
      <c r="AH90" s="148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4" t="str">
        <f t="shared" si="98"/>
        <v/>
      </c>
      <c r="E91" s="113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3" t="str">
        <f t="shared" si="69"/>
        <v/>
      </c>
      <c r="M91" s="24" t="str">
        <f t="shared" si="82"/>
        <v/>
      </c>
      <c r="N91" s="24" t="str">
        <f t="shared" si="83"/>
        <v/>
      </c>
      <c r="O91" s="116" t="str">
        <f t="shared" si="70"/>
        <v/>
      </c>
      <c r="P91" s="24" t="str">
        <f>IF(H91="","",IF(B91="NB",P90,IF(O91="",SUM($O$5:$O91)+N91,SUM($O$5:$O91))))</f>
        <v/>
      </c>
      <c r="Q91" s="122" t="str">
        <f t="shared" si="62"/>
        <v/>
      </c>
      <c r="R91" s="121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3"/>
        <v/>
      </c>
      <c r="AH91" s="148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4" t="str">
        <f t="shared" si="98"/>
        <v/>
      </c>
      <c r="E92" s="113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3" t="str">
        <f t="shared" si="69"/>
        <v/>
      </c>
      <c r="M92" s="24" t="str">
        <f t="shared" si="82"/>
        <v/>
      </c>
      <c r="N92" s="24" t="str">
        <f t="shared" si="83"/>
        <v/>
      </c>
      <c r="O92" s="116" t="str">
        <f t="shared" si="70"/>
        <v/>
      </c>
      <c r="P92" s="24" t="str">
        <f>IF(H92="","",IF(B92="NB",P91,IF(O92="",SUM($O$5:$O92)+N92,SUM($O$5:$O92))))</f>
        <v/>
      </c>
      <c r="Q92" s="122" t="str">
        <f t="shared" si="62"/>
        <v/>
      </c>
      <c r="R92" s="121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3"/>
        <v/>
      </c>
      <c r="AH92" s="148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4" t="str">
        <f t="shared" si="98"/>
        <v/>
      </c>
      <c r="E93" s="113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3" t="str">
        <f t="shared" si="69"/>
        <v/>
      </c>
      <c r="M93" s="24" t="str">
        <f t="shared" si="82"/>
        <v/>
      </c>
      <c r="N93" s="24" t="str">
        <f t="shared" si="83"/>
        <v/>
      </c>
      <c r="O93" s="116" t="str">
        <f t="shared" si="70"/>
        <v/>
      </c>
      <c r="P93" s="24" t="str">
        <f>IF(H93="","",IF(B93="NB",P92,IF(O93="",SUM($O$5:$O93)+N93,SUM($O$5:$O93))))</f>
        <v/>
      </c>
      <c r="Q93" s="122" t="str">
        <f t="shared" si="62"/>
        <v/>
      </c>
      <c r="R93" s="121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3"/>
        <v/>
      </c>
      <c r="AH93" s="148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5" t="str">
        <f t="shared" si="98"/>
        <v/>
      </c>
      <c r="E94" s="114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4" t="str">
        <f t="shared" si="69"/>
        <v/>
      </c>
      <c r="M94" s="25" t="str">
        <f t="shared" si="82"/>
        <v/>
      </c>
      <c r="N94" s="25" t="str">
        <f t="shared" si="83"/>
        <v/>
      </c>
      <c r="O94" s="123" t="str">
        <f t="shared" si="70"/>
        <v/>
      </c>
      <c r="P94" s="25" t="str">
        <f>IF(H94="","",IF(B94="NB",P93,IF(O94="",SUM($O$5:$O94)+N94,SUM($O$5:$O94))))</f>
        <v/>
      </c>
      <c r="Q94" s="124" t="str">
        <f t="shared" si="62"/>
        <v/>
      </c>
      <c r="R94" s="121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3"/>
        <v/>
      </c>
      <c r="AH94" s="148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2" t="str">
        <f t="shared" si="98"/>
        <v/>
      </c>
      <c r="E95" s="112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2" t="str">
        <f t="shared" si="69"/>
        <v/>
      </c>
      <c r="M95" s="36" t="str">
        <f t="shared" si="82"/>
        <v/>
      </c>
      <c r="N95" s="36" t="str">
        <f t="shared" si="83"/>
        <v/>
      </c>
      <c r="O95" s="127" t="str">
        <f t="shared" si="70"/>
        <v/>
      </c>
      <c r="P95" s="36" t="str">
        <f>IF(H95="","",IF(B95="NB",P94,IF(O95="",SUM($O$5:$O95)+N95,SUM($O$5:$O95))))</f>
        <v/>
      </c>
      <c r="Q95" s="128" t="str">
        <f t="shared" si="62"/>
        <v/>
      </c>
      <c r="R95" s="121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3"/>
        <v/>
      </c>
      <c r="AH95" s="148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4" t="str">
        <f t="shared" si="98"/>
        <v/>
      </c>
      <c r="E96" s="113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3" t="str">
        <f t="shared" si="69"/>
        <v/>
      </c>
      <c r="M96" s="24" t="str">
        <f t="shared" si="82"/>
        <v/>
      </c>
      <c r="N96" s="24" t="str">
        <f t="shared" si="83"/>
        <v/>
      </c>
      <c r="O96" s="116" t="str">
        <f t="shared" si="70"/>
        <v/>
      </c>
      <c r="P96" s="24" t="str">
        <f>IF(H96="","",IF(B96="NB",P95,IF(O96="",SUM($O$5:$O96)+N96,SUM($O$5:$O96))))</f>
        <v/>
      </c>
      <c r="Q96" s="122" t="str">
        <f t="shared" si="62"/>
        <v/>
      </c>
      <c r="R96" s="121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3"/>
        <v/>
      </c>
      <c r="AH96" s="148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4" t="str">
        <f t="shared" si="98"/>
        <v/>
      </c>
      <c r="E97" s="113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3" t="str">
        <f t="shared" si="69"/>
        <v/>
      </c>
      <c r="M97" s="24" t="str">
        <f t="shared" si="82"/>
        <v/>
      </c>
      <c r="N97" s="24" t="str">
        <f t="shared" si="83"/>
        <v/>
      </c>
      <c r="O97" s="116" t="str">
        <f t="shared" si="70"/>
        <v/>
      </c>
      <c r="P97" s="24" t="str">
        <f>IF(H97="","",IF(B97="NB",P96,IF(O97="",SUM($O$5:$O97)+N97,SUM($O$5:$O97))))</f>
        <v/>
      </c>
      <c r="Q97" s="122" t="str">
        <f t="shared" si="62"/>
        <v/>
      </c>
      <c r="R97" s="121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3"/>
        <v/>
      </c>
      <c r="AH97" s="148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4" t="str">
        <f t="shared" si="98"/>
        <v/>
      </c>
      <c r="E98" s="113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3" t="str">
        <f t="shared" si="69"/>
        <v/>
      </c>
      <c r="M98" s="24" t="str">
        <f t="shared" si="82"/>
        <v/>
      </c>
      <c r="N98" s="24" t="str">
        <f t="shared" si="83"/>
        <v/>
      </c>
      <c r="O98" s="116" t="str">
        <f t="shared" si="70"/>
        <v/>
      </c>
      <c r="P98" s="24" t="str">
        <f>IF(H98="","",IF(B98="NB",P97,IF(O98="",SUM($O$5:$O98)+N98,SUM($O$5:$O98))))</f>
        <v/>
      </c>
      <c r="Q98" s="122" t="str">
        <f t="shared" si="62"/>
        <v/>
      </c>
      <c r="R98" s="121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3"/>
        <v/>
      </c>
      <c r="AH98" s="148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5" t="str">
        <f t="shared" si="98"/>
        <v/>
      </c>
      <c r="E99" s="114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4" t="str">
        <f t="shared" si="69"/>
        <v/>
      </c>
      <c r="M99" s="25" t="str">
        <f t="shared" si="82"/>
        <v/>
      </c>
      <c r="N99" s="25" t="str">
        <f t="shared" si="83"/>
        <v/>
      </c>
      <c r="O99" s="123" t="str">
        <f t="shared" si="70"/>
        <v/>
      </c>
      <c r="P99" s="25" t="str">
        <f>IF(H99="","",IF(B99="NB",P98,IF(O99="",SUM($O$5:$O99)+N99,SUM($O$5:$O99))))</f>
        <v/>
      </c>
      <c r="Q99" s="124" t="str">
        <f t="shared" si="62"/>
        <v/>
      </c>
      <c r="R99" s="121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3"/>
        <v/>
      </c>
      <c r="AH99" s="148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2" t="str">
        <f t="shared" si="98"/>
        <v/>
      </c>
      <c r="E100" s="112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2" t="str">
        <f t="shared" si="69"/>
        <v/>
      </c>
      <c r="M100" s="36" t="str">
        <f t="shared" si="82"/>
        <v/>
      </c>
      <c r="N100" s="36" t="str">
        <f t="shared" si="83"/>
        <v/>
      </c>
      <c r="O100" s="127" t="str">
        <f t="shared" si="70"/>
        <v/>
      </c>
      <c r="P100" s="36" t="str">
        <f>IF(H100="","",IF(B100="NB",P99,IF(O100="",SUM($O$5:$O100)+N100,SUM($O$5:$O100))))</f>
        <v/>
      </c>
      <c r="Q100" s="128" t="str">
        <f t="shared" si="62"/>
        <v/>
      </c>
      <c r="R100" s="121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3"/>
        <v/>
      </c>
      <c r="AH100" s="148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4" t="str">
        <f t="shared" si="98"/>
        <v/>
      </c>
      <c r="E101" s="113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3" t="str">
        <f t="shared" si="69"/>
        <v/>
      </c>
      <c r="M101" s="24" t="str">
        <f t="shared" si="82"/>
        <v/>
      </c>
      <c r="N101" s="24" t="str">
        <f t="shared" si="83"/>
        <v/>
      </c>
      <c r="O101" s="116" t="str">
        <f t="shared" si="70"/>
        <v/>
      </c>
      <c r="P101" s="24" t="str">
        <f>IF(H101="","",IF(B101="NB",P100,IF(O101="",SUM($O$5:$O101)+N101,SUM($O$5:$O101))))</f>
        <v/>
      </c>
      <c r="Q101" s="122" t="str">
        <f t="shared" si="62"/>
        <v/>
      </c>
      <c r="R101" s="121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3"/>
        <v/>
      </c>
      <c r="AH101" s="148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4" t="str">
        <f t="shared" si="98"/>
        <v/>
      </c>
      <c r="E102" s="113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3" t="str">
        <f t="shared" si="69"/>
        <v/>
      </c>
      <c r="M102" s="24" t="str">
        <f t="shared" si="82"/>
        <v/>
      </c>
      <c r="N102" s="24" t="str">
        <f t="shared" si="83"/>
        <v/>
      </c>
      <c r="O102" s="116" t="str">
        <f t="shared" si="70"/>
        <v/>
      </c>
      <c r="P102" s="24" t="str">
        <f>IF(H102="","",IF(B102="NB",P101,IF(O102="",SUM($O$5:$O102)+N102,SUM($O$5:$O102))))</f>
        <v/>
      </c>
      <c r="Q102" s="122" t="str">
        <f t="shared" si="62"/>
        <v/>
      </c>
      <c r="R102" s="121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3"/>
        <v/>
      </c>
      <c r="AH102" s="148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4" t="str">
        <f t="shared" si="98"/>
        <v/>
      </c>
      <c r="E103" s="113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3" t="str">
        <f t="shared" si="69"/>
        <v/>
      </c>
      <c r="M103" s="24" t="str">
        <f t="shared" si="82"/>
        <v/>
      </c>
      <c r="N103" s="24" t="str">
        <f t="shared" si="83"/>
        <v/>
      </c>
      <c r="O103" s="116" t="str">
        <f t="shared" si="70"/>
        <v/>
      </c>
      <c r="P103" s="24" t="str">
        <f>IF(H103="","",IF(B103="NB",P102,IF(O103="",SUM($O$5:$O103)+N103,SUM($O$5:$O103))))</f>
        <v/>
      </c>
      <c r="Q103" s="122" t="str">
        <f t="shared" si="62"/>
        <v/>
      </c>
      <c r="R103" s="121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3"/>
        <v/>
      </c>
      <c r="AH103" s="148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5" t="str">
        <f t="shared" si="98"/>
        <v/>
      </c>
      <c r="E104" s="114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4" t="str">
        <f t="shared" si="69"/>
        <v/>
      </c>
      <c r="M104" s="25" t="str">
        <f t="shared" si="82"/>
        <v/>
      </c>
      <c r="N104" s="25" t="str">
        <f t="shared" si="83"/>
        <v/>
      </c>
      <c r="O104" s="123" t="str">
        <f t="shared" si="70"/>
        <v/>
      </c>
      <c r="P104" s="25" t="str">
        <f>IF(H104="","",IF(B104="NB",P103,IF(O104="",SUM($O$5:$O104)+N104,SUM($O$5:$O104))))</f>
        <v/>
      </c>
      <c r="Q104" s="124" t="str">
        <f t="shared" si="62"/>
        <v/>
      </c>
      <c r="R104" s="121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3"/>
        <v/>
      </c>
      <c r="AH104" s="148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2" t="str">
        <f t="shared" si="98"/>
        <v/>
      </c>
      <c r="E105" s="112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2" t="str">
        <f t="shared" si="69"/>
        <v/>
      </c>
      <c r="M105" s="36" t="str">
        <f t="shared" si="82"/>
        <v/>
      </c>
      <c r="N105" s="36" t="str">
        <f t="shared" si="83"/>
        <v/>
      </c>
      <c r="O105" s="127" t="str">
        <f t="shared" si="70"/>
        <v/>
      </c>
      <c r="P105" s="36" t="str">
        <f>IF(H105="","",IF(B105="NB",P104,IF(O105="",SUM($O$5:$O105)+N105,SUM($O$5:$O105))))</f>
        <v/>
      </c>
      <c r="Q105" s="128" t="str">
        <f t="shared" si="62"/>
        <v/>
      </c>
      <c r="R105" s="121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3"/>
        <v/>
      </c>
      <c r="AH105" s="148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4" t="str">
        <f t="shared" si="98"/>
        <v/>
      </c>
      <c r="E106" s="113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3" t="str">
        <f t="shared" si="69"/>
        <v/>
      </c>
      <c r="M106" s="24" t="str">
        <f t="shared" si="82"/>
        <v/>
      </c>
      <c r="N106" s="24" t="str">
        <f t="shared" si="83"/>
        <v/>
      </c>
      <c r="O106" s="116" t="str">
        <f t="shared" si="70"/>
        <v/>
      </c>
      <c r="P106" s="24" t="str">
        <f>IF(H106="","",IF(B106="NB",P105,IF(O106="",SUM($O$5:$O106)+N106,SUM($O$5:$O106))))</f>
        <v/>
      </c>
      <c r="Q106" s="122" t="str">
        <f t="shared" si="62"/>
        <v/>
      </c>
      <c r="R106" s="121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3"/>
        <v/>
      </c>
      <c r="AH106" s="148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4" t="str">
        <f t="shared" si="98"/>
        <v/>
      </c>
      <c r="E107" s="113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3" t="str">
        <f t="shared" si="69"/>
        <v/>
      </c>
      <c r="M107" s="24" t="str">
        <f t="shared" si="82"/>
        <v/>
      </c>
      <c r="N107" s="24" t="str">
        <f t="shared" si="83"/>
        <v/>
      </c>
      <c r="O107" s="116" t="str">
        <f t="shared" si="70"/>
        <v/>
      </c>
      <c r="P107" s="24" t="str">
        <f>IF(H107="","",IF(B107="NB",P106,IF(O107="",SUM($O$5:$O107)+N107,SUM($O$5:$O107))))</f>
        <v/>
      </c>
      <c r="Q107" s="122" t="str">
        <f t="shared" si="62"/>
        <v/>
      </c>
      <c r="R107" s="121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3"/>
        <v/>
      </c>
      <c r="AH107" s="148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4" t="str">
        <f t="shared" si="98"/>
        <v/>
      </c>
      <c r="E108" s="113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3" t="str">
        <f t="shared" si="69"/>
        <v/>
      </c>
      <c r="M108" s="24" t="str">
        <f t="shared" si="82"/>
        <v/>
      </c>
      <c r="N108" s="24" t="str">
        <f t="shared" si="83"/>
        <v/>
      </c>
      <c r="O108" s="116" t="str">
        <f t="shared" si="70"/>
        <v/>
      </c>
      <c r="P108" s="24" t="str">
        <f>IF(H108="","",IF(B108="NB",P107,IF(O108="",SUM($O$5:$O108)+N108,SUM($O$5:$O108))))</f>
        <v/>
      </c>
      <c r="Q108" s="122" t="str">
        <f t="shared" si="62"/>
        <v/>
      </c>
      <c r="R108" s="121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3"/>
        <v/>
      </c>
      <c r="AH108" s="148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5" t="str">
        <f t="shared" si="98"/>
        <v/>
      </c>
      <c r="E109" s="114" t="str">
        <f t="shared" si="99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7"/>
        <v/>
      </c>
      <c r="K109" s="78" t="str">
        <f t="shared" si="68"/>
        <v/>
      </c>
      <c r="L109" s="114" t="str">
        <f t="shared" si="69"/>
        <v/>
      </c>
      <c r="M109" s="25" t="str">
        <f t="shared" si="82"/>
        <v/>
      </c>
      <c r="N109" s="25" t="str">
        <f t="shared" si="83"/>
        <v/>
      </c>
      <c r="O109" s="123" t="str">
        <f t="shared" si="70"/>
        <v/>
      </c>
      <c r="P109" s="25" t="str">
        <f>IF(H109="","",IF(B109="NB",P108,IF(O109="",SUM($O$5:$O109)+N109,SUM($O$5:$O109))))</f>
        <v/>
      </c>
      <c r="Q109" s="124" t="str">
        <f t="shared" si="62"/>
        <v/>
      </c>
      <c r="R109" s="121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3"/>
        <v/>
      </c>
      <c r="AH109" s="148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-84</v>
      </c>
      <c r="K114" s="268"/>
      <c r="L114" s="268"/>
      <c r="M114" s="268"/>
      <c r="N114" s="268"/>
      <c r="O114" s="268"/>
      <c r="P114" s="268"/>
      <c r="Q114" s="272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9</v>
      </c>
      <c r="K115" s="268"/>
      <c r="L115" s="268"/>
      <c r="M115" s="268"/>
      <c r="N115" s="268"/>
      <c r="O115" s="268"/>
      <c r="P115" s="268"/>
      <c r="Q115" s="272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20</v>
      </c>
      <c r="K116" s="268"/>
      <c r="L116" s="268"/>
      <c r="M116" s="268"/>
      <c r="N116" s="268"/>
      <c r="O116" s="268"/>
      <c r="P116" s="268"/>
      <c r="Q116" s="272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Chr0wwLPQ0C8k7KDP3RUbScV/2iXR8szVi/QUeHBmryfa6UP9AIZjgWZH9CYRCWqhIWStvsdzPRWW2Jm3KzmEA==" saltValue="vlM3PhvHMd1uhW847n9om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23" priority="2" operator="equal">
      <formula>"B"</formula>
    </cfRule>
    <cfRule type="cellIs" dxfId="22" priority="3" operator="equal">
      <formula>"P"</formula>
    </cfRule>
  </conditionalFormatting>
  <conditionalFormatting sqref="H5:H109">
    <cfRule type="cellIs" dxfId="21" priority="4" operator="equal">
      <formula>"P"</formula>
    </cfRule>
  </conditionalFormatting>
  <conditionalFormatting sqref="O10:O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L11" sqref="L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3" t="str">
        <f>'Strategy Dashboard'!BE3</f>
        <v>Strategy 6 : PD/M1</v>
      </c>
      <c r="C3" s="294"/>
      <c r="D3" s="294"/>
      <c r="E3" s="294"/>
      <c r="F3" s="294"/>
      <c r="G3" s="295"/>
      <c r="H3" s="294"/>
      <c r="I3" s="294"/>
      <c r="J3" s="294"/>
      <c r="K3" s="294"/>
      <c r="L3" s="294"/>
      <c r="M3" s="294"/>
      <c r="N3" s="294"/>
      <c r="O3" s="294"/>
      <c r="P3" s="294"/>
      <c r="Q3" s="296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-4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7" t="s">
        <v>259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PD</v>
      </c>
      <c r="AS5" s="148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2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2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IF(H9="","",IF(AS10="M1",IF(H8="P",BD10,""),AN10))</f>
        <v/>
      </c>
      <c r="AH10" s="148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3" t="str">
        <f t="shared" si="8"/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3" t="str">
        <f t="shared" si="11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2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IF(H10="","",IF(AS11="M1",IF(H9="P",BD11,""),AN11))</f>
        <v/>
      </c>
      <c r="AH11" s="148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3" t="str">
        <f t="shared" si="8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3" t="str">
        <f t="shared" si="11"/>
        <v>F3</v>
      </c>
      <c r="M12" s="24" t="str">
        <f t="shared" si="24"/>
        <v>W</v>
      </c>
      <c r="N12" s="24">
        <f t="shared" si="25"/>
        <v>-2</v>
      </c>
      <c r="O12" s="116" t="str">
        <f t="shared" si="12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3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3" t="str">
        <f t="shared" si="11"/>
        <v>F2</v>
      </c>
      <c r="M13" s="24" t="str">
        <f t="shared" si="24"/>
        <v>W</v>
      </c>
      <c r="N13" s="24">
        <f t="shared" si="25"/>
        <v>1</v>
      </c>
      <c r="O13" s="116">
        <f t="shared" si="12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4" t="str">
        <f t="shared" si="8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4" t="str">
        <f t="shared" si="11"/>
        <v/>
      </c>
      <c r="M14" s="25" t="str">
        <f t="shared" si="24"/>
        <v>L</v>
      </c>
      <c r="N14" s="25">
        <f t="shared" si="25"/>
        <v>-2</v>
      </c>
      <c r="O14" s="123" t="str">
        <f t="shared" si="12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5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2" t="str">
        <f t="shared" si="8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2" t="str">
        <f t="shared" si="11"/>
        <v/>
      </c>
      <c r="M15" s="36" t="str">
        <f t="shared" si="24"/>
        <v>L</v>
      </c>
      <c r="N15" s="36">
        <f t="shared" si="25"/>
        <v>-6</v>
      </c>
      <c r="O15" s="127" t="str">
        <f t="shared" si="12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B6</v>
      </c>
      <c r="C16" s="24" t="str">
        <f t="shared" si="2"/>
        <v>PD</v>
      </c>
      <c r="D16" s="77" t="str">
        <f t="shared" si="7"/>
        <v/>
      </c>
      <c r="E16" s="113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>M1</v>
      </c>
      <c r="K16" s="77" t="str">
        <f t="shared" si="10"/>
        <v/>
      </c>
      <c r="L16" s="113" t="str">
        <f t="shared" si="11"/>
        <v>F3</v>
      </c>
      <c r="M16" s="24" t="str">
        <f t="shared" si="24"/>
        <v>L</v>
      </c>
      <c r="N16" s="24">
        <f t="shared" si="25"/>
        <v>-12</v>
      </c>
      <c r="O16" s="116" t="str">
        <f t="shared" si="12"/>
        <v/>
      </c>
      <c r="P16" s="24">
        <f>IF(H16="","",IF(B16="NB",P15,IF(O16="",SUM($O$5:$O16)+N16,SUM($O$5:$O16))))</f>
        <v>-11</v>
      </c>
      <c r="Q16" s="122" t="str">
        <f t="shared" si="0"/>
        <v/>
      </c>
      <c r="R16" s="120">
        <f t="shared" si="13"/>
        <v>-6</v>
      </c>
      <c r="S16" s="79" t="str">
        <f t="shared" si="14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48" t="str">
        <f t="shared" si="37"/>
        <v/>
      </c>
      <c r="AH16" s="148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B8</v>
      </c>
      <c r="C17" s="24" t="str">
        <f t="shared" si="2"/>
        <v/>
      </c>
      <c r="D17" s="77" t="str">
        <f t="shared" si="7"/>
        <v/>
      </c>
      <c r="E17" s="113" t="str">
        <f t="shared" si="8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/>
      </c>
      <c r="L17" s="113" t="str">
        <f t="shared" si="11"/>
        <v>F4</v>
      </c>
      <c r="M17" s="24" t="str">
        <f t="shared" si="24"/>
        <v>W</v>
      </c>
      <c r="N17" s="24">
        <f t="shared" si="25"/>
        <v>-4</v>
      </c>
      <c r="O17" s="116" t="str">
        <f t="shared" si="12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3"/>
        <v>8</v>
      </c>
      <c r="S17" s="79" t="str">
        <f t="shared" si="14"/>
        <v>W</v>
      </c>
      <c r="T17" s="14">
        <f t="shared" si="5"/>
        <v>-6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4</v>
      </c>
      <c r="AG17" s="148" t="str">
        <f t="shared" si="37"/>
        <v/>
      </c>
      <c r="AH17" s="148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3" t="str">
        <f t="shared" si="8"/>
        <v>F3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3" t="str">
        <f t="shared" si="11"/>
        <v/>
      </c>
      <c r="M18" s="24" t="str">
        <f t="shared" si="24"/>
        <v>L</v>
      </c>
      <c r="N18" s="24">
        <f t="shared" si="25"/>
        <v>-4</v>
      </c>
      <c r="O18" s="116" t="str">
        <f t="shared" si="12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3"/>
        <v>0</v>
      </c>
      <c r="S18" s="79" t="str">
        <f t="shared" si="14"/>
        <v/>
      </c>
      <c r="T18" s="14">
        <f t="shared" si="5"/>
        <v>-6</v>
      </c>
      <c r="U18" s="14">
        <f t="shared" si="26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Y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3</v>
      </c>
      <c r="AE18" s="14">
        <f t="shared" si="35"/>
        <v>3</v>
      </c>
      <c r="AF18" s="14">
        <f t="shared" si="36"/>
        <v>0</v>
      </c>
      <c r="AG18" s="148" t="str">
        <f t="shared" si="37"/>
        <v>F3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F4W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B5</v>
      </c>
      <c r="C19" s="25" t="str">
        <f t="shared" si="2"/>
        <v/>
      </c>
      <c r="D19" s="78" t="str">
        <f t="shared" si="7"/>
        <v/>
      </c>
      <c r="E19" s="114" t="str">
        <f t="shared" si="8"/>
        <v>B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/>
      </c>
      <c r="L19" s="114" t="str">
        <f t="shared" si="11"/>
        <v>F4</v>
      </c>
      <c r="M19" s="25" t="str">
        <f t="shared" si="24"/>
        <v>L</v>
      </c>
      <c r="N19" s="25">
        <f t="shared" si="25"/>
        <v>-9</v>
      </c>
      <c r="O19" s="123" t="str">
        <f t="shared" si="12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3"/>
        <v>-5</v>
      </c>
      <c r="S19" s="79" t="str">
        <f t="shared" si="14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1</v>
      </c>
      <c r="AE19" s="14">
        <f t="shared" si="35"/>
        <v>0</v>
      </c>
      <c r="AF19" s="14">
        <f t="shared" si="36"/>
        <v>4</v>
      </c>
      <c r="AG19" s="148" t="str">
        <f t="shared" si="37"/>
        <v/>
      </c>
      <c r="AH19" s="148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B</v>
      </c>
      <c r="BC19" s="14" t="str">
        <f t="shared" si="22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B7</v>
      </c>
      <c r="C20" s="36" t="str">
        <f t="shared" si="2"/>
        <v/>
      </c>
      <c r="D20" s="75" t="str">
        <f t="shared" si="7"/>
        <v/>
      </c>
      <c r="E20" s="112" t="str">
        <f t="shared" si="8"/>
        <v>F2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/>
      </c>
      <c r="L20" s="112" t="str">
        <f t="shared" si="11"/>
        <v>F5</v>
      </c>
      <c r="M20" s="36" t="str">
        <f t="shared" si="24"/>
        <v>L</v>
      </c>
      <c r="N20" s="36">
        <f t="shared" si="25"/>
        <v>-16</v>
      </c>
      <c r="O20" s="127" t="str">
        <f t="shared" si="12"/>
        <v/>
      </c>
      <c r="P20" s="36">
        <f>IF(H20="","",IF(B20="NB",P19,IF(O20="",SUM($O$5:$O20)+N20,SUM($O$5:$O20))))</f>
        <v>-15</v>
      </c>
      <c r="Q20" s="128" t="str">
        <f t="shared" si="0"/>
        <v/>
      </c>
      <c r="R20" s="119">
        <f t="shared" si="13"/>
        <v>-7</v>
      </c>
      <c r="S20" s="79" t="str">
        <f t="shared" si="14"/>
        <v>L</v>
      </c>
      <c r="T20" s="14">
        <f t="shared" si="5"/>
        <v>-10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5</v>
      </c>
      <c r="AG20" s="148" t="str">
        <f t="shared" si="37"/>
        <v/>
      </c>
      <c r="AH20" s="148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BL</v>
      </c>
      <c r="BB20" s="14" t="str">
        <f t="shared" si="44"/>
        <v>F2</v>
      </c>
      <c r="BC20" s="14" t="str">
        <f t="shared" si="22"/>
        <v>F4L</v>
      </c>
      <c r="BD20" s="14" t="str">
        <f t="shared" si="47"/>
        <v>F5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P9</v>
      </c>
      <c r="C21" s="24" t="str">
        <f t="shared" si="2"/>
        <v/>
      </c>
      <c r="D21" s="77" t="str">
        <f t="shared" si="7"/>
        <v>F3</v>
      </c>
      <c r="E21" s="113" t="str">
        <f t="shared" si="8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>F6</v>
      </c>
      <c r="L21" s="113" t="str">
        <f t="shared" si="11"/>
        <v/>
      </c>
      <c r="M21" s="24" t="str">
        <f t="shared" si="24"/>
        <v>L</v>
      </c>
      <c r="N21" s="24">
        <f t="shared" si="25"/>
        <v>-25</v>
      </c>
      <c r="O21" s="116" t="str">
        <f t="shared" si="12"/>
        <v/>
      </c>
      <c r="P21" s="24">
        <f>IF(H21="","",IF(B21="NB",P20,IF(O21="",SUM($O$5:$O21)+N21,SUM($O$5:$O21))))</f>
        <v>-24</v>
      </c>
      <c r="Q21" s="122" t="str">
        <f t="shared" si="0"/>
        <v/>
      </c>
      <c r="R21" s="120">
        <f t="shared" si="13"/>
        <v>-9</v>
      </c>
      <c r="S21" s="79" t="str">
        <f t="shared" si="14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48" t="str">
        <f t="shared" si="37"/>
        <v>F6</v>
      </c>
      <c r="AH21" s="148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F5L</v>
      </c>
      <c r="BD21" s="14" t="str">
        <f t="shared" si="47"/>
        <v>F6</v>
      </c>
      <c r="BE21" s="14" t="str">
        <f t="shared" si="45"/>
        <v>3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7"/>
        <v/>
      </c>
      <c r="E22" s="113" t="str">
        <f t="shared" si="8"/>
        <v>F4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F7</v>
      </c>
      <c r="L22" s="113" t="str">
        <f t="shared" si="11"/>
        <v/>
      </c>
      <c r="M22" s="24" t="str">
        <f t="shared" si="24"/>
        <v>L</v>
      </c>
      <c r="N22" s="24">
        <f t="shared" si="25"/>
        <v>-28</v>
      </c>
      <c r="O22" s="116" t="str">
        <f t="shared" si="12"/>
        <v/>
      </c>
      <c r="P22" s="24">
        <f>IF(H22="","",IF(B22="NB",P21,IF(O22="",SUM($O$5:$O22)+N22,SUM($O$5:$O22))))</f>
        <v>-27</v>
      </c>
      <c r="Q22" s="122" t="str">
        <f t="shared" si="0"/>
        <v/>
      </c>
      <c r="R22" s="120">
        <f t="shared" si="13"/>
        <v>-3</v>
      </c>
      <c r="S22" s="79" t="str">
        <f t="shared" si="14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4</v>
      </c>
      <c r="AE22" s="14">
        <f t="shared" si="35"/>
        <v>7</v>
      </c>
      <c r="AF22" s="14">
        <f t="shared" si="36"/>
        <v>0</v>
      </c>
      <c r="AG22" s="148" t="str">
        <f t="shared" si="37"/>
        <v>F7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F3L</v>
      </c>
      <c r="BB22" s="14" t="str">
        <f t="shared" si="44"/>
        <v>F4</v>
      </c>
      <c r="BC22" s="14" t="str">
        <f t="shared" si="22"/>
        <v>F6L</v>
      </c>
      <c r="BD22" s="14" t="str">
        <f t="shared" si="47"/>
        <v>F7</v>
      </c>
      <c r="BE22" s="14" t="str">
        <f t="shared" si="45"/>
        <v>4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P11</v>
      </c>
      <c r="C23" s="24" t="str">
        <f t="shared" si="2"/>
        <v>T-T</v>
      </c>
      <c r="D23" s="77" t="str">
        <f t="shared" si="7"/>
        <v>F3</v>
      </c>
      <c r="E23" s="113" t="str">
        <f t="shared" si="8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F8</v>
      </c>
      <c r="L23" s="113" t="str">
        <f t="shared" si="11"/>
        <v/>
      </c>
      <c r="M23" s="24" t="str">
        <f t="shared" si="24"/>
        <v>L</v>
      </c>
      <c r="N23" s="24">
        <f t="shared" si="25"/>
        <v>-39</v>
      </c>
      <c r="O23" s="116" t="str">
        <f t="shared" si="12"/>
        <v/>
      </c>
      <c r="P23" s="24">
        <f>IF(H23="","",IF(B23="NB",P22,IF(O23="",SUM($O$5:$O23)+N23,SUM($O$5:$O23))))</f>
        <v>-38</v>
      </c>
      <c r="Q23" s="122" t="str">
        <f t="shared" si="0"/>
        <v/>
      </c>
      <c r="R23" s="120">
        <f t="shared" si="13"/>
        <v>-11</v>
      </c>
      <c r="S23" s="79" t="str">
        <f t="shared" si="14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48" t="str">
        <f t="shared" si="37"/>
        <v>F8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F3</v>
      </c>
      <c r="AM23" s="71" t="str">
        <f t="shared" si="17"/>
        <v/>
      </c>
      <c r="AN23" s="71" t="str">
        <f t="shared" si="18"/>
        <v>F8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F4W</v>
      </c>
      <c r="BB23" s="14" t="str">
        <f t="shared" si="44"/>
        <v>F3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3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P13</v>
      </c>
      <c r="C24" s="25" t="str">
        <f t="shared" si="2"/>
        <v/>
      </c>
      <c r="D24" s="78" t="str">
        <f t="shared" si="7"/>
        <v>F4</v>
      </c>
      <c r="E24" s="114" t="str">
        <f t="shared" si="8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F9</v>
      </c>
      <c r="L24" s="114" t="str">
        <f t="shared" si="11"/>
        <v/>
      </c>
      <c r="M24" s="25" t="str">
        <f t="shared" si="24"/>
        <v>W</v>
      </c>
      <c r="N24" s="25">
        <f t="shared" si="25"/>
        <v>-26</v>
      </c>
      <c r="O24" s="123" t="str">
        <f t="shared" si="12"/>
        <v/>
      </c>
      <c r="P24" s="25">
        <f>IF(H24="","",IF(B24="NB",P23,IF(O24="",SUM($O$5:$O24)+N24,SUM($O$5:$O24))))</f>
        <v>-25</v>
      </c>
      <c r="Q24" s="124" t="str">
        <f t="shared" si="0"/>
        <v/>
      </c>
      <c r="R24" s="121">
        <f t="shared" si="13"/>
        <v>13</v>
      </c>
      <c r="S24" s="79" t="str">
        <f t="shared" si="14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48" t="str">
        <f t="shared" si="37"/>
        <v>F9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F4</v>
      </c>
      <c r="AM24" s="71" t="str">
        <f t="shared" si="17"/>
        <v/>
      </c>
      <c r="AN24" s="71" t="str">
        <f t="shared" si="18"/>
        <v>F9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4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P11</v>
      </c>
      <c r="C25" s="36" t="str">
        <f t="shared" si="2"/>
        <v/>
      </c>
      <c r="D25" s="75" t="str">
        <f t="shared" si="7"/>
        <v>F3</v>
      </c>
      <c r="E25" s="112" t="str">
        <f t="shared" si="8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F8</v>
      </c>
      <c r="L25" s="112" t="str">
        <f t="shared" si="11"/>
        <v/>
      </c>
      <c r="M25" s="36" t="str">
        <f t="shared" si="24"/>
        <v>W</v>
      </c>
      <c r="N25" s="36">
        <f t="shared" si="25"/>
        <v>-15</v>
      </c>
      <c r="O25" s="127" t="str">
        <f t="shared" si="12"/>
        <v/>
      </c>
      <c r="P25" s="36">
        <f>IF(H25="","",IF(B25="NB",P24,IF(O25="",SUM($O$5:$O25)+N25,SUM($O$5:$O25))))</f>
        <v>-14</v>
      </c>
      <c r="Q25" s="128" t="str">
        <f t="shared" si="0"/>
        <v/>
      </c>
      <c r="R25" s="119">
        <f t="shared" si="13"/>
        <v>11</v>
      </c>
      <c r="S25" s="79" t="str">
        <f t="shared" si="14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3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48" t="str">
        <f t="shared" si="37"/>
        <v>F8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F3</v>
      </c>
      <c r="AM25" s="71" t="str">
        <f t="shared" si="17"/>
        <v/>
      </c>
      <c r="AN25" s="71" t="str">
        <f t="shared" si="18"/>
        <v>F8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F4W</v>
      </c>
      <c r="BB25" s="14" t="str">
        <f t="shared" si="44"/>
        <v>F3</v>
      </c>
      <c r="BC25" s="14" t="str">
        <f t="shared" si="22"/>
        <v>F9W</v>
      </c>
      <c r="BD25" s="14" t="str">
        <f t="shared" si="47"/>
        <v>F8</v>
      </c>
      <c r="BE25" s="14" t="str">
        <f t="shared" si="45"/>
        <v>3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B3</v>
      </c>
      <c r="C26" s="24" t="str">
        <f t="shared" si="2"/>
        <v/>
      </c>
      <c r="D26" s="77" t="str">
        <f t="shared" si="7"/>
        <v/>
      </c>
      <c r="E26" s="113" t="str">
        <f t="shared" si="8"/>
        <v>F2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3" t="str">
        <f t="shared" si="11"/>
        <v>B</v>
      </c>
      <c r="M26" s="24" t="str">
        <f t="shared" si="24"/>
        <v>W</v>
      </c>
      <c r="N26" s="24">
        <f t="shared" si="25"/>
        <v>-12</v>
      </c>
      <c r="O26" s="116" t="str">
        <f t="shared" si="12"/>
        <v/>
      </c>
      <c r="P26" s="24">
        <f>IF(H26="","",IF(B26="NB",P25,IF(O26="",SUM($O$5:$O26)+N26,SUM($O$5:$O26))))</f>
        <v>-11</v>
      </c>
      <c r="Q26" s="122" t="str">
        <f t="shared" si="0"/>
        <v/>
      </c>
      <c r="R26" s="120">
        <f t="shared" si="13"/>
        <v>3</v>
      </c>
      <c r="S26" s="79" t="str">
        <f t="shared" si="14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2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F2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F3W</v>
      </c>
      <c r="BB26" s="14" t="str">
        <f t="shared" si="44"/>
        <v>F2</v>
      </c>
      <c r="BC26" s="14" t="str">
        <f t="shared" si="22"/>
        <v>F8W</v>
      </c>
      <c r="BD26" s="14" t="str">
        <f t="shared" si="47"/>
        <v>B</v>
      </c>
      <c r="BE26" s="14" t="str">
        <f t="shared" si="45"/>
        <v>2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B6</v>
      </c>
      <c r="C27" s="24" t="str">
        <f t="shared" si="2"/>
        <v/>
      </c>
      <c r="D27" s="77" t="str">
        <f t="shared" si="7"/>
        <v/>
      </c>
      <c r="E27" s="113" t="str">
        <f t="shared" si="8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3" t="str">
        <f t="shared" si="11"/>
        <v>L5</v>
      </c>
      <c r="M27" s="24" t="str">
        <f t="shared" si="24"/>
        <v>L</v>
      </c>
      <c r="N27" s="24">
        <f t="shared" si="25"/>
        <v>-18</v>
      </c>
      <c r="O27" s="116" t="str">
        <f t="shared" si="12"/>
        <v/>
      </c>
      <c r="P27" s="24">
        <f>IF(H27="","",IF(B27="NB",P26,IF(O27="",SUM($O$5:$O27)+N27,SUM($O$5:$O27))))</f>
        <v>-17</v>
      </c>
      <c r="Q27" s="122" t="str">
        <f t="shared" si="0"/>
        <v/>
      </c>
      <c r="R27" s="120">
        <f t="shared" si="13"/>
        <v>-6</v>
      </c>
      <c r="S27" s="79" t="str">
        <f t="shared" si="14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5</v>
      </c>
      <c r="AG27" s="148" t="str">
        <f t="shared" si="37"/>
        <v/>
      </c>
      <c r="AH27" s="148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F2W</v>
      </c>
      <c r="BB27" s="14" t="str">
        <f t="shared" si="44"/>
        <v>B</v>
      </c>
      <c r="BC27" s="14" t="str">
        <f t="shared" si="22"/>
        <v>BW</v>
      </c>
      <c r="BD27" s="14" t="str">
        <f t="shared" si="47"/>
        <v>L5</v>
      </c>
      <c r="BE27" s="14">
        <f t="shared" si="45"/>
        <v>1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3" t="str">
        <f t="shared" si="8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3" t="str">
        <f t="shared" si="11"/>
        <v/>
      </c>
      <c r="M28" s="24" t="str">
        <f t="shared" si="24"/>
        <v>L</v>
      </c>
      <c r="N28" s="24">
        <f t="shared" si="25"/>
        <v>-22</v>
      </c>
      <c r="O28" s="116" t="str">
        <f t="shared" si="12"/>
        <v/>
      </c>
      <c r="P28" s="24">
        <f>IF(H28="","",IF(B28="NB",P27,IF(O28="",SUM($O$5:$O28)+N28,SUM($O$5:$O28))))</f>
        <v>-21</v>
      </c>
      <c r="Q28" s="122" t="str">
        <f t="shared" si="0"/>
        <v/>
      </c>
      <c r="R28" s="120">
        <f t="shared" si="13"/>
        <v>-4</v>
      </c>
      <c r="S28" s="79" t="str">
        <f t="shared" si="14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L5L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PD</v>
      </c>
      <c r="D29" s="78" t="str">
        <f t="shared" si="7"/>
        <v>F3</v>
      </c>
      <c r="E29" s="114" t="str">
        <f t="shared" si="8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9"/>
        <v>M1</v>
      </c>
      <c r="K29" s="78" t="str">
        <f t="shared" si="10"/>
        <v>F3</v>
      </c>
      <c r="L29" s="114" t="str">
        <f t="shared" si="11"/>
        <v/>
      </c>
      <c r="M29" s="25" t="str">
        <f t="shared" si="24"/>
        <v>L</v>
      </c>
      <c r="N29" s="25">
        <f t="shared" si="25"/>
        <v>-28</v>
      </c>
      <c r="O29" s="123" t="str">
        <f t="shared" si="12"/>
        <v/>
      </c>
      <c r="P29" s="25">
        <f>IF(H29="","",IF(B29="NB",P28,IF(O29="",SUM($O$5:$O29)+N29,SUM($O$5:$O29))))</f>
        <v>-27</v>
      </c>
      <c r="Q29" s="124" t="str">
        <f t="shared" si="0"/>
        <v/>
      </c>
      <c r="R29" s="121">
        <f t="shared" si="13"/>
        <v>-6</v>
      </c>
      <c r="S29" s="79" t="str">
        <f t="shared" si="14"/>
        <v>L</v>
      </c>
      <c r="T29" s="14">
        <f t="shared" si="5"/>
        <v>-10</v>
      </c>
      <c r="U29" s="14">
        <f t="shared" si="26"/>
        <v>-6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75" t="str">
        <f t="shared" si="7"/>
        <v/>
      </c>
      <c r="E30" s="112" t="str">
        <f t="shared" si="8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/>
      </c>
      <c r="L30" s="112" t="str">
        <f t="shared" si="11"/>
        <v>F4</v>
      </c>
      <c r="M30" s="36" t="str">
        <f t="shared" si="24"/>
        <v>L</v>
      </c>
      <c r="N30" s="36">
        <f t="shared" si="25"/>
        <v>-36</v>
      </c>
      <c r="O30" s="127" t="str">
        <f t="shared" si="12"/>
        <v/>
      </c>
      <c r="P30" s="36">
        <f>IF(H30="","",IF(B30="NB",P29,IF(O30="",SUM($O$5:$O30)+N30,SUM($O$5:$O30))))</f>
        <v>-35</v>
      </c>
      <c r="Q30" s="128" t="str">
        <f t="shared" si="0"/>
        <v/>
      </c>
      <c r="R30" s="121">
        <f t="shared" si="13"/>
        <v>-8</v>
      </c>
      <c r="S30" s="79" t="str">
        <f t="shared" si="14"/>
        <v>L</v>
      </c>
      <c r="T30" s="14">
        <f t="shared" si="5"/>
        <v>-10</v>
      </c>
      <c r="U30" s="14">
        <f t="shared" si="26"/>
        <v>-6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PD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F3L</v>
      </c>
      <c r="BD30" s="14" t="str">
        <f t="shared" si="47"/>
        <v>F4</v>
      </c>
      <c r="BE30" s="14" t="str">
        <f t="shared" si="45"/>
        <v>4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B10</v>
      </c>
      <c r="C31" s="24" t="str">
        <f t="shared" si="2"/>
        <v/>
      </c>
      <c r="D31" s="77" t="str">
        <f t="shared" si="7"/>
        <v/>
      </c>
      <c r="E31" s="113" t="str">
        <f t="shared" si="8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/>
      </c>
      <c r="L31" s="113" t="str">
        <f t="shared" si="11"/>
        <v>F5</v>
      </c>
      <c r="M31" s="24" t="str">
        <f t="shared" si="24"/>
        <v>W</v>
      </c>
      <c r="N31" s="24">
        <f t="shared" si="25"/>
        <v>-26</v>
      </c>
      <c r="O31" s="116" t="str">
        <f t="shared" si="12"/>
        <v/>
      </c>
      <c r="P31" s="24">
        <f>IF(H31="","",IF(B31="NB",P30,IF(O31="",SUM($O$5:$O31)+N31,SUM($O$5:$O31))))</f>
        <v>-25</v>
      </c>
      <c r="Q31" s="122" t="str">
        <f t="shared" si="0"/>
        <v/>
      </c>
      <c r="R31" s="121">
        <f t="shared" si="13"/>
        <v>10</v>
      </c>
      <c r="S31" s="79" t="str">
        <f t="shared" si="14"/>
        <v>W</v>
      </c>
      <c r="T31" s="14">
        <f t="shared" si="5"/>
        <v>-9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0</v>
      </c>
      <c r="AF31" s="14">
        <f t="shared" si="36"/>
        <v>5</v>
      </c>
      <c r="AG31" s="148" t="str">
        <f t="shared" si="37"/>
        <v/>
      </c>
      <c r="AH31" s="148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PD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F4L</v>
      </c>
      <c r="BD31" s="14" t="str">
        <f t="shared" si="47"/>
        <v>F5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7"/>
        <v/>
      </c>
      <c r="E32" s="113" t="str">
        <f t="shared" si="8"/>
        <v>F4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F4</v>
      </c>
      <c r="L32" s="113" t="str">
        <f t="shared" si="11"/>
        <v/>
      </c>
      <c r="M32" s="24" t="str">
        <f t="shared" si="24"/>
        <v>L</v>
      </c>
      <c r="N32" s="24">
        <f t="shared" si="25"/>
        <v>-26</v>
      </c>
      <c r="O32" s="116" t="str">
        <f t="shared" si="12"/>
        <v/>
      </c>
      <c r="P32" s="24">
        <f>IF(H32="","",IF(B32="NB",P31,IF(O32="",SUM($O$5:$O32)+N32,SUM($O$5:$O32))))</f>
        <v>-25</v>
      </c>
      <c r="Q32" s="122" t="str">
        <f t="shared" si="0"/>
        <v/>
      </c>
      <c r="R32" s="121">
        <f t="shared" si="13"/>
        <v>0</v>
      </c>
      <c r="S32" s="79" t="str">
        <f t="shared" si="14"/>
        <v/>
      </c>
      <c r="T32" s="14">
        <f t="shared" si="5"/>
        <v>-9</v>
      </c>
      <c r="U32" s="14">
        <f t="shared" si="26"/>
        <v>0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Y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4</v>
      </c>
      <c r="AE32" s="14">
        <f t="shared" si="35"/>
        <v>4</v>
      </c>
      <c r="AF32" s="14">
        <f t="shared" si="36"/>
        <v>0</v>
      </c>
      <c r="AG32" s="148" t="str">
        <f t="shared" si="37"/>
        <v>F4</v>
      </c>
      <c r="AH32" s="148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F5W</v>
      </c>
      <c r="BD32" s="14" t="str">
        <f t="shared" si="47"/>
        <v>F4</v>
      </c>
      <c r="BE32" s="14" t="str">
        <f t="shared" si="45"/>
        <v>4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B6</v>
      </c>
      <c r="C33" s="24" t="str">
        <f t="shared" si="2"/>
        <v/>
      </c>
      <c r="D33" s="77" t="str">
        <f t="shared" si="7"/>
        <v/>
      </c>
      <c r="E33" s="113" t="str">
        <f t="shared" si="8"/>
        <v>B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/>
      </c>
      <c r="L33" s="113" t="str">
        <f t="shared" si="11"/>
        <v>F5</v>
      </c>
      <c r="M33" s="24" t="str">
        <f t="shared" si="24"/>
        <v>W</v>
      </c>
      <c r="N33" s="24">
        <f t="shared" si="25"/>
        <v>-20</v>
      </c>
      <c r="O33" s="116" t="str">
        <f t="shared" si="12"/>
        <v/>
      </c>
      <c r="P33" s="24">
        <f>IF(H33="","",IF(B33="NB",P32,IF(O33="",SUM($O$5:$O33)+N33,SUM($O$5:$O33))))</f>
        <v>-19</v>
      </c>
      <c r="Q33" s="122" t="str">
        <f t="shared" si="0"/>
        <v/>
      </c>
      <c r="R33" s="121">
        <f t="shared" si="13"/>
        <v>6</v>
      </c>
      <c r="S33" s="79" t="str">
        <f t="shared" si="14"/>
        <v>W</v>
      </c>
      <c r="T33" s="14">
        <f t="shared" si="5"/>
        <v>-6</v>
      </c>
      <c r="U33" s="14">
        <f t="shared" si="26"/>
        <v>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N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5</v>
      </c>
      <c r="AG33" s="148" t="str">
        <f t="shared" si="37"/>
        <v/>
      </c>
      <c r="AH33" s="148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F4L</v>
      </c>
      <c r="BD33" s="14" t="str">
        <f t="shared" si="47"/>
        <v>F5</v>
      </c>
      <c r="BE33" s="14">
        <f t="shared" si="45"/>
        <v>1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B6</v>
      </c>
      <c r="C34" s="25" t="str">
        <f t="shared" si="2"/>
        <v/>
      </c>
      <c r="D34" s="78" t="str">
        <f t="shared" si="7"/>
        <v/>
      </c>
      <c r="E34" s="114" t="str">
        <f t="shared" si="8"/>
        <v>L5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/>
      </c>
      <c r="L34" s="114" t="str">
        <f t="shared" si="11"/>
        <v>B</v>
      </c>
      <c r="M34" s="25" t="str">
        <f t="shared" si="24"/>
        <v>W</v>
      </c>
      <c r="N34" s="25">
        <f t="shared" si="25"/>
        <v>-14</v>
      </c>
      <c r="O34" s="123">
        <f t="shared" si="12"/>
        <v>-14</v>
      </c>
      <c r="P34" s="25">
        <f>IF(H34="","",IF(B34="NB",P33,IF(O34="",SUM($O$5:$O34)+N34,SUM($O$5:$O34))))</f>
        <v>-13</v>
      </c>
      <c r="Q34" s="124" t="str">
        <f t="shared" si="0"/>
        <v>Rabbit</v>
      </c>
      <c r="R34" s="121">
        <f t="shared" si="13"/>
        <v>6</v>
      </c>
      <c r="S34" s="79" t="str">
        <f t="shared" si="14"/>
        <v>W</v>
      </c>
      <c r="T34" s="14">
        <f t="shared" si="5"/>
        <v>0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21</v>
      </c>
      <c r="Z34" s="79" t="str">
        <f t="shared" si="30"/>
        <v>Y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1</v>
      </c>
      <c r="AG34" s="148" t="str">
        <f t="shared" si="37"/>
        <v/>
      </c>
      <c r="AH34" s="148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F5W</v>
      </c>
      <c r="BD34" s="14" t="str">
        <f t="shared" si="47"/>
        <v>B</v>
      </c>
      <c r="BE34" s="14" t="str">
        <f t="shared" si="45"/>
        <v>5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7"/>
        <v/>
      </c>
      <c r="E35" s="112" t="str">
        <f t="shared" si="8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/>
      </c>
      <c r="L35" s="112" t="str">
        <f t="shared" si="11"/>
        <v>B</v>
      </c>
      <c r="M35" s="36" t="str">
        <f t="shared" si="24"/>
        <v>L</v>
      </c>
      <c r="N35" s="36">
        <f t="shared" si="25"/>
        <v>-2</v>
      </c>
      <c r="O35" s="127" t="str">
        <f t="shared" si="12"/>
        <v/>
      </c>
      <c r="P35" s="36">
        <f>IF(H35="","",IF(B35="NB",P34,IF(O35="",SUM($O$5:$O35)+N35,SUM($O$5:$O35))))</f>
        <v>-15</v>
      </c>
      <c r="Q35" s="128" t="str">
        <f t="shared" si="0"/>
        <v/>
      </c>
      <c r="R35" s="121">
        <f t="shared" si="13"/>
        <v>-2</v>
      </c>
      <c r="S35" s="79" t="str">
        <f t="shared" si="14"/>
        <v>L</v>
      </c>
      <c r="T35" s="14">
        <f t="shared" si="5"/>
        <v>-1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48" t="str">
        <f t="shared" si="37"/>
        <v/>
      </c>
      <c r="AH35" s="148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PD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B4</v>
      </c>
      <c r="C36" s="24" t="str">
        <f t="shared" si="2"/>
        <v/>
      </c>
      <c r="D36" s="77" t="str">
        <f t="shared" si="7"/>
        <v/>
      </c>
      <c r="E36" s="113" t="str">
        <f t="shared" si="8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/>
      </c>
      <c r="L36" s="113" t="str">
        <f t="shared" si="11"/>
        <v>F2</v>
      </c>
      <c r="M36" s="24" t="str">
        <f t="shared" si="24"/>
        <v>L</v>
      </c>
      <c r="N36" s="24">
        <f t="shared" si="25"/>
        <v>-6</v>
      </c>
      <c r="O36" s="116" t="str">
        <f t="shared" si="12"/>
        <v/>
      </c>
      <c r="P36" s="24">
        <f>IF(H36="","",IF(B36="NB",P35,IF(O36="",SUM($O$5:$O36)+N36,SUM($O$5:$O36))))</f>
        <v>-19</v>
      </c>
      <c r="Q36" s="122" t="str">
        <f t="shared" si="0"/>
        <v/>
      </c>
      <c r="R36" s="121">
        <f t="shared" si="13"/>
        <v>-4</v>
      </c>
      <c r="S36" s="79" t="str">
        <f t="shared" si="14"/>
        <v>L</v>
      </c>
      <c r="T36" s="14">
        <f t="shared" si="5"/>
        <v>-4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0</v>
      </c>
      <c r="AF36" s="14">
        <f t="shared" si="36"/>
        <v>2</v>
      </c>
      <c r="AG36" s="148" t="str">
        <f t="shared" si="37"/>
        <v/>
      </c>
      <c r="AH36" s="148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PD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3" t="str">
        <f t="shared" si="8"/>
        <v>F3</v>
      </c>
      <c r="F37" s="67" t="str">
        <f t="shared" si="23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F3</v>
      </c>
      <c r="L37" s="113" t="str">
        <f t="shared" si="11"/>
        <v/>
      </c>
      <c r="M37" s="24" t="str">
        <f t="shared" si="24"/>
        <v>L</v>
      </c>
      <c r="N37" s="24">
        <f t="shared" si="25"/>
        <v>-6</v>
      </c>
      <c r="O37" s="116" t="str">
        <f t="shared" si="12"/>
        <v/>
      </c>
      <c r="P37" s="24">
        <f>IF(H37="","",IF(B37="NB",P36,IF(O37="",SUM($O$5:$O37)+N37,SUM($O$5:$O37))))</f>
        <v>-19</v>
      </c>
      <c r="Q37" s="122" t="str">
        <f t="shared" si="0"/>
        <v/>
      </c>
      <c r="R37" s="121">
        <f t="shared" si="13"/>
        <v>0</v>
      </c>
      <c r="S37" s="79" t="str">
        <f t="shared" si="14"/>
        <v/>
      </c>
      <c r="T37" s="14">
        <f t="shared" si="5"/>
        <v>-4</v>
      </c>
      <c r="U37" s="14">
        <f t="shared" si="26"/>
        <v>0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3</v>
      </c>
      <c r="AE37" s="14">
        <f t="shared" si="35"/>
        <v>3</v>
      </c>
      <c r="AF37" s="14">
        <f t="shared" si="36"/>
        <v>0</v>
      </c>
      <c r="AG37" s="148" t="str">
        <f t="shared" si="37"/>
        <v>F3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PD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F2L</v>
      </c>
      <c r="BB37" s="14" t="str">
        <f t="shared" si="44"/>
        <v>F3</v>
      </c>
      <c r="BC37" s="14" t="str">
        <f t="shared" si="22"/>
        <v>F2L</v>
      </c>
      <c r="BD37" s="14" t="str">
        <f t="shared" si="47"/>
        <v>F3</v>
      </c>
      <c r="BE37" s="14" t="str">
        <f t="shared" si="45"/>
        <v>3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7"/>
        <v/>
      </c>
      <c r="E38" s="113" t="str">
        <f t="shared" si="8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F4</v>
      </c>
      <c r="L38" s="113" t="str">
        <f t="shared" si="11"/>
        <v/>
      </c>
      <c r="M38" s="24" t="str">
        <f t="shared" si="24"/>
        <v>L</v>
      </c>
      <c r="N38" s="24">
        <f t="shared" si="25"/>
        <v>-8</v>
      </c>
      <c r="O38" s="116" t="str">
        <f t="shared" si="12"/>
        <v/>
      </c>
      <c r="P38" s="24">
        <f>IF(H38="","",IF(B38="NB",P37,IF(O38="",SUM($O$5:$O38)+N38,SUM($O$5:$O38))))</f>
        <v>-21</v>
      </c>
      <c r="Q38" s="122" t="str">
        <f t="shared" si="0"/>
        <v/>
      </c>
      <c r="R38" s="121">
        <f t="shared" si="13"/>
        <v>-2</v>
      </c>
      <c r="S38" s="79" t="str">
        <f t="shared" si="14"/>
        <v>L</v>
      </c>
      <c r="T38" s="14">
        <f t="shared" si="5"/>
        <v>-10</v>
      </c>
      <c r="U38" s="14">
        <f t="shared" si="26"/>
        <v>-6</v>
      </c>
      <c r="V38" s="14" t="str">
        <f t="shared" si="27"/>
        <v>C</v>
      </c>
      <c r="W38" s="14" t="str">
        <f t="shared" si="49"/>
        <v>N</v>
      </c>
      <c r="X38" s="14" t="str">
        <f t="shared" si="28"/>
        <v>N</v>
      </c>
      <c r="Y38" s="14">
        <f t="shared" si="29"/>
        <v>4</v>
      </c>
      <c r="Z38" s="79" t="str">
        <f t="shared" si="30"/>
        <v>Y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48" t="str">
        <f t="shared" si="37"/>
        <v>F4</v>
      </c>
      <c r="AH38" s="148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PD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F3W</v>
      </c>
      <c r="BB38" s="14" t="str">
        <f t="shared" si="44"/>
        <v>F2</v>
      </c>
      <c r="BC38" s="14" t="str">
        <f t="shared" si="22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7"/>
        <v/>
      </c>
      <c r="E39" s="114" t="str">
        <f t="shared" si="8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/>
      </c>
      <c r="L39" s="114" t="str">
        <f t="shared" si="11"/>
        <v>F5</v>
      </c>
      <c r="M39" s="25" t="str">
        <f t="shared" si="24"/>
        <v>L</v>
      </c>
      <c r="N39" s="25">
        <f t="shared" si="25"/>
        <v>-14</v>
      </c>
      <c r="O39" s="123" t="str">
        <f t="shared" si="12"/>
        <v/>
      </c>
      <c r="P39" s="25">
        <f>IF(H39="","",IF(B39="NB",P38,IF(O39="",SUM($O$5:$O39)+N39,SUM($O$5:$O39))))</f>
        <v>-27</v>
      </c>
      <c r="Q39" s="124" t="str">
        <f t="shared" si="0"/>
        <v/>
      </c>
      <c r="R39" s="121">
        <f t="shared" si="13"/>
        <v>-6</v>
      </c>
      <c r="S39" s="79" t="str">
        <f t="shared" si="14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48" t="str">
        <f t="shared" si="37"/>
        <v/>
      </c>
      <c r="AH39" s="148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PD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7"/>
        <v>F2</v>
      </c>
      <c r="E40" s="112" t="str">
        <f t="shared" si="8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2" t="str">
        <f t="shared" si="11"/>
        <v>F6</v>
      </c>
      <c r="M40" s="36" t="str">
        <f t="shared" si="24"/>
        <v>L</v>
      </c>
      <c r="N40" s="36">
        <f t="shared" si="25"/>
        <v>-18</v>
      </c>
      <c r="O40" s="127" t="str">
        <f t="shared" si="12"/>
        <v/>
      </c>
      <c r="P40" s="36">
        <f>IF(H40="","",IF(B40="NB",P39,IF(O40="",SUM($O$5:$O40)+N40,SUM($O$5:$O40))))</f>
        <v>-31</v>
      </c>
      <c r="Q40" s="128" t="str">
        <f t="shared" si="0"/>
        <v/>
      </c>
      <c r="R40" s="121">
        <f t="shared" si="13"/>
        <v>-4</v>
      </c>
      <c r="S40" s="79" t="str">
        <f t="shared" si="14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48" t="str">
        <f t="shared" si="37"/>
        <v/>
      </c>
      <c r="AH40" s="148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PD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7"/>
        <v/>
      </c>
      <c r="E41" s="113" t="str">
        <f t="shared" si="8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3" t="str">
        <f t="shared" si="11"/>
        <v>F7</v>
      </c>
      <c r="M41" s="24" t="str">
        <f t="shared" si="24"/>
        <v>L</v>
      </c>
      <c r="N41" s="24">
        <f t="shared" si="25"/>
        <v>-26</v>
      </c>
      <c r="O41" s="116" t="str">
        <f t="shared" si="12"/>
        <v/>
      </c>
      <c r="P41" s="24">
        <f>IF(H41="","",IF(B41="NB",P40,IF(O41="",SUM($O$5:$O41)+N41,SUM($O$5:$O41))))</f>
        <v>-39</v>
      </c>
      <c r="Q41" s="122" t="str">
        <f t="shared" si="0"/>
        <v/>
      </c>
      <c r="R41" s="121">
        <f t="shared" si="13"/>
        <v>-8</v>
      </c>
      <c r="S41" s="79" t="str">
        <f t="shared" si="14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48" t="str">
        <f t="shared" si="37"/>
        <v/>
      </c>
      <c r="AH41" s="148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7"/>
        <v/>
      </c>
      <c r="E42" s="113" t="str">
        <f t="shared" si="8"/>
        <v>F2</v>
      </c>
      <c r="F42" s="67" t="str">
        <f t="shared" si="23"/>
        <v>L</v>
      </c>
      <c r="H42" s="81" t="str">
        <f>IF('Strategy Dashboard'!AU42="","",'Strategy Dashboard'!AU42)</f>
        <v>P</v>
      </c>
      <c r="J42" s="68" t="str">
        <f t="shared" si="9"/>
        <v/>
      </c>
      <c r="K42" s="77" t="str">
        <f t="shared" si="10"/>
        <v/>
      </c>
      <c r="L42" s="113" t="str">
        <f t="shared" si="11"/>
        <v>F8</v>
      </c>
      <c r="M42" s="24" t="str">
        <f t="shared" si="24"/>
        <v>L</v>
      </c>
      <c r="N42" s="24">
        <f t="shared" si="25"/>
        <v>-36</v>
      </c>
      <c r="O42" s="116" t="str">
        <f t="shared" si="12"/>
        <v/>
      </c>
      <c r="P42" s="24">
        <f>IF(H42="","",IF(B42="NB",P41,IF(O42="",SUM($O$5:$O42)+N42,SUM($O$5:$O42))))</f>
        <v>-49</v>
      </c>
      <c r="Q42" s="122" t="str">
        <f t="shared" si="0"/>
        <v/>
      </c>
      <c r="R42" s="121">
        <f t="shared" si="13"/>
        <v>-10</v>
      </c>
      <c r="S42" s="79" t="str">
        <f t="shared" si="14"/>
        <v>L</v>
      </c>
      <c r="T42" s="14">
        <f t="shared" si="5"/>
        <v>-10</v>
      </c>
      <c r="U42" s="14">
        <f t="shared" si="26"/>
        <v>-6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48" t="str">
        <f t="shared" si="37"/>
        <v/>
      </c>
      <c r="AH42" s="148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F8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P12</v>
      </c>
      <c r="C43" s="24" t="str">
        <f t="shared" si="2"/>
        <v>PD</v>
      </c>
      <c r="D43" s="77" t="str">
        <f t="shared" si="7"/>
        <v>F3</v>
      </c>
      <c r="E43" s="113" t="str">
        <f t="shared" si="8"/>
        <v/>
      </c>
      <c r="F43" s="67" t="str">
        <f t="shared" si="23"/>
        <v>L</v>
      </c>
      <c r="H43" s="81" t="str">
        <f>IF('Strategy Dashboard'!AU43="","",'Strategy Dashboard'!AU43)</f>
        <v>B</v>
      </c>
      <c r="J43" s="68" t="str">
        <f t="shared" si="9"/>
        <v>M1</v>
      </c>
      <c r="K43" s="77" t="str">
        <f t="shared" si="10"/>
        <v>F9</v>
      </c>
      <c r="L43" s="113" t="str">
        <f t="shared" si="11"/>
        <v/>
      </c>
      <c r="M43" s="24" t="str">
        <f t="shared" si="24"/>
        <v>L</v>
      </c>
      <c r="N43" s="24">
        <f t="shared" si="25"/>
        <v>-48</v>
      </c>
      <c r="O43" s="116" t="str">
        <f t="shared" si="12"/>
        <v/>
      </c>
      <c r="P43" s="24">
        <f>IF(H43="","",IF(B43="NB",P42,IF(O43="",SUM($O$5:$O43)+N43,SUM($O$5:$O43))))</f>
        <v>-61</v>
      </c>
      <c r="Q43" s="122" t="str">
        <f t="shared" si="0"/>
        <v/>
      </c>
      <c r="R43" s="121">
        <f t="shared" si="13"/>
        <v>-12</v>
      </c>
      <c r="S43" s="79" t="str">
        <f t="shared" si="14"/>
        <v>L</v>
      </c>
      <c r="T43" s="14">
        <f t="shared" si="5"/>
        <v>-10</v>
      </c>
      <c r="U43" s="14">
        <f t="shared" si="26"/>
        <v>-6</v>
      </c>
      <c r="V43" s="14" t="str">
        <f t="shared" si="27"/>
        <v>C</v>
      </c>
      <c r="W43" s="14" t="str">
        <f t="shared" si="49"/>
        <v>N</v>
      </c>
      <c r="X43" s="14" t="str">
        <f t="shared" si="28"/>
        <v>N</v>
      </c>
      <c r="Y43" s="14">
        <f t="shared" si="29"/>
        <v>9</v>
      </c>
      <c r="Z43" s="79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3</v>
      </c>
      <c r="AD43" s="14">
        <f t="shared" si="34"/>
        <v>0</v>
      </c>
      <c r="AE43" s="14">
        <f t="shared" si="35"/>
        <v>9</v>
      </c>
      <c r="AF43" s="14">
        <f t="shared" si="36"/>
        <v>0</v>
      </c>
      <c r="AG43" s="148" t="str">
        <f t="shared" si="37"/>
        <v>F9</v>
      </c>
      <c r="AH43" s="148" t="str">
        <f t="shared" si="38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>PD</v>
      </c>
      <c r="AS43" s="14" t="str">
        <f t="shared" si="48"/>
        <v>M1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F2L</v>
      </c>
      <c r="BB43" s="14" t="str">
        <f t="shared" si="44"/>
        <v>F3</v>
      </c>
      <c r="BC43" s="14" t="str">
        <f t="shared" si="22"/>
        <v>F8L</v>
      </c>
      <c r="BD43" s="14" t="str">
        <f t="shared" si="47"/>
        <v>F9</v>
      </c>
      <c r="BE43" s="14" t="str">
        <f t="shared" si="45"/>
        <v>3</v>
      </c>
      <c r="BF43" s="14" t="str">
        <f t="shared" si="46"/>
        <v>9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P14</v>
      </c>
      <c r="C44" s="25" t="str">
        <f t="shared" si="2"/>
        <v/>
      </c>
      <c r="D44" s="78" t="str">
        <f t="shared" si="7"/>
        <v>F4</v>
      </c>
      <c r="E44" s="114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>F10</v>
      </c>
      <c r="L44" s="114" t="str">
        <f t="shared" si="11"/>
        <v/>
      </c>
      <c r="M44" s="25" t="str">
        <f t="shared" si="24"/>
        <v/>
      </c>
      <c r="N44" s="25" t="str">
        <f t="shared" si="25"/>
        <v/>
      </c>
      <c r="O44" s="123" t="str">
        <f t="shared" si="12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10</v>
      </c>
      <c r="Z44" s="79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4</v>
      </c>
      <c r="AD44" s="14">
        <f t="shared" si="34"/>
        <v>0</v>
      </c>
      <c r="AE44" s="14">
        <f t="shared" si="35"/>
        <v>10</v>
      </c>
      <c r="AF44" s="14">
        <f t="shared" si="36"/>
        <v>0</v>
      </c>
      <c r="AG44" s="148" t="str">
        <f t="shared" si="37"/>
        <v>F10</v>
      </c>
      <c r="AH44" s="148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>PD</v>
      </c>
      <c r="AS44" s="14" t="str">
        <f t="shared" si="48"/>
        <v>M1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21"/>
        <v>F3L</v>
      </c>
      <c r="BB44" s="14" t="str">
        <f t="shared" si="44"/>
        <v>F4</v>
      </c>
      <c r="BC44" s="14" t="str">
        <f t="shared" si="22"/>
        <v>F9L</v>
      </c>
      <c r="BD44" s="14" t="str">
        <f t="shared" si="47"/>
        <v>F10</v>
      </c>
      <c r="BE44" s="14" t="str">
        <f t="shared" si="45"/>
        <v>4</v>
      </c>
      <c r="BF44" s="14" t="str">
        <f t="shared" si="46"/>
        <v>10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2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2" t="str">
        <f t="shared" si="11"/>
        <v/>
      </c>
      <c r="M45" s="36" t="str">
        <f t="shared" si="24"/>
        <v/>
      </c>
      <c r="N45" s="36" t="str">
        <f t="shared" si="25"/>
        <v/>
      </c>
      <c r="O45" s="127" t="str">
        <f t="shared" si="12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21"/>
        <v>F4</v>
      </c>
      <c r="BB45" s="14" t="str">
        <f t="shared" si="44"/>
        <v/>
      </c>
      <c r="BC45" s="14" t="str">
        <f t="shared" si="22"/>
        <v>F10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3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3" t="str">
        <f t="shared" si="11"/>
        <v/>
      </c>
      <c r="M46" s="24" t="str">
        <f t="shared" si="24"/>
        <v/>
      </c>
      <c r="N46" s="24" t="str">
        <f t="shared" si="25"/>
        <v/>
      </c>
      <c r="O46" s="116" t="str">
        <f t="shared" si="12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3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3" t="str">
        <f t="shared" si="11"/>
        <v/>
      </c>
      <c r="M47" s="24" t="str">
        <f t="shared" si="24"/>
        <v/>
      </c>
      <c r="N47" s="24" t="str">
        <f t="shared" si="25"/>
        <v/>
      </c>
      <c r="O47" s="116" t="str">
        <f t="shared" si="12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3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3" t="str">
        <f t="shared" si="11"/>
        <v/>
      </c>
      <c r="M48" s="24" t="str">
        <f t="shared" si="24"/>
        <v/>
      </c>
      <c r="N48" s="24" t="str">
        <f t="shared" si="25"/>
        <v/>
      </c>
      <c r="O48" s="116" t="str">
        <f t="shared" si="12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4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4" t="str">
        <f t="shared" si="11"/>
        <v/>
      </c>
      <c r="M49" s="25" t="str">
        <f t="shared" si="24"/>
        <v/>
      </c>
      <c r="N49" s="25" t="str">
        <f t="shared" si="25"/>
        <v/>
      </c>
      <c r="O49" s="123" t="str">
        <f t="shared" si="12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2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2" t="str">
        <f t="shared" si="11"/>
        <v/>
      </c>
      <c r="M50" s="36" t="str">
        <f t="shared" si="24"/>
        <v/>
      </c>
      <c r="N50" s="36" t="str">
        <f t="shared" si="25"/>
        <v/>
      </c>
      <c r="O50" s="127" t="str">
        <f t="shared" si="12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3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3" t="str">
        <f t="shared" si="11"/>
        <v/>
      </c>
      <c r="M51" s="24" t="str">
        <f t="shared" si="24"/>
        <v/>
      </c>
      <c r="N51" s="24" t="str">
        <f t="shared" si="25"/>
        <v/>
      </c>
      <c r="O51" s="116" t="str">
        <f t="shared" si="12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3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3" t="str">
        <f t="shared" si="11"/>
        <v/>
      </c>
      <c r="M52" s="24" t="str">
        <f t="shared" si="24"/>
        <v/>
      </c>
      <c r="N52" s="24" t="str">
        <f t="shared" si="25"/>
        <v/>
      </c>
      <c r="O52" s="116" t="str">
        <f t="shared" si="12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3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3" t="str">
        <f t="shared" si="11"/>
        <v/>
      </c>
      <c r="M53" s="24" t="str">
        <f t="shared" si="24"/>
        <v/>
      </c>
      <c r="N53" s="24" t="str">
        <f t="shared" si="25"/>
        <v/>
      </c>
      <c r="O53" s="116" t="str">
        <f t="shared" si="12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4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4" t="str">
        <f t="shared" si="11"/>
        <v/>
      </c>
      <c r="M54" s="25" t="str">
        <f t="shared" si="24"/>
        <v/>
      </c>
      <c r="N54" s="25" t="str">
        <f t="shared" si="25"/>
        <v/>
      </c>
      <c r="O54" s="123" t="str">
        <f t="shared" si="12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2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2" t="str">
        <f t="shared" si="11"/>
        <v/>
      </c>
      <c r="M55" s="36" t="str">
        <f t="shared" si="24"/>
        <v/>
      </c>
      <c r="N55" s="36" t="str">
        <f t="shared" si="25"/>
        <v/>
      </c>
      <c r="O55" s="127" t="str">
        <f t="shared" si="12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3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3" t="str">
        <f t="shared" si="11"/>
        <v/>
      </c>
      <c r="M56" s="24" t="str">
        <f t="shared" si="24"/>
        <v/>
      </c>
      <c r="N56" s="24" t="str">
        <f t="shared" si="25"/>
        <v/>
      </c>
      <c r="O56" s="116" t="str">
        <f t="shared" si="12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3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3" t="str">
        <f t="shared" si="11"/>
        <v/>
      </c>
      <c r="M57" s="24" t="str">
        <f t="shared" si="24"/>
        <v/>
      </c>
      <c r="N57" s="24" t="str">
        <f t="shared" si="25"/>
        <v/>
      </c>
      <c r="O57" s="116" t="str">
        <f t="shared" si="12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3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3" t="str">
        <f t="shared" si="11"/>
        <v/>
      </c>
      <c r="M58" s="24" t="str">
        <f t="shared" si="24"/>
        <v/>
      </c>
      <c r="N58" s="24" t="str">
        <f t="shared" si="25"/>
        <v/>
      </c>
      <c r="O58" s="116" t="str">
        <f t="shared" si="12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4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4" t="str">
        <f t="shared" si="11"/>
        <v/>
      </c>
      <c r="M59" s="25" t="str">
        <f t="shared" si="24"/>
        <v/>
      </c>
      <c r="N59" s="25" t="str">
        <f t="shared" si="25"/>
        <v/>
      </c>
      <c r="O59" s="123" t="str">
        <f t="shared" si="12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2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2" t="str">
        <f t="shared" si="11"/>
        <v/>
      </c>
      <c r="M60" s="36" t="str">
        <f t="shared" si="24"/>
        <v/>
      </c>
      <c r="N60" s="36" t="str">
        <f t="shared" si="25"/>
        <v/>
      </c>
      <c r="O60" s="127" t="str">
        <f t="shared" si="12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3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3" t="str">
        <f t="shared" si="11"/>
        <v/>
      </c>
      <c r="M61" s="24" t="str">
        <f t="shared" si="24"/>
        <v/>
      </c>
      <c r="N61" s="24" t="str">
        <f t="shared" si="25"/>
        <v/>
      </c>
      <c r="O61" s="116" t="str">
        <f t="shared" si="12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3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3" t="str">
        <f t="shared" si="11"/>
        <v/>
      </c>
      <c r="M62" s="24" t="str">
        <f t="shared" si="24"/>
        <v/>
      </c>
      <c r="N62" s="24" t="str">
        <f t="shared" si="25"/>
        <v/>
      </c>
      <c r="O62" s="116" t="str">
        <f t="shared" si="12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3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3" t="str">
        <f t="shared" si="11"/>
        <v/>
      </c>
      <c r="M63" s="24" t="str">
        <f t="shared" si="24"/>
        <v/>
      </c>
      <c r="N63" s="24" t="str">
        <f t="shared" si="25"/>
        <v/>
      </c>
      <c r="O63" s="116" t="str">
        <f t="shared" si="12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4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4" t="str">
        <f t="shared" si="11"/>
        <v/>
      </c>
      <c r="M64" s="25" t="str">
        <f t="shared" si="24"/>
        <v/>
      </c>
      <c r="N64" s="25" t="str">
        <f t="shared" si="25"/>
        <v/>
      </c>
      <c r="O64" s="123" t="str">
        <f t="shared" si="12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2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2" t="str">
        <f t="shared" si="11"/>
        <v/>
      </c>
      <c r="M65" s="36" t="str">
        <f t="shared" si="24"/>
        <v/>
      </c>
      <c r="N65" s="36" t="str">
        <f t="shared" si="25"/>
        <v/>
      </c>
      <c r="O65" s="127" t="str">
        <f t="shared" si="12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3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3" t="str">
        <f t="shared" si="11"/>
        <v/>
      </c>
      <c r="M66" s="24" t="str">
        <f t="shared" si="24"/>
        <v/>
      </c>
      <c r="N66" s="24" t="str">
        <f t="shared" si="25"/>
        <v/>
      </c>
      <c r="O66" s="116" t="str">
        <f t="shared" si="12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3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3" t="str">
        <f t="shared" si="11"/>
        <v/>
      </c>
      <c r="M67" s="24" t="str">
        <f t="shared" si="24"/>
        <v/>
      </c>
      <c r="N67" s="24" t="str">
        <f t="shared" si="25"/>
        <v/>
      </c>
      <c r="O67" s="116" t="str">
        <f t="shared" si="12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3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3" t="str">
        <f t="shared" si="11"/>
        <v/>
      </c>
      <c r="M68" s="24" t="str">
        <f t="shared" si="24"/>
        <v/>
      </c>
      <c r="N68" s="24" t="str">
        <f t="shared" si="25"/>
        <v/>
      </c>
      <c r="O68" s="116" t="str">
        <f t="shared" si="12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4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4" t="str">
        <f t="shared" si="11"/>
        <v/>
      </c>
      <c r="M69" s="25" t="str">
        <f t="shared" si="24"/>
        <v/>
      </c>
      <c r="N69" s="25" t="str">
        <f t="shared" si="25"/>
        <v/>
      </c>
      <c r="O69" s="123" t="str">
        <f t="shared" si="12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2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2" t="str">
        <f t="shared" si="11"/>
        <v/>
      </c>
      <c r="M70" s="36" t="str">
        <f t="shared" si="24"/>
        <v/>
      </c>
      <c r="N70" s="36" t="str">
        <f t="shared" si="25"/>
        <v/>
      </c>
      <c r="O70" s="127" t="str">
        <f t="shared" si="12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3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3" t="str">
        <f t="shared" si="11"/>
        <v/>
      </c>
      <c r="M71" s="24" t="str">
        <f t="shared" si="24"/>
        <v/>
      </c>
      <c r="N71" s="24" t="str">
        <f t="shared" si="25"/>
        <v/>
      </c>
      <c r="O71" s="116" t="str">
        <f t="shared" si="12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3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3" t="str">
        <f t="shared" si="11"/>
        <v/>
      </c>
      <c r="M72" s="24" t="str">
        <f t="shared" si="24"/>
        <v/>
      </c>
      <c r="N72" s="24" t="str">
        <f t="shared" si="25"/>
        <v/>
      </c>
      <c r="O72" s="116" t="str">
        <f t="shared" si="12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3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3" t="str">
        <f t="shared" si="11"/>
        <v/>
      </c>
      <c r="M73" s="24" t="str">
        <f t="shared" si="24"/>
        <v/>
      </c>
      <c r="N73" s="24" t="str">
        <f t="shared" si="25"/>
        <v/>
      </c>
      <c r="O73" s="116" t="str">
        <f t="shared" si="12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4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4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2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2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70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IF(H74="","",IF(AS75="M1",IF(H73="P",BD75,""),AN75))</f>
        <v/>
      </c>
      <c r="AH75" s="148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3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3" t="str">
        <f t="shared" si="69"/>
        <v/>
      </c>
      <c r="M76" s="24" t="str">
        <f t="shared" si="80"/>
        <v/>
      </c>
      <c r="N76" s="24" t="str">
        <f t="shared" si="81"/>
        <v/>
      </c>
      <c r="O76" s="116" t="str">
        <f t="shared" si="70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3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3" t="str">
        <f t="shared" si="69"/>
        <v/>
      </c>
      <c r="M77" s="24" t="str">
        <f t="shared" si="80"/>
        <v/>
      </c>
      <c r="N77" s="24" t="str">
        <f t="shared" si="81"/>
        <v/>
      </c>
      <c r="O77" s="116" t="str">
        <f t="shared" si="70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3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3" t="str">
        <f t="shared" si="69"/>
        <v/>
      </c>
      <c r="M78" s="24" t="str">
        <f t="shared" si="80"/>
        <v/>
      </c>
      <c r="N78" s="24" t="str">
        <f t="shared" si="81"/>
        <v/>
      </c>
      <c r="O78" s="116" t="str">
        <f t="shared" si="70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4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4" t="str">
        <f t="shared" si="69"/>
        <v/>
      </c>
      <c r="M79" s="25" t="str">
        <f t="shared" si="80"/>
        <v/>
      </c>
      <c r="N79" s="25" t="str">
        <f t="shared" si="81"/>
        <v/>
      </c>
      <c r="O79" s="123" t="str">
        <f t="shared" si="70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2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2" t="str">
        <f t="shared" si="69"/>
        <v/>
      </c>
      <c r="M80" s="36" t="str">
        <f t="shared" si="80"/>
        <v/>
      </c>
      <c r="N80" s="36" t="str">
        <f t="shared" si="81"/>
        <v/>
      </c>
      <c r="O80" s="127" t="str">
        <f t="shared" si="70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3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3" t="str">
        <f t="shared" si="69"/>
        <v/>
      </c>
      <c r="M81" s="24" t="str">
        <f t="shared" si="80"/>
        <v/>
      </c>
      <c r="N81" s="24" t="str">
        <f t="shared" si="81"/>
        <v/>
      </c>
      <c r="O81" s="116" t="str">
        <f t="shared" si="70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3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3" t="str">
        <f t="shared" si="69"/>
        <v/>
      </c>
      <c r="M82" s="24" t="str">
        <f t="shared" si="80"/>
        <v/>
      </c>
      <c r="N82" s="24" t="str">
        <f t="shared" si="81"/>
        <v/>
      </c>
      <c r="O82" s="116" t="str">
        <f t="shared" si="70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3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3" t="str">
        <f t="shared" si="69"/>
        <v/>
      </c>
      <c r="M83" s="24" t="str">
        <f t="shared" si="80"/>
        <v/>
      </c>
      <c r="N83" s="24" t="str">
        <f t="shared" si="81"/>
        <v/>
      </c>
      <c r="O83" s="116" t="str">
        <f t="shared" si="70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4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4" t="str">
        <f t="shared" si="69"/>
        <v/>
      </c>
      <c r="M84" s="25" t="str">
        <f t="shared" si="80"/>
        <v/>
      </c>
      <c r="N84" s="25" t="str">
        <f t="shared" si="81"/>
        <v/>
      </c>
      <c r="O84" s="123" t="str">
        <f t="shared" si="70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2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2" t="str">
        <f t="shared" si="69"/>
        <v/>
      </c>
      <c r="M85" s="36" t="str">
        <f t="shared" si="80"/>
        <v/>
      </c>
      <c r="N85" s="36" t="str">
        <f t="shared" si="81"/>
        <v/>
      </c>
      <c r="O85" s="127" t="str">
        <f t="shared" si="70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3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3" t="str">
        <f t="shared" si="69"/>
        <v/>
      </c>
      <c r="M86" s="24" t="str">
        <f t="shared" si="80"/>
        <v/>
      </c>
      <c r="N86" s="24" t="str">
        <f t="shared" si="81"/>
        <v/>
      </c>
      <c r="O86" s="116" t="str">
        <f t="shared" si="70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3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3" t="str">
        <f t="shared" si="69"/>
        <v/>
      </c>
      <c r="M87" s="24" t="str">
        <f t="shared" si="80"/>
        <v/>
      </c>
      <c r="N87" s="24" t="str">
        <f t="shared" si="81"/>
        <v/>
      </c>
      <c r="O87" s="116" t="str">
        <f t="shared" si="70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3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3" t="str">
        <f t="shared" si="69"/>
        <v/>
      </c>
      <c r="M88" s="24" t="str">
        <f t="shared" si="80"/>
        <v/>
      </c>
      <c r="N88" s="24" t="str">
        <f t="shared" si="81"/>
        <v/>
      </c>
      <c r="O88" s="116" t="str">
        <f t="shared" si="70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4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4" t="str">
        <f t="shared" si="69"/>
        <v/>
      </c>
      <c r="M89" s="25" t="str">
        <f t="shared" si="80"/>
        <v/>
      </c>
      <c r="N89" s="25" t="str">
        <f t="shared" si="81"/>
        <v/>
      </c>
      <c r="O89" s="123" t="str">
        <f t="shared" si="70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2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2" t="str">
        <f t="shared" si="69"/>
        <v/>
      </c>
      <c r="M90" s="36" t="str">
        <f t="shared" si="80"/>
        <v/>
      </c>
      <c r="N90" s="36" t="str">
        <f t="shared" si="81"/>
        <v/>
      </c>
      <c r="O90" s="127" t="str">
        <f t="shared" si="70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3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3" t="str">
        <f t="shared" si="69"/>
        <v/>
      </c>
      <c r="M91" s="24" t="str">
        <f t="shared" si="80"/>
        <v/>
      </c>
      <c r="N91" s="24" t="str">
        <f t="shared" si="81"/>
        <v/>
      </c>
      <c r="O91" s="116" t="str">
        <f t="shared" si="70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3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3" t="str">
        <f t="shared" si="69"/>
        <v/>
      </c>
      <c r="M92" s="24" t="str">
        <f t="shared" si="80"/>
        <v/>
      </c>
      <c r="N92" s="24" t="str">
        <f t="shared" si="81"/>
        <v/>
      </c>
      <c r="O92" s="116" t="str">
        <f t="shared" si="70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3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3" t="str">
        <f t="shared" si="69"/>
        <v/>
      </c>
      <c r="M93" s="24" t="str">
        <f t="shared" si="80"/>
        <v/>
      </c>
      <c r="N93" s="24" t="str">
        <f t="shared" si="81"/>
        <v/>
      </c>
      <c r="O93" s="116" t="str">
        <f t="shared" si="70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4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4" t="str">
        <f t="shared" si="69"/>
        <v/>
      </c>
      <c r="M94" s="25" t="str">
        <f t="shared" si="80"/>
        <v/>
      </c>
      <c r="N94" s="25" t="str">
        <f t="shared" si="81"/>
        <v/>
      </c>
      <c r="O94" s="123" t="str">
        <f t="shared" si="70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2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2" t="str">
        <f t="shared" si="69"/>
        <v/>
      </c>
      <c r="M95" s="36" t="str">
        <f t="shared" si="80"/>
        <v/>
      </c>
      <c r="N95" s="36" t="str">
        <f t="shared" si="81"/>
        <v/>
      </c>
      <c r="O95" s="127" t="str">
        <f t="shared" si="70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3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3" t="str">
        <f t="shared" si="69"/>
        <v/>
      </c>
      <c r="M96" s="24" t="str">
        <f t="shared" si="80"/>
        <v/>
      </c>
      <c r="N96" s="24" t="str">
        <f t="shared" si="81"/>
        <v/>
      </c>
      <c r="O96" s="116" t="str">
        <f t="shared" si="70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3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3" t="str">
        <f t="shared" si="69"/>
        <v/>
      </c>
      <c r="M97" s="24" t="str">
        <f t="shared" si="80"/>
        <v/>
      </c>
      <c r="N97" s="24" t="str">
        <f t="shared" si="81"/>
        <v/>
      </c>
      <c r="O97" s="116" t="str">
        <f t="shared" si="70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3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3" t="str">
        <f t="shared" si="69"/>
        <v/>
      </c>
      <c r="M98" s="24" t="str">
        <f t="shared" si="80"/>
        <v/>
      </c>
      <c r="N98" s="24" t="str">
        <f t="shared" si="81"/>
        <v/>
      </c>
      <c r="O98" s="116" t="str">
        <f t="shared" si="70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4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4" t="str">
        <f t="shared" si="69"/>
        <v/>
      </c>
      <c r="M99" s="25" t="str">
        <f t="shared" si="80"/>
        <v/>
      </c>
      <c r="N99" s="25" t="str">
        <f t="shared" si="81"/>
        <v/>
      </c>
      <c r="O99" s="123" t="str">
        <f t="shared" si="70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2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2" t="str">
        <f t="shared" si="69"/>
        <v/>
      </c>
      <c r="M100" s="36" t="str">
        <f t="shared" si="80"/>
        <v/>
      </c>
      <c r="N100" s="36" t="str">
        <f t="shared" si="81"/>
        <v/>
      </c>
      <c r="O100" s="127" t="str">
        <f t="shared" si="70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3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3" t="str">
        <f t="shared" si="69"/>
        <v/>
      </c>
      <c r="M101" s="24" t="str">
        <f t="shared" si="80"/>
        <v/>
      </c>
      <c r="N101" s="24" t="str">
        <f t="shared" si="81"/>
        <v/>
      </c>
      <c r="O101" s="116" t="str">
        <f t="shared" si="70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3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3" t="str">
        <f t="shared" si="69"/>
        <v/>
      </c>
      <c r="M102" s="24" t="str">
        <f t="shared" si="80"/>
        <v/>
      </c>
      <c r="N102" s="24" t="str">
        <f t="shared" si="81"/>
        <v/>
      </c>
      <c r="O102" s="116" t="str">
        <f t="shared" si="70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3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3" t="str">
        <f t="shared" si="69"/>
        <v/>
      </c>
      <c r="M103" s="24" t="str">
        <f t="shared" si="80"/>
        <v/>
      </c>
      <c r="N103" s="24" t="str">
        <f t="shared" si="81"/>
        <v/>
      </c>
      <c r="O103" s="116" t="str">
        <f t="shared" si="70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4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4" t="str">
        <f t="shared" si="69"/>
        <v/>
      </c>
      <c r="M104" s="25" t="str">
        <f t="shared" si="80"/>
        <v/>
      </c>
      <c r="N104" s="25" t="str">
        <f t="shared" si="81"/>
        <v/>
      </c>
      <c r="O104" s="123" t="str">
        <f t="shared" si="70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2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2" t="str">
        <f t="shared" si="69"/>
        <v/>
      </c>
      <c r="M105" s="36" t="str">
        <f t="shared" si="80"/>
        <v/>
      </c>
      <c r="N105" s="36" t="str">
        <f t="shared" si="81"/>
        <v/>
      </c>
      <c r="O105" s="127" t="str">
        <f t="shared" si="70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3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3" t="str">
        <f t="shared" si="69"/>
        <v/>
      </c>
      <c r="M106" s="24" t="str">
        <f t="shared" si="80"/>
        <v/>
      </c>
      <c r="N106" s="24" t="str">
        <f t="shared" si="81"/>
        <v/>
      </c>
      <c r="O106" s="116" t="str">
        <f t="shared" si="70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3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3" t="str">
        <f t="shared" si="69"/>
        <v/>
      </c>
      <c r="M107" s="24" t="str">
        <f t="shared" si="80"/>
        <v/>
      </c>
      <c r="N107" s="24" t="str">
        <f t="shared" si="81"/>
        <v/>
      </c>
      <c r="O107" s="116" t="str">
        <f t="shared" si="70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3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3" t="str">
        <f t="shared" si="69"/>
        <v/>
      </c>
      <c r="M108" s="24" t="str">
        <f t="shared" si="80"/>
        <v/>
      </c>
      <c r="N108" s="24" t="str">
        <f t="shared" si="81"/>
        <v/>
      </c>
      <c r="O108" s="116" t="str">
        <f t="shared" si="70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141" t="str">
        <f t="shared" si="64"/>
        <v/>
      </c>
      <c r="C109" s="142" t="str">
        <f t="shared" si="61"/>
        <v/>
      </c>
      <c r="D109" s="143" t="str">
        <f t="shared" si="65"/>
        <v/>
      </c>
      <c r="E109" s="144" t="str">
        <f t="shared" si="66"/>
        <v/>
      </c>
      <c r="F109" s="145" t="str">
        <f t="shared" si="79"/>
        <v/>
      </c>
      <c r="H109" s="146" t="str">
        <f>IF('Strategy Dashboard'!AU109="","",'Strategy Dashboard'!AU109)</f>
        <v/>
      </c>
      <c r="J109" s="69" t="str">
        <f t="shared" si="67"/>
        <v/>
      </c>
      <c r="K109" s="78" t="str">
        <f t="shared" si="68"/>
        <v/>
      </c>
      <c r="L109" s="114" t="str">
        <f t="shared" si="69"/>
        <v/>
      </c>
      <c r="M109" s="25" t="str">
        <f t="shared" si="80"/>
        <v/>
      </c>
      <c r="N109" s="25" t="str">
        <f t="shared" si="81"/>
        <v/>
      </c>
      <c r="O109" s="123" t="str">
        <f t="shared" si="70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4"/>
        <v>N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4"/>
        <v>N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4"/>
        <v>N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4"/>
        <v>N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-61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4"/>
        <v>N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9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4"/>
        <v>N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21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4"/>
        <v>N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g1LIiAyUf4nsjB+Nsl9hLx6NllZdTvVSnDa37cT/klbZH0Qcl+SzrLUlJCz5IkhWzwqz9oo4D/+xEULxqhENzw==" saltValue="dMyrDT2nteNVGRoxVWHzL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19" priority="2" operator="equal">
      <formula>"B"</formula>
    </cfRule>
    <cfRule type="cellIs" dxfId="18" priority="3" operator="equal">
      <formula>"P"</formula>
    </cfRule>
  </conditionalFormatting>
  <conditionalFormatting sqref="H5:H109">
    <cfRule type="cellIs" dxfId="17" priority="4" operator="equal">
      <formula>"P"</formula>
    </cfRule>
  </conditionalFormatting>
  <conditionalFormatting sqref="O10:O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I10" sqref="I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97" t="str">
        <f>'Strategy Dashboard'!BN3</f>
        <v>Strategy 7: TG/FE</v>
      </c>
      <c r="C3" s="298"/>
      <c r="D3" s="298"/>
      <c r="E3" s="298"/>
      <c r="F3" s="298"/>
      <c r="G3" s="299"/>
      <c r="H3" s="298"/>
      <c r="I3" s="298"/>
      <c r="J3" s="298"/>
      <c r="K3" s="298"/>
      <c r="L3" s="298"/>
      <c r="M3" s="298"/>
      <c r="N3" s="298"/>
      <c r="O3" s="298"/>
      <c r="P3" s="298"/>
      <c r="Q3" s="300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6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7" t="s">
        <v>257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TG</v>
      </c>
      <c r="AS5" s="148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IF(H9="","",IF(AR10="TG",IF(H8="B",BB10,""),AL10))</f>
        <v>B</v>
      </c>
      <c r="E10" s="112" t="str">
        <f>IF(H9="","",IF(AR10="TG",IF(H8="P",BB10,""),AM10))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 t="shared" ref="AG10:AG73" si="14">IF(H9="","",IF(AS10="FE",IF(AZ10="B",BD10,""),AN10))</f>
        <v/>
      </c>
      <c r="AH10" s="148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IF(H10="","",IF(AR11="TG",IF(H9="B",BB11,""),AL11))</f>
        <v/>
      </c>
      <c r="E11" s="113" t="str">
        <f t="shared" ref="E11:E74" si="24">IF(H10="","",IF(AR11="TG",IF(H9="P",BB11,""),AM11))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8" t="str">
        <f t="shared" si="14"/>
        <v/>
      </c>
      <c r="AH11" s="148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3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6"/>
        <v>W</v>
      </c>
      <c r="N12" s="24">
        <f t="shared" si="27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48" t="str">
        <f t="shared" si="14"/>
        <v/>
      </c>
      <c r="AH12" s="148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3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6"/>
        <v>W</v>
      </c>
      <c r="N13" s="24">
        <f t="shared" si="27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48" t="str">
        <f t="shared" si="14"/>
        <v/>
      </c>
      <c r="AH13" s="148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4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6"/>
        <v>L</v>
      </c>
      <c r="N14" s="25">
        <f t="shared" si="27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8" t="str">
        <f t="shared" si="14"/>
        <v>B</v>
      </c>
      <c r="AH14" s="148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2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6"/>
        <v>L</v>
      </c>
      <c r="N15" s="36">
        <f t="shared" si="27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8" t="str">
        <f t="shared" si="14"/>
        <v>F2</v>
      </c>
      <c r="AH15" s="148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>TG</v>
      </c>
      <c r="D16" s="77" t="str">
        <f t="shared" si="23"/>
        <v>F3</v>
      </c>
      <c r="E16" s="113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3" t="str">
        <f t="shared" si="9"/>
        <v/>
      </c>
      <c r="M16" s="24" t="str">
        <f t="shared" si="26"/>
        <v>W</v>
      </c>
      <c r="N16" s="24">
        <f t="shared" si="27"/>
        <v>0</v>
      </c>
      <c r="O16" s="116" t="str">
        <f t="shared" si="10"/>
        <v/>
      </c>
      <c r="P16" s="24">
        <f>IF(H16="","",IF(B16="NB",P15,IF(O16="",SUM($O$5:$O16)+N16,SUM($O$5:$O16))))</f>
        <v>1</v>
      </c>
      <c r="Q16" s="122" t="str">
        <f t="shared" si="0"/>
        <v/>
      </c>
      <c r="R16" s="120">
        <f t="shared" si="11"/>
        <v>6</v>
      </c>
      <c r="S16" s="79" t="str">
        <f t="shared" si="12"/>
        <v>W</v>
      </c>
      <c r="T16" s="14">
        <f t="shared" si="5"/>
        <v>0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3</v>
      </c>
      <c r="AD16" s="14">
        <f t="shared" si="36"/>
        <v>0</v>
      </c>
      <c r="AE16" s="14">
        <f t="shared" si="37"/>
        <v>3</v>
      </c>
      <c r="AF16" s="14">
        <f t="shared" si="38"/>
        <v>0</v>
      </c>
      <c r="AG16" s="148" t="str">
        <f t="shared" si="14"/>
        <v>F3</v>
      </c>
      <c r="AH16" s="148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P4</v>
      </c>
      <c r="C17" s="24" t="str">
        <f t="shared" si="2"/>
        <v/>
      </c>
      <c r="D17" s="77" t="str">
        <f t="shared" si="23"/>
        <v>F2</v>
      </c>
      <c r="E17" s="113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3" t="str">
        <f t="shared" si="9"/>
        <v/>
      </c>
      <c r="M17" s="24" t="str">
        <f t="shared" si="26"/>
        <v>L</v>
      </c>
      <c r="N17" s="24">
        <f t="shared" si="27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-4</v>
      </c>
      <c r="S17" s="79" t="str">
        <f t="shared" si="12"/>
        <v>L</v>
      </c>
      <c r="T17" s="14">
        <f t="shared" si="5"/>
        <v>-1</v>
      </c>
      <c r="U17" s="14">
        <f t="shared" si="28"/>
        <v>-1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2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48" t="str">
        <f t="shared" si="14"/>
        <v>F2</v>
      </c>
      <c r="AH17" s="148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F3W</v>
      </c>
      <c r="BB17" s="14" t="str">
        <f t="shared" si="44"/>
        <v>F2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2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/>
      </c>
      <c r="E18" s="113" t="str">
        <f t="shared" si="24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6"/>
        <v>L</v>
      </c>
      <c r="N18" s="24">
        <f t="shared" si="27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-1</v>
      </c>
      <c r="U18" s="14">
        <f t="shared" si="28"/>
        <v>0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48" t="str">
        <f t="shared" si="14"/>
        <v>F3</v>
      </c>
      <c r="AH18" s="148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F2L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P6</v>
      </c>
      <c r="C19" s="25" t="str">
        <f t="shared" si="2"/>
        <v/>
      </c>
      <c r="D19" s="78" t="str">
        <f t="shared" si="23"/>
        <v>F2</v>
      </c>
      <c r="E19" s="114" t="str">
        <f t="shared" si="24"/>
        <v/>
      </c>
      <c r="F19" s="70" t="str">
        <f t="shared" si="25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4" t="str">
        <f t="shared" si="9"/>
        <v/>
      </c>
      <c r="M19" s="25" t="str">
        <f t="shared" si="26"/>
        <v>W</v>
      </c>
      <c r="N19" s="25">
        <f t="shared" si="27"/>
        <v>2</v>
      </c>
      <c r="O19" s="123">
        <f t="shared" si="10"/>
        <v>2</v>
      </c>
      <c r="P19" s="25">
        <f>IF(H19="","",IF(B19="NB",P18,IF(O19="",SUM($O$5:$O19)+N19,SUM($O$5:$O19))))</f>
        <v>3</v>
      </c>
      <c r="Q19" s="124" t="str">
        <f t="shared" si="0"/>
        <v/>
      </c>
      <c r="R19" s="121">
        <f t="shared" si="11"/>
        <v>6</v>
      </c>
      <c r="S19" s="79" t="str">
        <f t="shared" si="12"/>
        <v>W</v>
      </c>
      <c r="T19" s="14">
        <f t="shared" si="5"/>
        <v>0</v>
      </c>
      <c r="U19" s="14">
        <f t="shared" si="28"/>
        <v>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2</v>
      </c>
      <c r="AD19" s="14">
        <f t="shared" si="36"/>
        <v>0</v>
      </c>
      <c r="AE19" s="14">
        <f t="shared" si="37"/>
        <v>4</v>
      </c>
      <c r="AF19" s="14">
        <f t="shared" si="38"/>
        <v>0</v>
      </c>
      <c r="AG19" s="148" t="str">
        <f t="shared" si="14"/>
        <v>F4</v>
      </c>
      <c r="AH19" s="148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2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P2</v>
      </c>
      <c r="C20" s="36" t="str">
        <f t="shared" si="2"/>
        <v/>
      </c>
      <c r="D20" s="75" t="str">
        <f t="shared" si="23"/>
        <v>B</v>
      </c>
      <c r="E20" s="112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B</v>
      </c>
      <c r="L20" s="112" t="str">
        <f t="shared" si="9"/>
        <v/>
      </c>
      <c r="M20" s="36" t="str">
        <f t="shared" si="26"/>
        <v>W</v>
      </c>
      <c r="N20" s="36">
        <f t="shared" si="27"/>
        <v>2</v>
      </c>
      <c r="O20" s="127" t="str">
        <f t="shared" si="10"/>
        <v/>
      </c>
      <c r="P20" s="36">
        <f>IF(H20="","",IF(B20="NB",P19,IF(O20="",SUM($O$5:$O20)+N20,SUM($O$5:$O20))))</f>
        <v>5</v>
      </c>
      <c r="Q20" s="128" t="str">
        <f t="shared" si="0"/>
        <v/>
      </c>
      <c r="R20" s="119">
        <f t="shared" si="11"/>
        <v>2</v>
      </c>
      <c r="S20" s="79" t="str">
        <f t="shared" si="12"/>
        <v>W</v>
      </c>
      <c r="T20" s="14">
        <f t="shared" si="5"/>
        <v>3</v>
      </c>
      <c r="U20" s="14">
        <f t="shared" si="28"/>
        <v>3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48" t="str">
        <f t="shared" si="14"/>
        <v>B</v>
      </c>
      <c r="AH20" s="148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B7</v>
      </c>
      <c r="C21" s="24" t="str">
        <f t="shared" si="2"/>
        <v/>
      </c>
      <c r="D21" s="77" t="str">
        <f t="shared" si="23"/>
        <v/>
      </c>
      <c r="E21" s="113" t="str">
        <f t="shared" si="24"/>
        <v>L5</v>
      </c>
      <c r="F21" s="67" t="str">
        <f t="shared" si="25"/>
        <v>W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L2</v>
      </c>
      <c r="M21" s="24" t="str">
        <f t="shared" si="26"/>
        <v>W</v>
      </c>
      <c r="N21" s="24">
        <f t="shared" si="27"/>
        <v>9</v>
      </c>
      <c r="O21" s="116">
        <f t="shared" si="10"/>
        <v>9</v>
      </c>
      <c r="P21" s="24">
        <f>IF(H21="","",IF(B21="NB",P20,IF(O21="",SUM($O$5:$O21)+N21,SUM($O$5:$O21))))</f>
        <v>12</v>
      </c>
      <c r="Q21" s="122" t="str">
        <f t="shared" si="0"/>
        <v/>
      </c>
      <c r="R21" s="120">
        <f t="shared" si="11"/>
        <v>10</v>
      </c>
      <c r="S21" s="79" t="str">
        <f t="shared" si="12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79" t="str">
        <f t="shared" si="32"/>
        <v>Y</v>
      </c>
      <c r="AA21" s="14" t="str">
        <f t="shared" si="33"/>
        <v>Y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48" t="str">
        <f t="shared" si="14"/>
        <v/>
      </c>
      <c r="AH21" s="148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23"/>
        <v/>
      </c>
      <c r="E22" s="113" t="str">
        <f t="shared" si="24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3" t="str">
        <f t="shared" si="9"/>
        <v/>
      </c>
      <c r="M22" s="24" t="str">
        <f t="shared" si="26"/>
        <v>L</v>
      </c>
      <c r="N22" s="24">
        <f t="shared" si="27"/>
        <v>0</v>
      </c>
      <c r="O22" s="116" t="str">
        <f t="shared" si="10"/>
        <v/>
      </c>
      <c r="P22" s="24">
        <f>IF(H22="","",IF(B22="NB",P21,IF(O22="",SUM($O$5:$O22)+N22,SUM($O$5:$O22))))</f>
        <v>12</v>
      </c>
      <c r="Q22" s="122" t="str">
        <f t="shared" si="0"/>
        <v/>
      </c>
      <c r="R22" s="120">
        <f t="shared" si="11"/>
        <v>0</v>
      </c>
      <c r="S22" s="79" t="str">
        <f t="shared" si="12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49"/>
        <v>Y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48" t="str">
        <f t="shared" si="14"/>
        <v>B</v>
      </c>
      <c r="AH22" s="148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L5W</v>
      </c>
      <c r="BB22" s="14" t="str">
        <f t="shared" si="44"/>
        <v>B</v>
      </c>
      <c r="BC22" s="14" t="str">
        <f t="shared" si="22"/>
        <v>L2W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23"/>
        <v>L5</v>
      </c>
      <c r="E23" s="113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6"/>
        <v>L</v>
      </c>
      <c r="N23" s="24">
        <f t="shared" si="27"/>
        <v>-7</v>
      </c>
      <c r="O23" s="116" t="str">
        <f t="shared" si="10"/>
        <v/>
      </c>
      <c r="P23" s="24">
        <f>IF(H23="","",IF(B23="NB",P22,IF(O23="",SUM($O$5:$O23)+N23,SUM($O$5:$O23))))</f>
        <v>5</v>
      </c>
      <c r="Q23" s="122" t="str">
        <f t="shared" si="0"/>
        <v/>
      </c>
      <c r="R23" s="120">
        <f t="shared" si="11"/>
        <v>-7</v>
      </c>
      <c r="S23" s="79" t="str">
        <f t="shared" si="12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49"/>
        <v>Y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48" t="str">
        <f t="shared" si="14"/>
        <v>F2</v>
      </c>
      <c r="AH23" s="148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L5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4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6"/>
        <v>W</v>
      </c>
      <c r="N24" s="25">
        <f t="shared" si="27"/>
        <v>-2</v>
      </c>
      <c r="O24" s="123" t="str">
        <f t="shared" si="10"/>
        <v/>
      </c>
      <c r="P24" s="25">
        <f>IF(H24="","",IF(B24="NB",P23,IF(O24="",SUM($O$5:$O24)+N24,SUM($O$5:$O24))))</f>
        <v>10</v>
      </c>
      <c r="Q24" s="124" t="str">
        <f t="shared" si="0"/>
        <v/>
      </c>
      <c r="R24" s="121">
        <f t="shared" si="11"/>
        <v>5</v>
      </c>
      <c r="S24" s="79" t="str">
        <f t="shared" si="12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48" t="str">
        <f t="shared" si="14"/>
        <v>F3</v>
      </c>
      <c r="AH24" s="148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L5L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23"/>
        <v>B</v>
      </c>
      <c r="E25" s="112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6"/>
        <v>W</v>
      </c>
      <c r="N25" s="36">
        <f t="shared" si="27"/>
        <v>1</v>
      </c>
      <c r="O25" s="127">
        <f t="shared" si="10"/>
        <v>1</v>
      </c>
      <c r="P25" s="36">
        <f>IF(H25="","",IF(B25="NB",P24,IF(O25="",SUM($O$5:$O25)+N25,SUM($O$5:$O25))))</f>
        <v>13</v>
      </c>
      <c r="Q25" s="128" t="str">
        <f t="shared" si="0"/>
        <v/>
      </c>
      <c r="R25" s="119">
        <f t="shared" si="11"/>
        <v>3</v>
      </c>
      <c r="S25" s="79" t="str">
        <f t="shared" si="12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48" t="str">
        <f t="shared" si="14"/>
        <v>F2</v>
      </c>
      <c r="AH25" s="148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23"/>
        <v/>
      </c>
      <c r="E26" s="113" t="str">
        <f t="shared" si="24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6"/>
        <v>W</v>
      </c>
      <c r="N26" s="24">
        <f t="shared" si="27"/>
        <v>2</v>
      </c>
      <c r="O26" s="116" t="str">
        <f t="shared" si="10"/>
        <v/>
      </c>
      <c r="P26" s="24">
        <f>IF(H26="","",IF(B26="NB",P25,IF(O26="",SUM($O$5:$O26)+N26,SUM($O$5:$O26))))</f>
        <v>15</v>
      </c>
      <c r="Q26" s="122" t="str">
        <f t="shared" si="0"/>
        <v/>
      </c>
      <c r="R26" s="120">
        <f t="shared" si="11"/>
        <v>2</v>
      </c>
      <c r="S26" s="79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49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48" t="str">
        <f t="shared" si="14"/>
        <v/>
      </c>
      <c r="AH26" s="148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3"/>
        <v/>
      </c>
      <c r="E27" s="113" t="str">
        <f t="shared" si="24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L2</v>
      </c>
      <c r="M27" s="24" t="str">
        <f t="shared" si="26"/>
        <v>L</v>
      </c>
      <c r="N27" s="24">
        <f t="shared" si="27"/>
        <v>-5</v>
      </c>
      <c r="O27" s="116" t="str">
        <f t="shared" si="10"/>
        <v/>
      </c>
      <c r="P27" s="24">
        <f>IF(H27="","",IF(B27="NB",P26,IF(O27="",SUM($O$5:$O27)+N27,SUM($O$5:$O27))))</f>
        <v>8</v>
      </c>
      <c r="Q27" s="122" t="str">
        <f t="shared" si="0"/>
        <v/>
      </c>
      <c r="R27" s="120">
        <f t="shared" si="11"/>
        <v>-10</v>
      </c>
      <c r="S27" s="79" t="str">
        <f t="shared" si="12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48" t="str">
        <f t="shared" si="14"/>
        <v/>
      </c>
      <c r="AH27" s="148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3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6"/>
        <v>L</v>
      </c>
      <c r="N28" s="24">
        <f t="shared" si="27"/>
        <v>-9</v>
      </c>
      <c r="O28" s="116" t="str">
        <f t="shared" si="10"/>
        <v/>
      </c>
      <c r="P28" s="24">
        <f>IF(H28="","",IF(B28="NB",P27,IF(O28="",SUM($O$5:$O28)+N28,SUM($O$5:$O28))))</f>
        <v>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8" t="str">
        <f t="shared" si="14"/>
        <v>F2</v>
      </c>
      <c r="AH28" s="148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TG</v>
      </c>
      <c r="D29" s="78" t="str">
        <f t="shared" si="23"/>
        <v/>
      </c>
      <c r="E29" s="114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4" t="str">
        <f t="shared" si="9"/>
        <v>F3</v>
      </c>
      <c r="M29" s="25" t="str">
        <f t="shared" si="26"/>
        <v>W</v>
      </c>
      <c r="N29" s="25">
        <f t="shared" si="27"/>
        <v>-3</v>
      </c>
      <c r="O29" s="123" t="str">
        <f t="shared" si="10"/>
        <v/>
      </c>
      <c r="P29" s="25">
        <f>IF(H29="","",IF(B29="NB",P28,IF(O29="",SUM($O$5:$O29)+N29,SUM($O$5:$O29))))</f>
        <v>10</v>
      </c>
      <c r="Q29" s="124" t="str">
        <f t="shared" si="0"/>
        <v/>
      </c>
      <c r="R29" s="121">
        <f t="shared" si="11"/>
        <v>6</v>
      </c>
      <c r="S29" s="79" t="str">
        <f t="shared" si="12"/>
        <v>W</v>
      </c>
      <c r="T29" s="14">
        <f t="shared" si="5"/>
        <v>7</v>
      </c>
      <c r="U29" s="14">
        <f t="shared" si="28"/>
        <v>1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48" t="str">
        <f t="shared" si="14"/>
        <v/>
      </c>
      <c r="AH29" s="148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P4</v>
      </c>
      <c r="C30" s="36" t="str">
        <f t="shared" si="2"/>
        <v/>
      </c>
      <c r="D30" s="75" t="str">
        <f t="shared" si="23"/>
        <v>F2</v>
      </c>
      <c r="E30" s="112" t="str">
        <f t="shared" si="24"/>
        <v/>
      </c>
      <c r="F30" s="76" t="str">
        <f t="shared" si="25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2" t="str">
        <f t="shared" si="9"/>
        <v/>
      </c>
      <c r="M30" s="36" t="str">
        <f t="shared" si="26"/>
        <v>W</v>
      </c>
      <c r="N30" s="36">
        <f t="shared" si="27"/>
        <v>1</v>
      </c>
      <c r="O30" s="127">
        <f t="shared" si="10"/>
        <v>1</v>
      </c>
      <c r="P30" s="36">
        <f>IF(H30="","",IF(B30="NB",P29,IF(O30="",SUM($O$5:$O30)+N30,SUM($O$5:$O30))))</f>
        <v>14</v>
      </c>
      <c r="Q30" s="128" t="str">
        <f t="shared" si="0"/>
        <v/>
      </c>
      <c r="R30" s="121">
        <f t="shared" si="11"/>
        <v>4</v>
      </c>
      <c r="S30" s="79" t="str">
        <f t="shared" si="12"/>
        <v>W</v>
      </c>
      <c r="T30" s="14">
        <f t="shared" si="5"/>
        <v>10</v>
      </c>
      <c r="U30" s="14">
        <f t="shared" si="28"/>
        <v>3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2</v>
      </c>
      <c r="AD30" s="14">
        <f t="shared" si="36"/>
        <v>0</v>
      </c>
      <c r="AE30" s="14">
        <f t="shared" si="37"/>
        <v>2</v>
      </c>
      <c r="AF30" s="14">
        <f t="shared" si="38"/>
        <v>0</v>
      </c>
      <c r="AG30" s="148" t="str">
        <f t="shared" si="14"/>
        <v>F2</v>
      </c>
      <c r="AH30" s="148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TG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P2</v>
      </c>
      <c r="C31" s="24" t="str">
        <f t="shared" si="2"/>
        <v/>
      </c>
      <c r="D31" s="77" t="str">
        <f t="shared" si="23"/>
        <v>B</v>
      </c>
      <c r="E31" s="113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3" t="str">
        <f t="shared" si="9"/>
        <v/>
      </c>
      <c r="M31" s="24" t="str">
        <f t="shared" si="26"/>
        <v>L</v>
      </c>
      <c r="N31" s="24">
        <f t="shared" si="27"/>
        <v>-2</v>
      </c>
      <c r="O31" s="116" t="str">
        <f t="shared" si="10"/>
        <v/>
      </c>
      <c r="P31" s="24">
        <f>IF(H31="","",IF(B31="NB",P30,IF(O31="",SUM($O$5:$O31)+N31,SUM($O$5:$O31))))</f>
        <v>12</v>
      </c>
      <c r="Q31" s="122" t="str">
        <f t="shared" si="0"/>
        <v/>
      </c>
      <c r="R31" s="121">
        <f t="shared" si="11"/>
        <v>-2</v>
      </c>
      <c r="S31" s="79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49"/>
        <v>N</v>
      </c>
      <c r="X31" s="14" t="str">
        <f t="shared" si="30"/>
        <v>N</v>
      </c>
      <c r="Y31" s="14">
        <f t="shared" si="31"/>
        <v>1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48" t="str">
        <f t="shared" si="14"/>
        <v>B</v>
      </c>
      <c r="AH31" s="148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TG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F2W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23"/>
        <v/>
      </c>
      <c r="E32" s="113" t="str">
        <f t="shared" si="24"/>
        <v>F2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3" t="str">
        <f t="shared" si="9"/>
        <v/>
      </c>
      <c r="M32" s="24" t="str">
        <f t="shared" si="26"/>
        <v>L</v>
      </c>
      <c r="N32" s="24">
        <f t="shared" si="27"/>
        <v>-2</v>
      </c>
      <c r="O32" s="116" t="str">
        <f t="shared" si="10"/>
        <v/>
      </c>
      <c r="P32" s="24">
        <f>IF(H32="","",IF(B32="NB",P31,IF(O32="",SUM($O$5:$O32)+N32,SUM($O$5:$O32))))</f>
        <v>12</v>
      </c>
      <c r="Q32" s="122" t="str">
        <f t="shared" si="0"/>
        <v/>
      </c>
      <c r="R32" s="121">
        <f t="shared" si="11"/>
        <v>0</v>
      </c>
      <c r="S32" s="79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49"/>
        <v>Y</v>
      </c>
      <c r="X32" s="14" t="str">
        <f t="shared" si="30"/>
        <v>Y</v>
      </c>
      <c r="Y32" s="14">
        <f t="shared" si="31"/>
        <v>2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48" t="str">
        <f t="shared" si="14"/>
        <v>F2</v>
      </c>
      <c r="AH32" s="148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P4</v>
      </c>
      <c r="C33" s="24" t="str">
        <f t="shared" si="2"/>
        <v/>
      </c>
      <c r="D33" s="77" t="str">
        <f t="shared" si="23"/>
        <v>B</v>
      </c>
      <c r="E33" s="113" t="str">
        <f t="shared" si="24"/>
        <v/>
      </c>
      <c r="F33" s="67" t="str">
        <f t="shared" si="25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3" t="str">
        <f t="shared" si="9"/>
        <v/>
      </c>
      <c r="M33" s="24" t="str">
        <f t="shared" si="26"/>
        <v>L</v>
      </c>
      <c r="N33" s="24">
        <f t="shared" si="27"/>
        <v>-6</v>
      </c>
      <c r="O33" s="116" t="str">
        <f t="shared" si="10"/>
        <v/>
      </c>
      <c r="P33" s="24">
        <f>IF(H33="","",IF(B33="NB",P32,IF(O33="",SUM($O$5:$O33)+N33,SUM($O$5:$O33))))</f>
        <v>8</v>
      </c>
      <c r="Q33" s="122" t="str">
        <f t="shared" si="0"/>
        <v/>
      </c>
      <c r="R33" s="121">
        <f t="shared" si="11"/>
        <v>-4</v>
      </c>
      <c r="S33" s="79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3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1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48" t="str">
        <f t="shared" si="14"/>
        <v>F3</v>
      </c>
      <c r="AH33" s="148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P6</v>
      </c>
      <c r="C34" s="25" t="str">
        <f t="shared" si="2"/>
        <v/>
      </c>
      <c r="D34" s="78" t="str">
        <f t="shared" si="23"/>
        <v>F2</v>
      </c>
      <c r="E34" s="114" t="str">
        <f t="shared" si="24"/>
        <v/>
      </c>
      <c r="F34" s="70" t="str">
        <f t="shared" si="25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4" t="str">
        <f t="shared" si="9"/>
        <v/>
      </c>
      <c r="M34" s="25" t="str">
        <f t="shared" si="26"/>
        <v>L</v>
      </c>
      <c r="N34" s="25">
        <f t="shared" si="27"/>
        <v>-12</v>
      </c>
      <c r="O34" s="123" t="str">
        <f t="shared" si="10"/>
        <v/>
      </c>
      <c r="P34" s="25">
        <f>IF(H34="","",IF(B34="NB",P33,IF(O34="",SUM($O$5:$O34)+N34,SUM($O$5:$O34))))</f>
        <v>2</v>
      </c>
      <c r="Q34" s="124" t="str">
        <f t="shared" si="0"/>
        <v/>
      </c>
      <c r="R34" s="121">
        <f t="shared" si="11"/>
        <v>-6</v>
      </c>
      <c r="S34" s="79" t="str">
        <f t="shared" si="12"/>
        <v>L</v>
      </c>
      <c r="T34" s="14">
        <f t="shared" si="5"/>
        <v>0</v>
      </c>
      <c r="U34" s="14">
        <f t="shared" si="28"/>
        <v>-6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4</v>
      </c>
      <c r="Z34" s="79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2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48" t="str">
        <f t="shared" si="14"/>
        <v>F4</v>
      </c>
      <c r="AH34" s="148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BL</v>
      </c>
      <c r="BB34" s="14" t="str">
        <f t="shared" si="44"/>
        <v>F2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2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P8</v>
      </c>
      <c r="C35" s="36" t="str">
        <f t="shared" si="2"/>
        <v/>
      </c>
      <c r="D35" s="75" t="str">
        <f t="shared" si="23"/>
        <v>F3</v>
      </c>
      <c r="E35" s="112" t="str">
        <f t="shared" si="24"/>
        <v/>
      </c>
      <c r="F35" s="76" t="str">
        <f t="shared" si="25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2" t="str">
        <f t="shared" si="9"/>
        <v/>
      </c>
      <c r="M35" s="36" t="str">
        <f t="shared" si="26"/>
        <v>W</v>
      </c>
      <c r="N35" s="36">
        <f t="shared" si="27"/>
        <v>-4</v>
      </c>
      <c r="O35" s="127" t="str">
        <f t="shared" si="10"/>
        <v/>
      </c>
      <c r="P35" s="36">
        <f>IF(H35="","",IF(B35="NB",P34,IF(O35="",SUM($O$5:$O35)+N35,SUM($O$5:$O35))))</f>
        <v>10</v>
      </c>
      <c r="Q35" s="128" t="str">
        <f t="shared" si="0"/>
        <v/>
      </c>
      <c r="R35" s="121">
        <f t="shared" si="11"/>
        <v>8</v>
      </c>
      <c r="S35" s="79" t="str">
        <f t="shared" si="12"/>
        <v>W</v>
      </c>
      <c r="T35" s="14">
        <f t="shared" si="5"/>
        <v>1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5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3</v>
      </c>
      <c r="AD35" s="14">
        <f t="shared" si="36"/>
        <v>0</v>
      </c>
      <c r="AE35" s="14">
        <f t="shared" si="37"/>
        <v>5</v>
      </c>
      <c r="AF35" s="14">
        <f t="shared" si="38"/>
        <v>0</v>
      </c>
      <c r="AG35" s="148" t="str">
        <f t="shared" si="14"/>
        <v>F5</v>
      </c>
      <c r="AH35" s="148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TG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F2L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P6</v>
      </c>
      <c r="C36" s="24" t="str">
        <f t="shared" si="2"/>
        <v/>
      </c>
      <c r="D36" s="77" t="str">
        <f t="shared" si="23"/>
        <v>F2</v>
      </c>
      <c r="E36" s="113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3" t="str">
        <f t="shared" si="9"/>
        <v/>
      </c>
      <c r="M36" s="24" t="str">
        <f t="shared" si="26"/>
        <v>W</v>
      </c>
      <c r="N36" s="24">
        <f t="shared" si="27"/>
        <v>2</v>
      </c>
      <c r="O36" s="116">
        <f t="shared" si="10"/>
        <v>2</v>
      </c>
      <c r="P36" s="24">
        <f>IF(H36="","",IF(B36="NB",P35,IF(O36="",SUM($O$5:$O36)+N36,SUM($O$5:$O36))))</f>
        <v>16</v>
      </c>
      <c r="Q36" s="122" t="str">
        <f t="shared" si="0"/>
        <v/>
      </c>
      <c r="R36" s="121">
        <f t="shared" si="11"/>
        <v>6</v>
      </c>
      <c r="S36" s="79" t="str">
        <f t="shared" si="12"/>
        <v>W</v>
      </c>
      <c r="T36" s="14">
        <f t="shared" si="5"/>
        <v>4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6</v>
      </c>
      <c r="Z36" s="79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4</v>
      </c>
      <c r="AF36" s="14">
        <f t="shared" si="38"/>
        <v>0</v>
      </c>
      <c r="AG36" s="148" t="str">
        <f t="shared" si="14"/>
        <v>F4</v>
      </c>
      <c r="AH36" s="148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TG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F2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2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23"/>
        <v/>
      </c>
      <c r="E37" s="113" t="str">
        <f t="shared" si="24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3" t="str">
        <f t="shared" si="9"/>
        <v/>
      </c>
      <c r="M37" s="24" t="str">
        <f t="shared" si="26"/>
        <v>L</v>
      </c>
      <c r="N37" s="24">
        <f t="shared" si="27"/>
        <v>0</v>
      </c>
      <c r="O37" s="116" t="str">
        <f t="shared" si="10"/>
        <v/>
      </c>
      <c r="P37" s="24">
        <f>IF(H37="","",IF(B37="NB",P36,IF(O37="",SUM($O$5:$O37)+N37,SUM($O$5:$O37))))</f>
        <v>16</v>
      </c>
      <c r="Q37" s="122" t="str">
        <f t="shared" si="0"/>
        <v/>
      </c>
      <c r="R37" s="121">
        <f t="shared" si="11"/>
        <v>0</v>
      </c>
      <c r="S37" s="79" t="str">
        <f t="shared" si="12"/>
        <v/>
      </c>
      <c r="T37" s="14">
        <f t="shared" si="5"/>
        <v>4</v>
      </c>
      <c r="U37" s="14">
        <f t="shared" si="28"/>
        <v>0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48" t="str">
        <f t="shared" si="14"/>
        <v>B</v>
      </c>
      <c r="AH37" s="148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TG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23"/>
        <v/>
      </c>
      <c r="E38" s="113" t="str">
        <f t="shared" si="24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3" t="str">
        <f t="shared" si="9"/>
        <v/>
      </c>
      <c r="M38" s="24" t="str">
        <f t="shared" si="26"/>
        <v>L</v>
      </c>
      <c r="N38" s="24">
        <f t="shared" si="27"/>
        <v>3</v>
      </c>
      <c r="O38" s="116">
        <f t="shared" si="10"/>
        <v>3</v>
      </c>
      <c r="P38" s="24">
        <f>IF(H38="","",IF(B38="NB",P37,IF(O38="",SUM($O$5:$O38)+N38,SUM($O$5:$O38))))</f>
        <v>19</v>
      </c>
      <c r="Q38" s="122" t="str">
        <f t="shared" si="0"/>
        <v/>
      </c>
      <c r="R38" s="121">
        <f t="shared" si="11"/>
        <v>3</v>
      </c>
      <c r="S38" s="79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48" t="str">
        <f t="shared" si="14"/>
        <v>F2</v>
      </c>
      <c r="AH38" s="148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TG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>B</v>
      </c>
      <c r="E39" s="114" t="str">
        <f t="shared" si="24"/>
        <v/>
      </c>
      <c r="F39" s="70" t="str">
        <f t="shared" si="25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B</v>
      </c>
      <c r="L39" s="114" t="str">
        <f t="shared" si="9"/>
        <v/>
      </c>
      <c r="M39" s="25" t="str">
        <f t="shared" si="26"/>
        <v>W</v>
      </c>
      <c r="N39" s="25">
        <f t="shared" si="27"/>
        <v>2</v>
      </c>
      <c r="O39" s="123" t="str">
        <f t="shared" si="10"/>
        <v/>
      </c>
      <c r="P39" s="25">
        <f>IF(H39="","",IF(B39="NB",P38,IF(O39="",SUM($O$5:$O39)+N39,SUM($O$5:$O39))))</f>
        <v>21</v>
      </c>
      <c r="Q39" s="124" t="str">
        <f t="shared" si="0"/>
        <v/>
      </c>
      <c r="R39" s="121">
        <f t="shared" si="11"/>
        <v>2</v>
      </c>
      <c r="S39" s="79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1</v>
      </c>
      <c r="AD39" s="14">
        <f t="shared" si="36"/>
        <v>0</v>
      </c>
      <c r="AE39" s="14">
        <f t="shared" si="37"/>
        <v>1</v>
      </c>
      <c r="AF39" s="14">
        <f t="shared" si="38"/>
        <v>0</v>
      </c>
      <c r="AG39" s="148" t="str">
        <f t="shared" si="14"/>
        <v>B</v>
      </c>
      <c r="AH39" s="148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TG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L5</v>
      </c>
      <c r="E40" s="112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L5</v>
      </c>
      <c r="M40" s="36" t="str">
        <f t="shared" si="26"/>
        <v>L</v>
      </c>
      <c r="N40" s="36">
        <f t="shared" si="27"/>
        <v>2</v>
      </c>
      <c r="O40" s="127">
        <f t="shared" si="10"/>
        <v>2</v>
      </c>
      <c r="P40" s="36">
        <f>IF(H40="","",IF(B40="NB",P39,IF(O40="",SUM($O$5:$O40)+N40,SUM($O$5:$O40))))</f>
        <v>21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Y</v>
      </c>
      <c r="AA40" s="14" t="str">
        <f t="shared" si="33"/>
        <v>N</v>
      </c>
      <c r="AB40" s="14" t="str">
        <f t="shared" si="34"/>
        <v>N</v>
      </c>
      <c r="AC40" s="14">
        <f t="shared" si="35"/>
        <v>5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48" t="str">
        <f t="shared" si="14"/>
        <v/>
      </c>
      <c r="AH40" s="148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TG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2"/>
        <v>T-T</v>
      </c>
      <c r="D41" s="77" t="str">
        <f t="shared" si="23"/>
        <v/>
      </c>
      <c r="E41" s="113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B</v>
      </c>
      <c r="M41" s="24" t="str">
        <f t="shared" si="26"/>
        <v>L</v>
      </c>
      <c r="N41" s="24">
        <f t="shared" si="27"/>
        <v>-2</v>
      </c>
      <c r="O41" s="116" t="str">
        <f t="shared" si="10"/>
        <v/>
      </c>
      <c r="P41" s="24">
        <f>IF(H41="","",IF(B41="NB",P40,IF(O41="",SUM($O$5:$O41)+N41,SUM($O$5:$O41))))</f>
        <v>19</v>
      </c>
      <c r="Q41" s="122" t="str">
        <f t="shared" si="0"/>
        <v/>
      </c>
      <c r="R41" s="121">
        <f t="shared" si="11"/>
        <v>-2</v>
      </c>
      <c r="S41" s="79" t="str">
        <f t="shared" si="12"/>
        <v>L</v>
      </c>
      <c r="T41" s="14">
        <f t="shared" si="5"/>
        <v>9</v>
      </c>
      <c r="U41" s="14">
        <f t="shared" si="28"/>
        <v>-1</v>
      </c>
      <c r="V41" s="14" t="str">
        <f t="shared" si="29"/>
        <v>S</v>
      </c>
      <c r="W41" s="14" t="str">
        <f t="shared" si="49"/>
        <v>Y</v>
      </c>
      <c r="X41" s="14" t="str">
        <f t="shared" si="30"/>
        <v>N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8" t="str">
        <f t="shared" si="14"/>
        <v/>
      </c>
      <c r="AH41" s="148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L5L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B4</v>
      </c>
      <c r="C42" s="24" t="str">
        <f t="shared" si="2"/>
        <v/>
      </c>
      <c r="D42" s="77" t="str">
        <f t="shared" si="23"/>
        <v/>
      </c>
      <c r="E42" s="113" t="str">
        <f t="shared" si="24"/>
        <v>F2</v>
      </c>
      <c r="F42" s="67" t="str">
        <f t="shared" si="25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F2</v>
      </c>
      <c r="M42" s="24" t="str">
        <f t="shared" si="26"/>
        <v>L</v>
      </c>
      <c r="N42" s="24">
        <f t="shared" si="27"/>
        <v>-6</v>
      </c>
      <c r="O42" s="116" t="str">
        <f t="shared" si="10"/>
        <v/>
      </c>
      <c r="P42" s="24">
        <f>IF(H42="","",IF(B42="NB",P41,IF(O42="",SUM($O$5:$O42)+N42,SUM($O$5:$O42))))</f>
        <v>15</v>
      </c>
      <c r="Q42" s="122" t="str">
        <f t="shared" si="0"/>
        <v/>
      </c>
      <c r="R42" s="121">
        <f t="shared" si="11"/>
        <v>-4</v>
      </c>
      <c r="S42" s="79" t="str">
        <f t="shared" si="12"/>
        <v>L</v>
      </c>
      <c r="T42" s="14">
        <f t="shared" si="5"/>
        <v>6</v>
      </c>
      <c r="U42" s="14">
        <f t="shared" si="28"/>
        <v>-3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48" t="str">
        <f t="shared" si="14"/>
        <v/>
      </c>
      <c r="AH42" s="148" t="str">
        <f t="shared" si="15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BL</v>
      </c>
      <c r="BD42" s="14" t="str">
        <f t="shared" si="47"/>
        <v>F2</v>
      </c>
      <c r="BE42" s="14" t="str">
        <f t="shared" si="45"/>
        <v>2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B6</v>
      </c>
      <c r="C43" s="24" t="str">
        <f t="shared" si="2"/>
        <v>TG</v>
      </c>
      <c r="D43" s="77" t="str">
        <f t="shared" si="23"/>
        <v/>
      </c>
      <c r="E43" s="113" t="str">
        <f t="shared" si="24"/>
        <v>F3</v>
      </c>
      <c r="F43" s="67" t="str">
        <f t="shared" si="25"/>
        <v>W</v>
      </c>
      <c r="H43" s="81" t="str">
        <f>IF('Strategy Dashboard'!AU43="","",'Strategy Dashboard'!AU43)</f>
        <v>B</v>
      </c>
      <c r="J43" s="68" t="str">
        <f t="shared" si="7"/>
        <v>FE</v>
      </c>
      <c r="K43" s="77" t="str">
        <f t="shared" si="8"/>
        <v/>
      </c>
      <c r="L43" s="113" t="str">
        <f t="shared" si="9"/>
        <v>F3</v>
      </c>
      <c r="M43" s="24" t="str">
        <f t="shared" si="26"/>
        <v>W</v>
      </c>
      <c r="N43" s="24">
        <f t="shared" si="27"/>
        <v>0</v>
      </c>
      <c r="O43" s="116" t="str">
        <f t="shared" si="10"/>
        <v/>
      </c>
      <c r="P43" s="24">
        <f>IF(H43="","",IF(B43="NB",P42,IF(O43="",SUM($O$5:$O43)+N43,SUM($O$5:$O43))))</f>
        <v>21</v>
      </c>
      <c r="Q43" s="122" t="str">
        <f t="shared" si="0"/>
        <v/>
      </c>
      <c r="R43" s="121">
        <f t="shared" si="11"/>
        <v>6</v>
      </c>
      <c r="S43" s="79" t="str">
        <f t="shared" si="12"/>
        <v>W</v>
      </c>
      <c r="T43" s="14">
        <f t="shared" si="5"/>
        <v>7</v>
      </c>
      <c r="U43" s="14">
        <f t="shared" si="28"/>
        <v>1</v>
      </c>
      <c r="V43" s="14" t="str">
        <f t="shared" si="29"/>
        <v>C</v>
      </c>
      <c r="W43" s="14" t="str">
        <f t="shared" si="49"/>
        <v>N</v>
      </c>
      <c r="X43" s="14" t="str">
        <f t="shared" si="30"/>
        <v>N</v>
      </c>
      <c r="Y43" s="14">
        <f t="shared" si="31"/>
        <v>3</v>
      </c>
      <c r="Z43" s="79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0</v>
      </c>
      <c r="AD43" s="14">
        <f t="shared" si="36"/>
        <v>3</v>
      </c>
      <c r="AE43" s="14">
        <f t="shared" si="37"/>
        <v>0</v>
      </c>
      <c r="AF43" s="14">
        <f t="shared" si="38"/>
        <v>3</v>
      </c>
      <c r="AG43" s="148" t="str">
        <f t="shared" si="14"/>
        <v/>
      </c>
      <c r="AH43" s="148" t="str">
        <f t="shared" si="15"/>
        <v>F3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>TG</v>
      </c>
      <c r="AS43" s="14" t="str">
        <f t="shared" si="48"/>
        <v>FE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F2L</v>
      </c>
      <c r="BB43" s="14" t="str">
        <f t="shared" si="44"/>
        <v>F3</v>
      </c>
      <c r="BC43" s="14" t="str">
        <f t="shared" si="22"/>
        <v>F2L</v>
      </c>
      <c r="BD43" s="14" t="str">
        <f t="shared" si="47"/>
        <v>F3</v>
      </c>
      <c r="BE43" s="14" t="str">
        <f t="shared" si="45"/>
        <v>3</v>
      </c>
      <c r="BF43" s="14" t="str">
        <f t="shared" si="46"/>
        <v>3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B4</v>
      </c>
      <c r="C44" s="25" t="str">
        <f t="shared" si="2"/>
        <v/>
      </c>
      <c r="D44" s="78" t="str">
        <f t="shared" si="23"/>
        <v/>
      </c>
      <c r="E44" s="114" t="str">
        <f t="shared" si="24"/>
        <v>F2</v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>F2</v>
      </c>
      <c r="M44" s="25" t="str">
        <f t="shared" si="26"/>
        <v/>
      </c>
      <c r="N44" s="25" t="str">
        <f t="shared" si="27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>C</v>
      </c>
      <c r="W44" s="14" t="str">
        <f t="shared" si="49"/>
        <v>N</v>
      </c>
      <c r="X44" s="14" t="str">
        <f t="shared" si="30"/>
        <v>N</v>
      </c>
      <c r="Y44" s="14">
        <f t="shared" si="31"/>
        <v>4</v>
      </c>
      <c r="Z44" s="79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2</v>
      </c>
      <c r="AE44" s="14">
        <f t="shared" si="37"/>
        <v>0</v>
      </c>
      <c r="AF44" s="14">
        <f t="shared" si="38"/>
        <v>2</v>
      </c>
      <c r="AG44" s="148" t="str">
        <f t="shared" si="14"/>
        <v/>
      </c>
      <c r="AH44" s="148" t="str">
        <f t="shared" si="15"/>
        <v>F2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>TG</v>
      </c>
      <c r="AS44" s="14" t="str">
        <f t="shared" si="48"/>
        <v>FE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21"/>
        <v>F3W</v>
      </c>
      <c r="BB44" s="14" t="str">
        <f t="shared" si="44"/>
        <v>F2</v>
      </c>
      <c r="BC44" s="14" t="str">
        <f t="shared" si="22"/>
        <v>F3W</v>
      </c>
      <c r="BD44" s="14" t="str">
        <f t="shared" si="47"/>
        <v>F2</v>
      </c>
      <c r="BE44" s="14" t="str">
        <f t="shared" si="45"/>
        <v>2</v>
      </c>
      <c r="BF44" s="14" t="str">
        <f t="shared" si="46"/>
        <v>2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2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6"/>
        <v/>
      </c>
      <c r="N45" s="36" t="str">
        <f t="shared" si="27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8" t="str">
        <f t="shared" si="14"/>
        <v/>
      </c>
      <c r="AH45" s="148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21"/>
        <v>F2</v>
      </c>
      <c r="BB45" s="14" t="str">
        <f t="shared" si="44"/>
        <v/>
      </c>
      <c r="BC45" s="14" t="str">
        <f t="shared" si="22"/>
        <v>F2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3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6"/>
        <v/>
      </c>
      <c r="N46" s="24" t="str">
        <f t="shared" si="27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8" t="str">
        <f t="shared" si="14"/>
        <v/>
      </c>
      <c r="AH46" s="148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3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6"/>
        <v/>
      </c>
      <c r="N47" s="24" t="str">
        <f t="shared" si="27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8" t="str">
        <f t="shared" si="14"/>
        <v/>
      </c>
      <c r="AH47" s="148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3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6"/>
        <v/>
      </c>
      <c r="N48" s="24" t="str">
        <f t="shared" si="27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8" t="str">
        <f t="shared" si="14"/>
        <v/>
      </c>
      <c r="AH48" s="148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4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6"/>
        <v/>
      </c>
      <c r="N49" s="25" t="str">
        <f t="shared" si="27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8" t="str">
        <f t="shared" si="14"/>
        <v/>
      </c>
      <c r="AH49" s="148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2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6"/>
        <v/>
      </c>
      <c r="N50" s="36" t="str">
        <f t="shared" si="27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8" t="str">
        <f t="shared" si="14"/>
        <v/>
      </c>
      <c r="AH50" s="148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3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6"/>
        <v/>
      </c>
      <c r="N51" s="24" t="str">
        <f t="shared" si="27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8" t="str">
        <f t="shared" si="14"/>
        <v/>
      </c>
      <c r="AH51" s="148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3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6"/>
        <v/>
      </c>
      <c r="N52" s="24" t="str">
        <f t="shared" si="27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8" t="str">
        <f t="shared" si="14"/>
        <v/>
      </c>
      <c r="AH52" s="148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3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6"/>
        <v/>
      </c>
      <c r="N53" s="24" t="str">
        <f t="shared" si="27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8" t="str">
        <f t="shared" si="14"/>
        <v/>
      </c>
      <c r="AH53" s="148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4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6"/>
        <v/>
      </c>
      <c r="N54" s="25" t="str">
        <f t="shared" si="27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8" t="str">
        <f t="shared" si="14"/>
        <v/>
      </c>
      <c r="AH54" s="148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2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6"/>
        <v/>
      </c>
      <c r="N55" s="36" t="str">
        <f t="shared" si="27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8" t="str">
        <f t="shared" si="14"/>
        <v/>
      </c>
      <c r="AH55" s="148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3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6"/>
        <v/>
      </c>
      <c r="N56" s="24" t="str">
        <f t="shared" si="27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8" t="str">
        <f t="shared" si="14"/>
        <v/>
      </c>
      <c r="AH56" s="148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3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6"/>
        <v/>
      </c>
      <c r="N57" s="24" t="str">
        <f t="shared" si="27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8" t="str">
        <f t="shared" si="14"/>
        <v/>
      </c>
      <c r="AH57" s="148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3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6"/>
        <v/>
      </c>
      <c r="N58" s="24" t="str">
        <f t="shared" si="27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8" t="str">
        <f t="shared" si="14"/>
        <v/>
      </c>
      <c r="AH58" s="148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4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6"/>
        <v/>
      </c>
      <c r="N59" s="25" t="str">
        <f t="shared" si="27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8" t="str">
        <f t="shared" si="14"/>
        <v/>
      </c>
      <c r="AH59" s="148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2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6"/>
        <v/>
      </c>
      <c r="N60" s="36" t="str">
        <f t="shared" si="27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8" t="str">
        <f t="shared" si="14"/>
        <v/>
      </c>
      <c r="AH60" s="148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3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6"/>
        <v/>
      </c>
      <c r="N61" s="24" t="str">
        <f t="shared" si="27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8" t="str">
        <f t="shared" si="14"/>
        <v/>
      </c>
      <c r="AH61" s="148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3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6"/>
        <v/>
      </c>
      <c r="N62" s="24" t="str">
        <f t="shared" si="27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8" t="str">
        <f t="shared" si="14"/>
        <v/>
      </c>
      <c r="AH62" s="148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3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6"/>
        <v/>
      </c>
      <c r="N63" s="24" t="str">
        <f t="shared" si="27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8" t="str">
        <f t="shared" si="14"/>
        <v/>
      </c>
      <c r="AH63" s="148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4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6"/>
        <v/>
      </c>
      <c r="N64" s="25" t="str">
        <f t="shared" si="27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8" t="str">
        <f t="shared" si="14"/>
        <v/>
      </c>
      <c r="AH64" s="148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2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6"/>
        <v/>
      </c>
      <c r="N65" s="36" t="str">
        <f t="shared" si="27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8" t="str">
        <f t="shared" si="14"/>
        <v/>
      </c>
      <c r="AH65" s="148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3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6"/>
        <v/>
      </c>
      <c r="N66" s="24" t="str">
        <f t="shared" si="27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8" t="str">
        <f t="shared" si="14"/>
        <v/>
      </c>
      <c r="AH66" s="148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3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6"/>
        <v/>
      </c>
      <c r="N67" s="24" t="str">
        <f t="shared" si="27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8" t="str">
        <f t="shared" si="14"/>
        <v/>
      </c>
      <c r="AH67" s="148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3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6"/>
        <v/>
      </c>
      <c r="N68" s="24" t="str">
        <f t="shared" si="27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8" t="str">
        <f t="shared" si="14"/>
        <v/>
      </c>
      <c r="AH68" s="148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4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6"/>
        <v/>
      </c>
      <c r="N69" s="25" t="str">
        <f t="shared" si="27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8" t="str">
        <f t="shared" si="14"/>
        <v/>
      </c>
      <c r="AH69" s="148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2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6"/>
        <v/>
      </c>
      <c r="N70" s="36" t="str">
        <f t="shared" si="27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8" t="str">
        <f t="shared" si="14"/>
        <v/>
      </c>
      <c r="AH70" s="148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3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6"/>
        <v/>
      </c>
      <c r="N71" s="24" t="str">
        <f t="shared" si="27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8" t="str">
        <f t="shared" si="14"/>
        <v/>
      </c>
      <c r="AH71" s="148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3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6"/>
        <v/>
      </c>
      <c r="N72" s="24" t="str">
        <f t="shared" si="27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8" t="str">
        <f t="shared" si="14"/>
        <v/>
      </c>
      <c r="AH72" s="148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3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6"/>
        <v/>
      </c>
      <c r="N73" s="24" t="str">
        <f t="shared" si="27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8" t="str">
        <f t="shared" si="14"/>
        <v/>
      </c>
      <c r="AH73" s="148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4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8" t="str">
        <f t="shared" ref="AG74:AG109" si="71">IF(H73="","",IF(AS74="FE",IF(AZ74="B",BD74,""),AN74))</f>
        <v/>
      </c>
      <c r="AH74" s="148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2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48" t="str">
        <f t="shared" si="71"/>
        <v/>
      </c>
      <c r="AH75" s="148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3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2"/>
        <v/>
      </c>
      <c r="N76" s="24" t="str">
        <f t="shared" si="83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48" t="str">
        <f t="shared" si="71"/>
        <v/>
      </c>
      <c r="AH76" s="148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3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2"/>
        <v/>
      </c>
      <c r="N77" s="24" t="str">
        <f t="shared" si="83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48" t="str">
        <f t="shared" si="71"/>
        <v/>
      </c>
      <c r="AH77" s="148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3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2"/>
        <v/>
      </c>
      <c r="N78" s="24" t="str">
        <f t="shared" si="83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48" t="str">
        <f t="shared" si="71"/>
        <v/>
      </c>
      <c r="AH78" s="148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4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2"/>
        <v/>
      </c>
      <c r="N79" s="25" t="str">
        <f t="shared" si="83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48" t="str">
        <f t="shared" si="71"/>
        <v/>
      </c>
      <c r="AH79" s="148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2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2"/>
        <v/>
      </c>
      <c r="N80" s="36" t="str">
        <f t="shared" si="83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48" t="str">
        <f t="shared" si="71"/>
        <v/>
      </c>
      <c r="AH80" s="148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3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2"/>
        <v/>
      </c>
      <c r="N81" s="24" t="str">
        <f t="shared" si="83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48" t="str">
        <f t="shared" si="71"/>
        <v/>
      </c>
      <c r="AH81" s="148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3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2"/>
        <v/>
      </c>
      <c r="N82" s="24" t="str">
        <f t="shared" si="83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48" t="str">
        <f t="shared" si="71"/>
        <v/>
      </c>
      <c r="AH82" s="148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3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2"/>
        <v/>
      </c>
      <c r="N83" s="24" t="str">
        <f t="shared" si="83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48" t="str">
        <f t="shared" si="71"/>
        <v/>
      </c>
      <c r="AH83" s="148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4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2"/>
        <v/>
      </c>
      <c r="N84" s="25" t="str">
        <f t="shared" si="83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48" t="str">
        <f t="shared" si="71"/>
        <v/>
      </c>
      <c r="AH84" s="148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2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2"/>
        <v/>
      </c>
      <c r="N85" s="36" t="str">
        <f t="shared" si="83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48" t="str">
        <f t="shared" si="71"/>
        <v/>
      </c>
      <c r="AH85" s="148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3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2"/>
        <v/>
      </c>
      <c r="N86" s="24" t="str">
        <f t="shared" si="83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48" t="str">
        <f t="shared" si="71"/>
        <v/>
      </c>
      <c r="AH86" s="148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3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2"/>
        <v/>
      </c>
      <c r="N87" s="24" t="str">
        <f t="shared" si="83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48" t="str">
        <f t="shared" si="71"/>
        <v/>
      </c>
      <c r="AH87" s="148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3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2"/>
        <v/>
      </c>
      <c r="N88" s="24" t="str">
        <f t="shared" si="83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48" t="str">
        <f t="shared" si="71"/>
        <v/>
      </c>
      <c r="AH88" s="148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4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2"/>
        <v/>
      </c>
      <c r="N89" s="25" t="str">
        <f t="shared" si="83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48" t="str">
        <f t="shared" si="71"/>
        <v/>
      </c>
      <c r="AH89" s="148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2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2"/>
        <v/>
      </c>
      <c r="N90" s="36" t="str">
        <f t="shared" si="83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48" t="str">
        <f t="shared" si="71"/>
        <v/>
      </c>
      <c r="AH90" s="148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3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2"/>
        <v/>
      </c>
      <c r="N91" s="24" t="str">
        <f t="shared" si="83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48" t="str">
        <f t="shared" si="71"/>
        <v/>
      </c>
      <c r="AH91" s="148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3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2"/>
        <v/>
      </c>
      <c r="N92" s="24" t="str">
        <f t="shared" si="83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48" t="str">
        <f t="shared" si="71"/>
        <v/>
      </c>
      <c r="AH92" s="148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3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2"/>
        <v/>
      </c>
      <c r="N93" s="24" t="str">
        <f t="shared" si="83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48" t="str">
        <f t="shared" si="71"/>
        <v/>
      </c>
      <c r="AH93" s="148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4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2"/>
        <v/>
      </c>
      <c r="N94" s="25" t="str">
        <f t="shared" si="83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48" t="str">
        <f t="shared" si="71"/>
        <v/>
      </c>
      <c r="AH94" s="148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2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2"/>
        <v/>
      </c>
      <c r="N95" s="36" t="str">
        <f t="shared" si="83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48" t="str">
        <f t="shared" si="71"/>
        <v/>
      </c>
      <c r="AH95" s="148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3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2"/>
        <v/>
      </c>
      <c r="N96" s="24" t="str">
        <f t="shared" si="83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48" t="str">
        <f t="shared" si="71"/>
        <v/>
      </c>
      <c r="AH96" s="148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3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2"/>
        <v/>
      </c>
      <c r="N97" s="24" t="str">
        <f t="shared" si="83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48" t="str">
        <f t="shared" si="71"/>
        <v/>
      </c>
      <c r="AH97" s="148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3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2"/>
        <v/>
      </c>
      <c r="N98" s="24" t="str">
        <f t="shared" si="83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48" t="str">
        <f t="shared" si="71"/>
        <v/>
      </c>
      <c r="AH98" s="148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4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2"/>
        <v/>
      </c>
      <c r="N99" s="25" t="str">
        <f t="shared" si="83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48" t="str">
        <f t="shared" si="71"/>
        <v/>
      </c>
      <c r="AH99" s="148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2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2"/>
        <v/>
      </c>
      <c r="N100" s="36" t="str">
        <f t="shared" si="83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48" t="str">
        <f t="shared" si="71"/>
        <v/>
      </c>
      <c r="AH100" s="148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3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2"/>
        <v/>
      </c>
      <c r="N101" s="24" t="str">
        <f t="shared" si="83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48" t="str">
        <f t="shared" si="71"/>
        <v/>
      </c>
      <c r="AH101" s="148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3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2"/>
        <v/>
      </c>
      <c r="N102" s="24" t="str">
        <f t="shared" si="83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48" t="str">
        <f t="shared" si="71"/>
        <v/>
      </c>
      <c r="AH102" s="148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3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2"/>
        <v/>
      </c>
      <c r="N103" s="24" t="str">
        <f t="shared" si="83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48" t="str">
        <f t="shared" si="71"/>
        <v/>
      </c>
      <c r="AH103" s="148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4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2"/>
        <v/>
      </c>
      <c r="N104" s="25" t="str">
        <f t="shared" si="83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48" t="str">
        <f t="shared" si="71"/>
        <v/>
      </c>
      <c r="AH104" s="148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2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2"/>
        <v/>
      </c>
      <c r="N105" s="36" t="str">
        <f t="shared" si="83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48" t="str">
        <f t="shared" si="71"/>
        <v/>
      </c>
      <c r="AH105" s="148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3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2"/>
        <v/>
      </c>
      <c r="N106" s="24" t="str">
        <f t="shared" si="83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48" t="str">
        <f t="shared" si="71"/>
        <v/>
      </c>
      <c r="AH106" s="148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3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2"/>
        <v/>
      </c>
      <c r="N107" s="24" t="str">
        <f t="shared" si="83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48" t="str">
        <f t="shared" si="71"/>
        <v/>
      </c>
      <c r="AH107" s="148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3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2"/>
        <v/>
      </c>
      <c r="N108" s="24" t="str">
        <f t="shared" si="83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48" t="str">
        <f t="shared" si="71"/>
        <v/>
      </c>
      <c r="AH108" s="148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4" t="str">
        <f t="shared" si="80"/>
        <v/>
      </c>
      <c r="F109" s="70" t="str">
        <f t="shared" si="81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2"/>
        <v/>
      </c>
      <c r="N109" s="25" t="str">
        <f t="shared" si="83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48" t="str">
        <f t="shared" si="71"/>
        <v/>
      </c>
      <c r="AH109" s="148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21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16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6"/>
        <v>N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12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6"/>
        <v>N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</sheetData>
  <sheetProtection algorithmName="SHA-512" hashValue="AhgevE9fK3MqjbcxVghsrM+cY8vq2MUNcDEpH1geS3C74L5EppxF4EISCnDpWfr58DcqiLbC0NTaARVZqTANKQ==" saltValue="ukC4TWaY2aTk3FBalql5V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 H129:H1048576">
    <cfRule type="cellIs" dxfId="15" priority="2" operator="equal">
      <formula>"B"</formula>
    </cfRule>
    <cfRule type="cellIs" dxfId="14" priority="3" operator="equal">
      <formula>"P"</formula>
    </cfRule>
  </conditionalFormatting>
  <conditionalFormatting sqref="H5:H109">
    <cfRule type="cellIs" dxfId="13" priority="4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I13" sqref="I1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1" t="str">
        <f>'Strategy Dashboard'!BW3</f>
        <v>Strategy 8: M1/WB</v>
      </c>
      <c r="C3" s="302"/>
      <c r="D3" s="302"/>
      <c r="E3" s="302"/>
      <c r="F3" s="302"/>
      <c r="G3" s="303"/>
      <c r="H3" s="302"/>
      <c r="I3" s="302"/>
      <c r="J3" s="302"/>
      <c r="K3" s="302"/>
      <c r="L3" s="302"/>
      <c r="M3" s="302"/>
      <c r="N3" s="302"/>
      <c r="O3" s="302"/>
      <c r="P3" s="302"/>
      <c r="Q3" s="304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-4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444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7" t="s">
        <v>266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M1</v>
      </c>
      <c r="AS5" s="148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>B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/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2" t="str">
        <f>IF(H9="","",IF(AR10="M1",IF(H8="P",BB10,""),AL10))</f>
        <v/>
      </c>
      <c r="E10" s="112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28" t="str">
        <f t="shared" si="0"/>
        <v/>
      </c>
      <c r="R10" s="119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IF(H9="","",IF(AS10="WB",IF(OR(AS9&lt;&gt;"WB",AND(AG9="",AH9="")),IF(H9="B",BD10,""),IF(AG9="",BD10,"")),AN10))</f>
        <v/>
      </c>
      <c r="AH10" s="148" t="str">
        <f>IF(H9="","",IF(AS10="WB",IF(OR(AS9&lt;&gt;"WB",AND(AG9="",AH9="")),IF(H9="P",BD10,""),IF(AH9="",BD10,"")),AO10))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4" t="str">
        <f t="shared" ref="D11:D12" si="21">IF(H10="","",IF(AR11="M1",IF(H9="P",BB11,""),AL11))</f>
        <v/>
      </c>
      <c r="E11" s="113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-3</v>
      </c>
      <c r="O11" s="116" t="str">
        <f t="shared" si="10"/>
        <v/>
      </c>
      <c r="P11" s="24">
        <f>IF(H11="","",IF(B11="NB",P10,IF(O11="",SUM($O$5:$O11)+N11,SUM($O$5:$O11))))</f>
        <v>-3</v>
      </c>
      <c r="Q11" s="122" t="str">
        <f t="shared" si="0"/>
        <v/>
      </c>
      <c r="R11" s="120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6">IF(S11="",0,IFERROR(VLOOKUP(S6&amp;S7&amp;S8&amp;S9&amp;S10&amp;S11,BP:BQ,2,FALSE),0))</f>
        <v>-3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IF(H10="","",IF(AS11="WB",IF(OR(AS10&lt;&gt;"WB",AND(AG10="",AH10="")),IF(H10="B",BD11,""),IF(AG10="",BD11,"")),AN11))</f>
        <v/>
      </c>
      <c r="AH11" s="148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>F2</v>
      </c>
      <c r="AP11" s="14" t="str">
        <f t="shared" ref="AP11:AP74" si="42">IF(AP10="N","N",IF(AS11="WB","Y","N"))</f>
        <v>N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3">IF(AT5="",0,AT5)&amp;IF(AT6="",0,AT6)&amp;IF(AT7="",0,AT7)&amp;IF(AT8="",0,AT8)&amp;IF(AT9="",0,AT9)&amp;IF(AT10="",0,AT10)</f>
        <v>120012</v>
      </c>
      <c r="AY11" s="14" t="str">
        <f t="shared" si="43"/>
        <v>001200</v>
      </c>
      <c r="AZ11" s="14" t="str">
        <f t="shared" ref="AZ11:AZ74" si="44">IF(COUNTBLANK(AT6:AT10)&gt;2,"B","P")</f>
        <v>P</v>
      </c>
      <c r="BA11" s="14" t="str">
        <f t="shared" si="19"/>
        <v>L</v>
      </c>
      <c r="BB11" s="14" t="str">
        <f t="shared" ref="BB11:BB74" si="45">IF(OR(V11="S",AND(Z10="Y",W11="N")),"B",IFERROR(VLOOKUP(BA11,BM:BN,2,FALSE),""))</f>
        <v/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>
        <f t="shared" ref="BE11:BE74" si="46">IF(REPLACE(BB11, 1, 1, "")="",1,REPLACE(BB11, 1, 1, ""))</f>
        <v>1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4" t="str">
        <f t="shared" si="21"/>
        <v/>
      </c>
      <c r="E12" s="113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si="25"/>
        <v>0</v>
      </c>
      <c r="O12" s="116" t="str">
        <f t="shared" si="10"/>
        <v/>
      </c>
      <c r="P12" s="24">
        <f>IF(H12="","",IF(B12="NB",P11,IF(O12="",SUM($O$5:$O12)+N12,SUM($O$5:$O12))))</f>
        <v>0</v>
      </c>
      <c r="Q12" s="122" t="str">
        <f t="shared" si="0"/>
        <v/>
      </c>
      <c r="R12" s="120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>F3</v>
      </c>
      <c r="AP12" s="14" t="str">
        <f t="shared" si="42"/>
        <v>N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3"/>
        <v>200123</v>
      </c>
      <c r="AY12" s="14" t="str">
        <f t="shared" si="43"/>
        <v>012000</v>
      </c>
      <c r="AZ12" s="14" t="str">
        <f t="shared" si="44"/>
        <v>P</v>
      </c>
      <c r="BA12" s="14" t="str">
        <f t="shared" si="19"/>
        <v>L</v>
      </c>
      <c r="BB12" s="14" t="str">
        <f t="shared" si="45"/>
        <v/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4" t="str">
        <f>IF(H12="","",IF(AR13="M1",IF(H11="P",BB13,""),AL13))</f>
        <v/>
      </c>
      <c r="E13" s="113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25"/>
        <v>2</v>
      </c>
      <c r="O13" s="116">
        <f t="shared" si="10"/>
        <v>2</v>
      </c>
      <c r="P13" s="24">
        <f>IF(H13="","",IF(B13="NB",P12,IF(O13="",SUM($O$5:$O13)+N13,SUM($O$5:$O13))))</f>
        <v>2</v>
      </c>
      <c r="Q13" s="122" t="str">
        <f t="shared" si="0"/>
        <v/>
      </c>
      <c r="R13" s="120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>F2</v>
      </c>
      <c r="AP13" s="14" t="str">
        <f t="shared" si="42"/>
        <v>N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3"/>
        <v>001230</v>
      </c>
      <c r="AY13" s="14" t="str">
        <f t="shared" si="43"/>
        <v>120001</v>
      </c>
      <c r="AZ13" s="14" t="str">
        <f t="shared" si="44"/>
        <v>P</v>
      </c>
      <c r="BA13" s="14" t="str">
        <f t="shared" si="19"/>
        <v>L</v>
      </c>
      <c r="BB13" s="14" t="str">
        <f t="shared" si="45"/>
        <v/>
      </c>
      <c r="BC13" s="14" t="str">
        <f t="shared" si="20"/>
        <v>F3W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5" t="str">
        <f t="shared" ref="D14:D77" si="49">IF(H13="","",IF(AR14="M1",IF(H12="P",BB14,""),AL14))</f>
        <v>B</v>
      </c>
      <c r="E14" s="114" t="str">
        <f t="shared" ref="E14:E77" si="50">IF(H13="","",IF(AR14="M1",IF(H12="B",BB14,""),AM14))</f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0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P14" s="14" t="str">
        <f t="shared" si="42"/>
        <v>N</v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200012</v>
      </c>
      <c r="AZ14" s="14" t="str">
        <f t="shared" si="44"/>
        <v>P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2" t="str">
        <f t="shared" si="49"/>
        <v>F2</v>
      </c>
      <c r="E15" s="112" t="str">
        <f t="shared" si="50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-4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P15" s="14" t="str">
        <f t="shared" si="42"/>
        <v>N</v>
      </c>
      <c r="AR15" s="14" t="str">
        <f t="shared" si="3"/>
        <v>T-T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3"/>
        <v>123000</v>
      </c>
      <c r="AY15" s="14" t="str">
        <f t="shared" si="43"/>
        <v>000123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4" t="str">
        <f t="shared" si="49"/>
        <v/>
      </c>
      <c r="E16" s="113" t="str">
        <f t="shared" si="50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WB</v>
      </c>
      <c r="K16" s="77" t="str">
        <f t="shared" si="8"/>
        <v>F3</v>
      </c>
      <c r="L16" s="113" t="str">
        <f t="shared" si="9"/>
        <v/>
      </c>
      <c r="M16" s="24" t="str">
        <f t="shared" si="24"/>
        <v>W</v>
      </c>
      <c r="N16" s="24">
        <f t="shared" si="25"/>
        <v>-6</v>
      </c>
      <c r="O16" s="116" t="str">
        <f t="shared" si="10"/>
        <v/>
      </c>
      <c r="P16" s="24">
        <f>IF(H16="","",IF(B16="NB",P15,IF(O16="",SUM($O$5:$O16)+N16,SUM($O$5:$O16))))</f>
        <v>-4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48" t="str">
        <f t="shared" si="37"/>
        <v>F3</v>
      </c>
      <c r="AH16" s="148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3"/>
        <v>230000</v>
      </c>
      <c r="AY16" s="14" t="str">
        <f t="shared" si="43"/>
        <v>001234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B6</v>
      </c>
      <c r="C17" s="24" t="str">
        <f t="shared" si="2"/>
        <v/>
      </c>
      <c r="D17" s="154" t="str">
        <f t="shared" si="49"/>
        <v/>
      </c>
      <c r="E17" s="113" t="str">
        <f t="shared" si="50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F2</v>
      </c>
      <c r="M17" s="24" t="str">
        <f t="shared" si="24"/>
        <v>W</v>
      </c>
      <c r="N17" s="24">
        <f t="shared" si="25"/>
        <v>0</v>
      </c>
      <c r="O17" s="116" t="str">
        <f t="shared" si="10"/>
        <v/>
      </c>
      <c r="P17" s="24">
        <f>IF(H17="","",IF(B17="NB",P16,IF(O17="",SUM($O$5:$O17)+N17,SUM($O$5:$O17))))</f>
        <v>2</v>
      </c>
      <c r="Q17" s="122" t="str">
        <f t="shared" si="0"/>
        <v/>
      </c>
      <c r="R17" s="120">
        <f t="shared" si="11"/>
        <v>6</v>
      </c>
      <c r="S17" s="79" t="str">
        <f t="shared" si="12"/>
        <v>W</v>
      </c>
      <c r="T17" s="14">
        <f t="shared" si="5"/>
        <v>-3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2</v>
      </c>
      <c r="AG17" s="148" t="str">
        <f t="shared" si="37"/>
        <v/>
      </c>
      <c r="AH17" s="148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3"/>
        <v>300001</v>
      </c>
      <c r="AY17" s="14" t="str">
        <f t="shared" si="43"/>
        <v>012340</v>
      </c>
      <c r="AZ17" s="14" t="str">
        <f t="shared" si="44"/>
        <v>B</v>
      </c>
      <c r="BA17" s="14" t="str">
        <f t="shared" si="19"/>
        <v>F3L</v>
      </c>
      <c r="BB17" s="14" t="str">
        <f t="shared" si="45"/>
        <v>F4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4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4" t="str">
        <f t="shared" si="49"/>
        <v>F3</v>
      </c>
      <c r="E18" s="113" t="str">
        <f t="shared" si="50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B</v>
      </c>
      <c r="L18" s="113" t="str">
        <f t="shared" si="9"/>
        <v/>
      </c>
      <c r="M18" s="24" t="str">
        <f t="shared" si="24"/>
        <v>L</v>
      </c>
      <c r="N18" s="24">
        <f t="shared" si="25"/>
        <v>-4</v>
      </c>
      <c r="O18" s="116" t="str">
        <f t="shared" si="10"/>
        <v/>
      </c>
      <c r="P18" s="24">
        <f>IF(H18="","",IF(B18="NB",P17,IF(O18="",SUM($O$5:$O18)+N18,SUM($O$5:$O18))))</f>
        <v>-2</v>
      </c>
      <c r="Q18" s="122" t="str">
        <f t="shared" si="0"/>
        <v/>
      </c>
      <c r="R18" s="120">
        <f t="shared" si="11"/>
        <v>-4</v>
      </c>
      <c r="S18" s="79" t="str">
        <f t="shared" si="12"/>
        <v>L</v>
      </c>
      <c r="T18" s="14">
        <f t="shared" si="5"/>
        <v>-4</v>
      </c>
      <c r="U18" s="14">
        <f t="shared" si="26"/>
        <v>-1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48" t="str">
        <f t="shared" si="37"/>
        <v>B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3"/>
        <v>000010</v>
      </c>
      <c r="AY18" s="14" t="str">
        <f t="shared" si="43"/>
        <v>123401</v>
      </c>
      <c r="AZ18" s="14" t="str">
        <f t="shared" si="44"/>
        <v>B</v>
      </c>
      <c r="BA18" s="14" t="str">
        <f t="shared" si="19"/>
        <v>F4W</v>
      </c>
      <c r="BB18" s="14" t="str">
        <f t="shared" si="45"/>
        <v>F3</v>
      </c>
      <c r="BC18" s="14" t="str">
        <f t="shared" si="20"/>
        <v>F2W</v>
      </c>
      <c r="BD18" s="14" t="str">
        <f t="shared" si="48"/>
        <v>B</v>
      </c>
      <c r="BE18" s="14" t="str">
        <f t="shared" si="46"/>
        <v>3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B6</v>
      </c>
      <c r="C19" s="25" t="str">
        <f t="shared" si="2"/>
        <v/>
      </c>
      <c r="D19" s="155" t="str">
        <f t="shared" si="49"/>
        <v/>
      </c>
      <c r="E19" s="114" t="str">
        <f t="shared" si="50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F2</v>
      </c>
      <c r="M19" s="25" t="str">
        <f t="shared" si="24"/>
        <v>L</v>
      </c>
      <c r="N19" s="25">
        <f t="shared" si="25"/>
        <v>-10</v>
      </c>
      <c r="O19" s="123" t="str">
        <f t="shared" si="10"/>
        <v/>
      </c>
      <c r="P19" s="25">
        <f>IF(H19="","",IF(B19="NB",P18,IF(O19="",SUM($O$5:$O19)+N19,SUM($O$5:$O19))))</f>
        <v>-8</v>
      </c>
      <c r="Q19" s="124" t="str">
        <f t="shared" si="0"/>
        <v/>
      </c>
      <c r="R19" s="121">
        <f t="shared" si="11"/>
        <v>-6</v>
      </c>
      <c r="S19" s="79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48" t="str">
        <f t="shared" si="37"/>
        <v/>
      </c>
      <c r="AH19" s="148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3"/>
        <v>000100</v>
      </c>
      <c r="AY19" s="14" t="str">
        <f t="shared" si="43"/>
        <v>234012</v>
      </c>
      <c r="AZ19" s="14" t="str">
        <f t="shared" si="44"/>
        <v>B</v>
      </c>
      <c r="BA19" s="14" t="str">
        <f t="shared" si="19"/>
        <v>F3L</v>
      </c>
      <c r="BB19" s="14" t="str">
        <f t="shared" si="45"/>
        <v>F4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4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2" t="str">
        <f t="shared" si="49"/>
        <v/>
      </c>
      <c r="E20" s="112" t="str">
        <f t="shared" si="50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2" t="str">
        <f t="shared" si="9"/>
        <v/>
      </c>
      <c r="M20" s="36" t="str">
        <f t="shared" si="24"/>
        <v>W</v>
      </c>
      <c r="N20" s="36">
        <f t="shared" si="25"/>
        <v>-12</v>
      </c>
      <c r="O20" s="127" t="str">
        <f t="shared" si="10"/>
        <v/>
      </c>
      <c r="P20" s="36">
        <f>IF(H20="","",IF(B20="NB",P19,IF(O20="",SUM($O$5:$O20)+N20,SUM($O$5:$O20))))</f>
        <v>-10</v>
      </c>
      <c r="Q20" s="128" t="str">
        <f t="shared" si="0"/>
        <v/>
      </c>
      <c r="R20" s="119">
        <f t="shared" si="11"/>
        <v>-2</v>
      </c>
      <c r="S20" s="79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3</v>
      </c>
      <c r="AF20" s="14">
        <f t="shared" si="36"/>
        <v>0</v>
      </c>
      <c r="AG20" s="148" t="str">
        <f t="shared" si="37"/>
        <v>F3</v>
      </c>
      <c r="AH20" s="148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3"/>
        <v>001001</v>
      </c>
      <c r="AY20" s="14" t="str">
        <f t="shared" si="43"/>
        <v>340120</v>
      </c>
      <c r="AZ20" s="14" t="str">
        <f t="shared" si="44"/>
        <v>B</v>
      </c>
      <c r="BA20" s="14" t="str">
        <f t="shared" si="19"/>
        <v>F4L</v>
      </c>
      <c r="BB20" s="14" t="str">
        <f t="shared" si="45"/>
        <v>F5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5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P4</v>
      </c>
      <c r="C21" s="24" t="str">
        <f t="shared" si="2"/>
        <v/>
      </c>
      <c r="D21" s="154" t="str">
        <f t="shared" si="49"/>
        <v>F6</v>
      </c>
      <c r="E21" s="113" t="str">
        <f t="shared" si="50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F2</v>
      </c>
      <c r="M21" s="24" t="str">
        <f t="shared" si="24"/>
        <v>W</v>
      </c>
      <c r="N21" s="24">
        <f t="shared" si="25"/>
        <v>-16</v>
      </c>
      <c r="O21" s="116" t="str">
        <f t="shared" si="10"/>
        <v/>
      </c>
      <c r="P21" s="24">
        <f>IF(H21="","",IF(B21="NB",P20,IF(O21="",SUM($O$5:$O21)+N21,SUM($O$5:$O21))))</f>
        <v>-14</v>
      </c>
      <c r="Q21" s="122" t="str">
        <f t="shared" si="0"/>
        <v/>
      </c>
      <c r="R21" s="120">
        <f t="shared" si="11"/>
        <v>-4</v>
      </c>
      <c r="S21" s="79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48" t="str">
        <f t="shared" si="37"/>
        <v/>
      </c>
      <c r="AH21" s="148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401200</v>
      </c>
      <c r="AZ21" s="14" t="str">
        <f t="shared" si="44"/>
        <v>P</v>
      </c>
      <c r="BA21" s="14" t="str">
        <f t="shared" si="19"/>
        <v>F5L</v>
      </c>
      <c r="BB21" s="14" t="str">
        <f t="shared" si="45"/>
        <v>F6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6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P8</v>
      </c>
      <c r="C22" s="24" t="str">
        <f t="shared" si="2"/>
        <v/>
      </c>
      <c r="D22" s="154" t="str">
        <f t="shared" si="49"/>
        <v>F7</v>
      </c>
      <c r="E22" s="113" t="str">
        <f t="shared" si="50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3" t="str">
        <f t="shared" si="9"/>
        <v/>
      </c>
      <c r="M22" s="24" t="str">
        <f t="shared" si="24"/>
        <v>L</v>
      </c>
      <c r="N22" s="24">
        <f t="shared" si="25"/>
        <v>-24</v>
      </c>
      <c r="O22" s="116" t="str">
        <f t="shared" si="10"/>
        <v/>
      </c>
      <c r="P22" s="24">
        <f>IF(H22="","",IF(B22="NB",P21,IF(O22="",SUM($O$5:$O22)+N22,SUM($O$5:$O22))))</f>
        <v>-22</v>
      </c>
      <c r="Q22" s="122" t="str">
        <f t="shared" si="0"/>
        <v/>
      </c>
      <c r="R22" s="120">
        <f t="shared" si="11"/>
        <v>-8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7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48" t="str">
        <f t="shared" si="37"/>
        <v>B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3"/>
        <v>100120</v>
      </c>
      <c r="AY22" s="14" t="str">
        <f t="shared" si="43"/>
        <v>012001</v>
      </c>
      <c r="AZ22" s="14" t="str">
        <f t="shared" si="44"/>
        <v>B</v>
      </c>
      <c r="BA22" s="14" t="str">
        <f t="shared" si="19"/>
        <v>F6L</v>
      </c>
      <c r="BB22" s="14" t="str">
        <f t="shared" si="45"/>
        <v>F7</v>
      </c>
      <c r="BC22" s="14" t="str">
        <f t="shared" si="20"/>
        <v>F2W</v>
      </c>
      <c r="BD22" s="14" t="str">
        <f t="shared" si="48"/>
        <v>B</v>
      </c>
      <c r="BE22" s="14" t="str">
        <f t="shared" si="46"/>
        <v>7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4" t="str">
        <f t="shared" si="49"/>
        <v>F8</v>
      </c>
      <c r="E23" s="113" t="str">
        <f t="shared" si="50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3" t="str">
        <f t="shared" si="9"/>
        <v/>
      </c>
      <c r="M23" s="24" t="str">
        <f t="shared" si="24"/>
        <v>L</v>
      </c>
      <c r="N23" s="24">
        <f t="shared" si="25"/>
        <v>-34</v>
      </c>
      <c r="O23" s="116" t="str">
        <f t="shared" si="10"/>
        <v/>
      </c>
      <c r="P23" s="24">
        <f>IF(H23="","",IF(B23="NB",P22,IF(O23="",SUM($O$5:$O23)+N23,SUM($O$5:$O23))))</f>
        <v>-32</v>
      </c>
      <c r="Q23" s="122" t="str">
        <f t="shared" si="0"/>
        <v/>
      </c>
      <c r="R23" s="120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52"/>
        <v>N</v>
      </c>
      <c r="X23" s="14" t="str">
        <f t="shared" si="28"/>
        <v>Y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8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48" t="str">
        <f t="shared" si="37"/>
        <v>F2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F8</v>
      </c>
      <c r="AM23" s="71" t="str">
        <f t="shared" si="15"/>
        <v/>
      </c>
      <c r="AN23" s="71" t="str">
        <f t="shared" si="16"/>
        <v>F2</v>
      </c>
      <c r="AO23" s="71" t="str">
        <f t="shared" si="17"/>
        <v/>
      </c>
      <c r="AP23" s="14" t="str">
        <f t="shared" si="42"/>
        <v>N</v>
      </c>
      <c r="AR23" s="14" t="str">
        <f t="shared" si="3"/>
        <v>T-T</v>
      </c>
      <c r="AS23" s="14" t="str">
        <f t="shared" si="51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3"/>
        <v>001200</v>
      </c>
      <c r="AY23" s="14" t="str">
        <f t="shared" si="43"/>
        <v>120012</v>
      </c>
      <c r="AZ23" s="14" t="str">
        <f t="shared" si="44"/>
        <v>B</v>
      </c>
      <c r="BA23" s="14" t="str">
        <f t="shared" si="19"/>
        <v>F7L</v>
      </c>
      <c r="BB23" s="14" t="str">
        <f t="shared" si="45"/>
        <v>F8</v>
      </c>
      <c r="BC23" s="14" t="str">
        <f t="shared" si="20"/>
        <v>BL</v>
      </c>
      <c r="BD23" s="14" t="str">
        <f t="shared" si="48"/>
        <v>F2</v>
      </c>
      <c r="BE23" s="14" t="str">
        <f t="shared" si="46"/>
        <v>8</v>
      </c>
      <c r="BF23" s="14" t="str">
        <f t="shared" si="47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5" t="str">
        <f t="shared" si="49"/>
        <v>F9</v>
      </c>
      <c r="E24" s="114" t="str">
        <f t="shared" si="50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4" t="str">
        <f t="shared" si="9"/>
        <v/>
      </c>
      <c r="M24" s="25" t="str">
        <f t="shared" si="24"/>
        <v>W</v>
      </c>
      <c r="N24" s="25">
        <f t="shared" si="25"/>
        <v>-22</v>
      </c>
      <c r="O24" s="123" t="str">
        <f t="shared" si="10"/>
        <v/>
      </c>
      <c r="P24" s="25">
        <f>IF(H24="","",IF(B24="NB",P23,IF(O24="",SUM($O$5:$O24)+N24,SUM($O$5:$O24))))</f>
        <v>-20</v>
      </c>
      <c r="Q24" s="124" t="str">
        <f t="shared" si="0"/>
        <v/>
      </c>
      <c r="R24" s="121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9</v>
      </c>
      <c r="AD24" s="14">
        <f t="shared" si="34"/>
        <v>0</v>
      </c>
      <c r="AE24" s="14">
        <f t="shared" si="35"/>
        <v>3</v>
      </c>
      <c r="AF24" s="14">
        <f t="shared" si="36"/>
        <v>0</v>
      </c>
      <c r="AG24" s="148" t="str">
        <f t="shared" si="37"/>
        <v>F3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F9</v>
      </c>
      <c r="AM24" s="71" t="str">
        <f t="shared" si="15"/>
        <v/>
      </c>
      <c r="AN24" s="71" t="str">
        <f t="shared" si="16"/>
        <v>F3</v>
      </c>
      <c r="AO24" s="71" t="str">
        <f t="shared" si="17"/>
        <v/>
      </c>
      <c r="AP24" s="14" t="str">
        <f t="shared" si="42"/>
        <v>N</v>
      </c>
      <c r="AR24" s="14" t="str">
        <f t="shared" si="3"/>
        <v>T-T</v>
      </c>
      <c r="AS24" s="14" t="str">
        <f t="shared" si="51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3"/>
        <v>012000</v>
      </c>
      <c r="AY24" s="14" t="str">
        <f t="shared" si="43"/>
        <v>200123</v>
      </c>
      <c r="AZ24" s="14" t="str">
        <f t="shared" si="44"/>
        <v>B</v>
      </c>
      <c r="BA24" s="14" t="str">
        <f t="shared" si="19"/>
        <v>F8L</v>
      </c>
      <c r="BB24" s="14" t="str">
        <f t="shared" si="45"/>
        <v>F9</v>
      </c>
      <c r="BC24" s="14" t="str">
        <f t="shared" si="20"/>
        <v>F2L</v>
      </c>
      <c r="BD24" s="14" t="str">
        <f t="shared" si="48"/>
        <v>F3</v>
      </c>
      <c r="BE24" s="14" t="str">
        <f t="shared" si="46"/>
        <v>9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2" t="str">
        <f t="shared" si="49"/>
        <v>F8</v>
      </c>
      <c r="E25" s="112" t="str">
        <f t="shared" si="50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2" t="str">
        <f t="shared" si="9"/>
        <v/>
      </c>
      <c r="M25" s="36" t="str">
        <f t="shared" si="24"/>
        <v>W</v>
      </c>
      <c r="N25" s="36">
        <f t="shared" si="25"/>
        <v>-12</v>
      </c>
      <c r="O25" s="127" t="str">
        <f t="shared" si="10"/>
        <v/>
      </c>
      <c r="P25" s="36">
        <f>IF(H25="","",IF(B25="NB",P24,IF(O25="",SUM($O$5:$O25)+N25,SUM($O$5:$O25))))</f>
        <v>-10</v>
      </c>
      <c r="Q25" s="128" t="str">
        <f t="shared" si="0"/>
        <v/>
      </c>
      <c r="R25" s="119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8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48" t="str">
        <f t="shared" si="37"/>
        <v>F2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F8</v>
      </c>
      <c r="AM25" s="71" t="str">
        <f t="shared" si="15"/>
        <v/>
      </c>
      <c r="AN25" s="71" t="str">
        <f t="shared" si="16"/>
        <v>F2</v>
      </c>
      <c r="AO25" s="71" t="str">
        <f t="shared" si="17"/>
        <v/>
      </c>
      <c r="AP25" s="14" t="str">
        <f t="shared" si="42"/>
        <v>N</v>
      </c>
      <c r="AR25" s="14" t="str">
        <f t="shared" si="3"/>
        <v>T-T</v>
      </c>
      <c r="AS25" s="14" t="str">
        <f t="shared" si="51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3"/>
        <v>120001</v>
      </c>
      <c r="AY25" s="14" t="str">
        <f t="shared" si="43"/>
        <v>001230</v>
      </c>
      <c r="AZ25" s="14" t="str">
        <f t="shared" si="44"/>
        <v>B</v>
      </c>
      <c r="BA25" s="14" t="str">
        <f t="shared" si="19"/>
        <v>F9W</v>
      </c>
      <c r="BB25" s="14" t="str">
        <f t="shared" si="45"/>
        <v>F8</v>
      </c>
      <c r="BC25" s="14" t="str">
        <f t="shared" si="20"/>
        <v>F3W</v>
      </c>
      <c r="BD25" s="14" t="str">
        <f t="shared" si="48"/>
        <v>F2</v>
      </c>
      <c r="BE25" s="14" t="str">
        <f t="shared" si="46"/>
        <v>8</v>
      </c>
      <c r="BF25" s="14" t="str">
        <f t="shared" si="47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4" t="str">
        <f t="shared" si="49"/>
        <v/>
      </c>
      <c r="E26" s="113" t="str">
        <f t="shared" si="50"/>
        <v>B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4"/>
        <v>W</v>
      </c>
      <c r="N26" s="24">
        <f t="shared" si="25"/>
        <v>-10</v>
      </c>
      <c r="O26" s="116">
        <f t="shared" si="10"/>
        <v>-10</v>
      </c>
      <c r="P26" s="24">
        <f>IF(H26="","",IF(B26="NB",P25,IF(O26="",SUM($O$5:$O26)+N26,SUM($O$5:$O26))))</f>
        <v>-8</v>
      </c>
      <c r="Q26" s="122" t="str">
        <f t="shared" si="0"/>
        <v>Rabbit</v>
      </c>
      <c r="R26" s="120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R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B</v>
      </c>
      <c r="AN26" s="71" t="str">
        <f t="shared" si="16"/>
        <v/>
      </c>
      <c r="AO26" s="71" t="str">
        <f t="shared" si="17"/>
        <v>B</v>
      </c>
      <c r="AP26" s="14" t="str">
        <f t="shared" si="42"/>
        <v>N</v>
      </c>
      <c r="AR26" s="14" t="str">
        <f t="shared" si="3"/>
        <v>T-T</v>
      </c>
      <c r="AS26" s="14" t="str">
        <f t="shared" si="51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00012</v>
      </c>
      <c r="AW26" s="14" t="str">
        <f t="shared" si="53"/>
        <v>12300</v>
      </c>
      <c r="AX26" s="14" t="str">
        <f t="shared" si="43"/>
        <v>200012</v>
      </c>
      <c r="AY26" s="14" t="str">
        <f t="shared" si="43"/>
        <v>012300</v>
      </c>
      <c r="AZ26" s="14" t="str">
        <f t="shared" si="44"/>
        <v>B</v>
      </c>
      <c r="BA26" s="14" t="str">
        <f t="shared" si="19"/>
        <v>F8W</v>
      </c>
      <c r="BB26" s="14" t="str">
        <f t="shared" si="45"/>
        <v>B</v>
      </c>
      <c r="BC26" s="14" t="str">
        <f t="shared" si="20"/>
        <v>F2W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154" t="str">
        <f t="shared" si="49"/>
        <v/>
      </c>
      <c r="E27" s="113" t="str">
        <f t="shared" si="50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25"/>
        <v>-2</v>
      </c>
      <c r="O27" s="116" t="str">
        <f t="shared" si="10"/>
        <v/>
      </c>
      <c r="P27" s="24">
        <f>IF(H27="","",IF(B27="NB",P26,IF(O27="",SUM($O$5:$O27)+N27,SUM($O$5:$O27))))</f>
        <v>-10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S</v>
      </c>
      <c r="W27" s="14" t="str">
        <f t="shared" si="52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48" t="str">
        <f t="shared" si="37"/>
        <v/>
      </c>
      <c r="AH27" s="148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P27" s="14" t="str">
        <f t="shared" si="42"/>
        <v>N</v>
      </c>
      <c r="AR27" s="14" t="str">
        <f t="shared" si="3"/>
        <v>T-T</v>
      </c>
      <c r="AS27" s="14" t="str">
        <f t="shared" si="51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3"/>
        <v>123001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B</v>
      </c>
      <c r="BC27" s="14" t="str">
        <f t="shared" si="20"/>
        <v>BW</v>
      </c>
      <c r="BD27" s="14" t="str">
        <f t="shared" si="48"/>
        <v>B</v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4" t="str">
        <f t="shared" si="49"/>
        <v>F2</v>
      </c>
      <c r="E28" s="113" t="str">
        <f t="shared" si="50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-6</v>
      </c>
      <c r="O28" s="116" t="str">
        <f t="shared" si="10"/>
        <v/>
      </c>
      <c r="P28" s="24">
        <f>IF(H28="","",IF(B28="NB",P27,IF(O28="",SUM($O$5:$O28)+N28,SUM($O$5:$O28))))</f>
        <v>-14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52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P28" s="14" t="str">
        <f t="shared" si="42"/>
        <v>N</v>
      </c>
      <c r="AR28" s="14" t="str">
        <f t="shared" si="3"/>
        <v>T-T</v>
      </c>
      <c r="AS28" s="14" t="str">
        <f t="shared" si="51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3"/>
        <v>230010</v>
      </c>
      <c r="AZ28" s="14" t="str">
        <f t="shared" si="44"/>
        <v>P</v>
      </c>
      <c r="BA28" s="14" t="str">
        <f t="shared" si="19"/>
        <v>BL</v>
      </c>
      <c r="BB28" s="14" t="str">
        <f t="shared" si="45"/>
        <v>F2</v>
      </c>
      <c r="BC28" s="14" t="str">
        <f t="shared" si="20"/>
        <v>BL</v>
      </c>
      <c r="BD28" s="14" t="str">
        <f t="shared" si="48"/>
        <v>F2</v>
      </c>
      <c r="BE28" s="14" t="str">
        <f t="shared" si="46"/>
        <v>2</v>
      </c>
      <c r="BF28" s="14" t="str">
        <f t="shared" si="47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M1</v>
      </c>
      <c r="D29" s="155" t="str">
        <f t="shared" si="49"/>
        <v>F3</v>
      </c>
      <c r="E29" s="114" t="str">
        <f t="shared" si="50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WB</v>
      </c>
      <c r="K29" s="78" t="str">
        <f t="shared" si="8"/>
        <v>F3</v>
      </c>
      <c r="L29" s="114" t="str">
        <f t="shared" si="9"/>
        <v/>
      </c>
      <c r="M29" s="25" t="str">
        <f t="shared" si="24"/>
        <v>L</v>
      </c>
      <c r="N29" s="25">
        <f t="shared" si="25"/>
        <v>-12</v>
      </c>
      <c r="O29" s="123" t="str">
        <f t="shared" si="10"/>
        <v/>
      </c>
      <c r="P29" s="25">
        <f>IF(H29="","",IF(B29="NB",P28,IF(O29="",SUM($O$5:$O29)+N29,SUM($O$5:$O29))))</f>
        <v>-20</v>
      </c>
      <c r="Q29" s="124" t="str">
        <f t="shared" si="0"/>
        <v/>
      </c>
      <c r="R29" s="121">
        <f t="shared" si="11"/>
        <v>-6</v>
      </c>
      <c r="S29" s="79" t="str">
        <f t="shared" si="12"/>
        <v>L</v>
      </c>
      <c r="T29" s="14">
        <f t="shared" si="5"/>
        <v>-10</v>
      </c>
      <c r="U29" s="14">
        <f t="shared" si="26"/>
        <v>-6</v>
      </c>
      <c r="V29" s="14" t="str">
        <f t="shared" si="27"/>
        <v>C</v>
      </c>
      <c r="W29" s="14" t="str">
        <f t="shared" si="52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3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3"/>
        <v>300101</v>
      </c>
      <c r="AZ29" s="14" t="str">
        <f t="shared" si="44"/>
        <v>P</v>
      </c>
      <c r="BA29" s="14" t="str">
        <f t="shared" si="19"/>
        <v>F2L</v>
      </c>
      <c r="BB29" s="14" t="str">
        <f t="shared" si="45"/>
        <v>F3</v>
      </c>
      <c r="BC29" s="14" t="str">
        <f t="shared" si="20"/>
        <v>F2L</v>
      </c>
      <c r="BD29" s="14" t="str">
        <f t="shared" si="48"/>
        <v>F3</v>
      </c>
      <c r="BE29" s="14" t="str">
        <f t="shared" si="46"/>
        <v>3</v>
      </c>
      <c r="BF29" s="14" t="str">
        <f t="shared" si="47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152" t="str">
        <f t="shared" si="49"/>
        <v/>
      </c>
      <c r="E30" s="112" t="str">
        <f t="shared" si="50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F4</v>
      </c>
      <c r="M30" s="36" t="str">
        <f t="shared" si="24"/>
        <v>L</v>
      </c>
      <c r="N30" s="36">
        <f t="shared" si="25"/>
        <v>-20</v>
      </c>
      <c r="O30" s="127" t="str">
        <f t="shared" si="10"/>
        <v/>
      </c>
      <c r="P30" s="36">
        <f>IF(H30="","",IF(B30="NB",P29,IF(O30="",SUM($O$5:$O30)+N30,SUM($O$5:$O30))))</f>
        <v>-28</v>
      </c>
      <c r="Q30" s="128" t="str">
        <f t="shared" si="0"/>
        <v/>
      </c>
      <c r="R30" s="121">
        <f t="shared" si="11"/>
        <v>-8</v>
      </c>
      <c r="S30" s="79" t="str">
        <f t="shared" si="12"/>
        <v>L</v>
      </c>
      <c r="T30" s="14">
        <f t="shared" si="5"/>
        <v>-10</v>
      </c>
      <c r="U30" s="14">
        <f t="shared" si="26"/>
        <v>-6</v>
      </c>
      <c r="V30" s="14" t="str">
        <f t="shared" si="27"/>
        <v>C</v>
      </c>
      <c r="W30" s="14" t="str">
        <f t="shared" si="52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>M1</v>
      </c>
      <c r="AS30" s="14" t="str">
        <f t="shared" si="51"/>
        <v>WB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3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3"/>
        <v>001012</v>
      </c>
      <c r="AZ30" s="14" t="str">
        <f t="shared" si="44"/>
        <v>B</v>
      </c>
      <c r="BA30" s="14" t="str">
        <f t="shared" si="19"/>
        <v>F3L</v>
      </c>
      <c r="BB30" s="14" t="str">
        <f t="shared" si="45"/>
        <v>F4</v>
      </c>
      <c r="BC30" s="14" t="str">
        <f t="shared" si="20"/>
        <v>F3L</v>
      </c>
      <c r="BD30" s="14" t="str">
        <f t="shared" si="48"/>
        <v>F4</v>
      </c>
      <c r="BE30" s="14" t="str">
        <f t="shared" si="46"/>
        <v>4</v>
      </c>
      <c r="BF30" s="14" t="str">
        <f t="shared" si="47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154" t="str">
        <f t="shared" si="49"/>
        <v/>
      </c>
      <c r="E31" s="113" t="str">
        <f t="shared" si="50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F5</v>
      </c>
      <c r="L31" s="113" t="str">
        <f t="shared" si="9"/>
        <v/>
      </c>
      <c r="M31" s="24" t="str">
        <f t="shared" si="24"/>
        <v>L</v>
      </c>
      <c r="N31" s="24">
        <f t="shared" si="25"/>
        <v>-20</v>
      </c>
      <c r="O31" s="116" t="str">
        <f t="shared" si="10"/>
        <v/>
      </c>
      <c r="P31" s="24">
        <f>IF(H31="","",IF(B31="NB",P30,IF(O31="",SUM($O$5:$O31)+N31,SUM($O$5:$O31))))</f>
        <v>-28</v>
      </c>
      <c r="Q31" s="122" t="str">
        <f t="shared" si="0"/>
        <v/>
      </c>
      <c r="R31" s="121">
        <f t="shared" si="11"/>
        <v>0</v>
      </c>
      <c r="S31" s="79" t="str">
        <f t="shared" si="12"/>
        <v/>
      </c>
      <c r="T31" s="14">
        <f t="shared" si="5"/>
        <v>-10</v>
      </c>
      <c r="U31" s="14">
        <f t="shared" si="26"/>
        <v>0</v>
      </c>
      <c r="V31" s="14" t="str">
        <f t="shared" si="27"/>
        <v>C</v>
      </c>
      <c r="W31" s="14" t="str">
        <f t="shared" si="52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5</v>
      </c>
      <c r="AF31" s="14">
        <f t="shared" si="36"/>
        <v>0</v>
      </c>
      <c r="AG31" s="148" t="str">
        <f t="shared" si="37"/>
        <v>F5</v>
      </c>
      <c r="AH31" s="148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>M1</v>
      </c>
      <c r="AS31" s="14" t="str">
        <f t="shared" si="51"/>
        <v>WB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3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3"/>
        <v>010120</v>
      </c>
      <c r="AZ31" s="14" t="str">
        <f t="shared" si="44"/>
        <v>B</v>
      </c>
      <c r="BA31" s="14" t="str">
        <f t="shared" si="19"/>
        <v>F4L</v>
      </c>
      <c r="BB31" s="14" t="str">
        <f t="shared" si="45"/>
        <v>F5</v>
      </c>
      <c r="BC31" s="14" t="str">
        <f t="shared" si="20"/>
        <v>F4L</v>
      </c>
      <c r="BD31" s="14" t="str">
        <f t="shared" si="48"/>
        <v>F5</v>
      </c>
      <c r="BE31" s="14" t="str">
        <f t="shared" si="46"/>
        <v>5</v>
      </c>
      <c r="BF31" s="14" t="str">
        <f t="shared" si="47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154" t="str">
        <f t="shared" si="49"/>
        <v>F4</v>
      </c>
      <c r="E32" s="113" t="str">
        <f t="shared" si="50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F6</v>
      </c>
      <c r="M32" s="24" t="str">
        <f t="shared" si="24"/>
        <v>W</v>
      </c>
      <c r="N32" s="24">
        <f t="shared" si="25"/>
        <v>-18</v>
      </c>
      <c r="O32" s="116" t="str">
        <f t="shared" si="10"/>
        <v/>
      </c>
      <c r="P32" s="24">
        <f>IF(H32="","",IF(B32="NB",P31,IF(O32="",SUM($O$5:$O32)+N32,SUM($O$5:$O32))))</f>
        <v>-26</v>
      </c>
      <c r="Q32" s="122" t="str">
        <f t="shared" si="0"/>
        <v/>
      </c>
      <c r="R32" s="121">
        <f t="shared" si="11"/>
        <v>2</v>
      </c>
      <c r="S32" s="79" t="str">
        <f t="shared" si="12"/>
        <v>W</v>
      </c>
      <c r="T32" s="14">
        <f t="shared" si="5"/>
        <v>-9</v>
      </c>
      <c r="U32" s="14">
        <f t="shared" si="26"/>
        <v>1</v>
      </c>
      <c r="V32" s="14" t="str">
        <f t="shared" si="27"/>
        <v>C</v>
      </c>
      <c r="W32" s="14" t="str">
        <f t="shared" si="52"/>
        <v>N</v>
      </c>
      <c r="X32" s="14" t="str">
        <f t="shared" si="28"/>
        <v>N</v>
      </c>
      <c r="Y32" s="14">
        <f t="shared" si="29"/>
        <v>6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6</v>
      </c>
      <c r="AG32" s="148" t="str">
        <f t="shared" si="37"/>
        <v/>
      </c>
      <c r="AH32" s="148" t="str">
        <f t="shared" si="38"/>
        <v>F6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3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3"/>
        <v>101201</v>
      </c>
      <c r="AZ32" s="14" t="str">
        <f t="shared" si="44"/>
        <v>B</v>
      </c>
      <c r="BA32" s="14" t="str">
        <f t="shared" si="19"/>
        <v>F5W</v>
      </c>
      <c r="BB32" s="14" t="str">
        <f t="shared" si="45"/>
        <v>F4</v>
      </c>
      <c r="BC32" s="14" t="str">
        <f t="shared" si="20"/>
        <v>F5L</v>
      </c>
      <c r="BD32" s="14" t="str">
        <f t="shared" si="48"/>
        <v>F6</v>
      </c>
      <c r="BE32" s="14" t="str">
        <f t="shared" si="46"/>
        <v>4</v>
      </c>
      <c r="BF32" s="14" t="str">
        <f t="shared" si="47"/>
        <v>6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154" t="str">
        <f t="shared" si="49"/>
        <v/>
      </c>
      <c r="E33" s="113" t="str">
        <f t="shared" si="50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F5</v>
      </c>
      <c r="L33" s="113" t="str">
        <f t="shared" si="9"/>
        <v/>
      </c>
      <c r="M33" s="24" t="str">
        <f t="shared" si="24"/>
        <v>L</v>
      </c>
      <c r="N33" s="24">
        <f t="shared" si="25"/>
        <v>-18</v>
      </c>
      <c r="O33" s="116" t="str">
        <f t="shared" si="10"/>
        <v/>
      </c>
      <c r="P33" s="24">
        <f>IF(H33="","",IF(B33="NB",P32,IF(O33="",SUM($O$5:$O33)+N33,SUM($O$5:$O33))))</f>
        <v>-26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-9</v>
      </c>
      <c r="U33" s="14">
        <f t="shared" si="26"/>
        <v>0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5</v>
      </c>
      <c r="AE33" s="14">
        <f t="shared" si="35"/>
        <v>5</v>
      </c>
      <c r="AF33" s="14">
        <f t="shared" si="36"/>
        <v>0</v>
      </c>
      <c r="AG33" s="148" t="str">
        <f t="shared" si="37"/>
        <v>F5</v>
      </c>
      <c r="AH33" s="148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3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3"/>
        <v>012012</v>
      </c>
      <c r="AZ33" s="14" t="str">
        <f t="shared" si="44"/>
        <v>B</v>
      </c>
      <c r="BA33" s="14" t="str">
        <f t="shared" si="19"/>
        <v>F4L</v>
      </c>
      <c r="BB33" s="14" t="str">
        <f t="shared" si="45"/>
        <v>F5</v>
      </c>
      <c r="BC33" s="14" t="str">
        <f t="shared" si="20"/>
        <v>F6W</v>
      </c>
      <c r="BD33" s="14" t="str">
        <f t="shared" si="48"/>
        <v>F5</v>
      </c>
      <c r="BE33" s="14" t="str">
        <f t="shared" si="46"/>
        <v>5</v>
      </c>
      <c r="BF33" s="14" t="str">
        <f t="shared" si="47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B10</v>
      </c>
      <c r="C34" s="25" t="str">
        <f t="shared" si="2"/>
        <v/>
      </c>
      <c r="D34" s="155" t="str">
        <f t="shared" si="49"/>
        <v/>
      </c>
      <c r="E34" s="114" t="str">
        <f t="shared" si="50"/>
        <v>F4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F6</v>
      </c>
      <c r="M34" s="25" t="str">
        <f t="shared" si="24"/>
        <v>W</v>
      </c>
      <c r="N34" s="25">
        <f t="shared" si="25"/>
        <v>-8</v>
      </c>
      <c r="O34" s="123" t="str">
        <f t="shared" si="10"/>
        <v/>
      </c>
      <c r="P34" s="25">
        <f>IF(H34="","",IF(B34="NB",P33,IF(O34="",SUM($O$5:$O34)+N34,SUM($O$5:$O34))))</f>
        <v>-16</v>
      </c>
      <c r="Q34" s="124" t="str">
        <f t="shared" si="0"/>
        <v/>
      </c>
      <c r="R34" s="121">
        <f t="shared" si="11"/>
        <v>10</v>
      </c>
      <c r="S34" s="79" t="str">
        <f t="shared" si="12"/>
        <v>W</v>
      </c>
      <c r="T34" s="14">
        <f t="shared" si="5"/>
        <v>-6</v>
      </c>
      <c r="U34" s="14">
        <f t="shared" si="26"/>
        <v>3</v>
      </c>
      <c r="V34" s="14" t="str">
        <f t="shared" si="27"/>
        <v>C</v>
      </c>
      <c r="W34" s="14" t="str">
        <f t="shared" si="52"/>
        <v>N</v>
      </c>
      <c r="X34" s="14" t="str">
        <f t="shared" si="28"/>
        <v>N</v>
      </c>
      <c r="Y34" s="14">
        <f t="shared" si="29"/>
        <v>8</v>
      </c>
      <c r="Z34" s="79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4</v>
      </c>
      <c r="AE34" s="14">
        <f t="shared" si="35"/>
        <v>0</v>
      </c>
      <c r="AF34" s="14">
        <f t="shared" si="36"/>
        <v>6</v>
      </c>
      <c r="AG34" s="148" t="str">
        <f t="shared" si="37"/>
        <v/>
      </c>
      <c r="AH34" s="148" t="str">
        <f t="shared" si="38"/>
        <v>F6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3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3"/>
        <v>120123</v>
      </c>
      <c r="AZ34" s="14" t="str">
        <f t="shared" si="44"/>
        <v>B</v>
      </c>
      <c r="BA34" s="14" t="str">
        <f t="shared" si="19"/>
        <v>F5W</v>
      </c>
      <c r="BB34" s="14" t="str">
        <f t="shared" si="45"/>
        <v>F4</v>
      </c>
      <c r="BC34" s="14" t="str">
        <f t="shared" si="20"/>
        <v>F5L</v>
      </c>
      <c r="BD34" s="14" t="str">
        <f t="shared" si="48"/>
        <v>F6</v>
      </c>
      <c r="BE34" s="14" t="str">
        <f t="shared" si="46"/>
        <v>4</v>
      </c>
      <c r="BF34" s="14" t="str">
        <f t="shared" si="47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152" t="str">
        <f t="shared" si="49"/>
        <v/>
      </c>
      <c r="E35" s="112" t="str">
        <f t="shared" si="50"/>
        <v>F3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2" t="str">
        <f t="shared" si="9"/>
        <v/>
      </c>
      <c r="M35" s="36" t="str">
        <f t="shared" si="24"/>
        <v>W</v>
      </c>
      <c r="N35" s="36">
        <f t="shared" si="25"/>
        <v>-10</v>
      </c>
      <c r="O35" s="127" t="str">
        <f t="shared" si="10"/>
        <v/>
      </c>
      <c r="P35" s="36">
        <f>IF(H35="","",IF(B35="NB",P34,IF(O35="",SUM($O$5:$O35)+N35,SUM($O$5:$O35))))</f>
        <v>-18</v>
      </c>
      <c r="Q35" s="128" t="str">
        <f t="shared" si="0"/>
        <v/>
      </c>
      <c r="R35" s="121">
        <f t="shared" si="11"/>
        <v>-2</v>
      </c>
      <c r="S35" s="79" t="str">
        <f t="shared" si="12"/>
        <v>L</v>
      </c>
      <c r="T35" s="14">
        <f t="shared" si="5"/>
        <v>-7</v>
      </c>
      <c r="U35" s="14">
        <f t="shared" si="26"/>
        <v>-1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9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3</v>
      </c>
      <c r="AE35" s="14">
        <f t="shared" si="35"/>
        <v>1</v>
      </c>
      <c r="AF35" s="14">
        <f t="shared" si="36"/>
        <v>0</v>
      </c>
      <c r="AG35" s="148" t="str">
        <f t="shared" si="37"/>
        <v>B</v>
      </c>
      <c r="AH35" s="148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>M1</v>
      </c>
      <c r="AS35" s="14" t="str">
        <f t="shared" si="51"/>
        <v>WB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3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3"/>
        <v>201234</v>
      </c>
      <c r="AZ35" s="14" t="str">
        <f t="shared" si="44"/>
        <v>B</v>
      </c>
      <c r="BA35" s="14" t="str">
        <f t="shared" si="19"/>
        <v>F4W</v>
      </c>
      <c r="BB35" s="14" t="str">
        <f t="shared" si="45"/>
        <v>F3</v>
      </c>
      <c r="BC35" s="14" t="str">
        <f t="shared" si="20"/>
        <v>F6W</v>
      </c>
      <c r="BD35" s="14" t="str">
        <f t="shared" si="48"/>
        <v>B</v>
      </c>
      <c r="BE35" s="14" t="str">
        <f t="shared" si="46"/>
        <v>3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B9</v>
      </c>
      <c r="C36" s="24" t="str">
        <f t="shared" si="2"/>
        <v/>
      </c>
      <c r="D36" s="154" t="str">
        <f t="shared" si="49"/>
        <v/>
      </c>
      <c r="E36" s="113" t="str">
        <f t="shared" si="50"/>
        <v>F4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L5</v>
      </c>
      <c r="M36" s="24" t="str">
        <f t="shared" si="24"/>
        <v>L</v>
      </c>
      <c r="N36" s="24">
        <f t="shared" si="25"/>
        <v>-19</v>
      </c>
      <c r="O36" s="116" t="str">
        <f t="shared" si="10"/>
        <v/>
      </c>
      <c r="P36" s="24">
        <f>IF(H36="","",IF(B36="NB",P35,IF(O36="",SUM($O$5:$O36)+N36,SUM($O$5:$O36))))</f>
        <v>-27</v>
      </c>
      <c r="Q36" s="122" t="str">
        <f t="shared" si="0"/>
        <v/>
      </c>
      <c r="R36" s="121">
        <f t="shared" si="11"/>
        <v>-9</v>
      </c>
      <c r="S36" s="79" t="str">
        <f t="shared" si="12"/>
        <v>L</v>
      </c>
      <c r="T36" s="14">
        <f t="shared" si="5"/>
        <v>-10</v>
      </c>
      <c r="U36" s="14">
        <f t="shared" si="26"/>
        <v>-3</v>
      </c>
      <c r="V36" s="14" t="str">
        <f t="shared" si="27"/>
        <v>C</v>
      </c>
      <c r="W36" s="14" t="str">
        <f t="shared" si="52"/>
        <v>Y</v>
      </c>
      <c r="X36" s="14" t="str">
        <f t="shared" si="28"/>
        <v>Y</v>
      </c>
      <c r="Y36" s="14">
        <f t="shared" si="29"/>
        <v>10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4</v>
      </c>
      <c r="AE36" s="14">
        <f t="shared" si="35"/>
        <v>0</v>
      </c>
      <c r="AF36" s="14">
        <f t="shared" si="36"/>
        <v>5</v>
      </c>
      <c r="AG36" s="148" t="str">
        <f t="shared" si="37"/>
        <v/>
      </c>
      <c r="AH36" s="148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>M1</v>
      </c>
      <c r="AS36" s="14" t="str">
        <f t="shared" si="51"/>
        <v>WB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3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3"/>
        <v>012340</v>
      </c>
      <c r="AZ36" s="14" t="str">
        <f t="shared" si="44"/>
        <v>B</v>
      </c>
      <c r="BA36" s="14" t="str">
        <f t="shared" si="19"/>
        <v>F3L</v>
      </c>
      <c r="BB36" s="14" t="str">
        <f t="shared" si="45"/>
        <v>F4</v>
      </c>
      <c r="BC36" s="14" t="str">
        <f t="shared" si="20"/>
        <v>BW</v>
      </c>
      <c r="BD36" s="14" t="str">
        <f t="shared" si="48"/>
        <v>L5</v>
      </c>
      <c r="BE36" s="14" t="str">
        <f t="shared" si="46"/>
        <v>4</v>
      </c>
      <c r="BF36" s="14" t="str">
        <f t="shared" si="47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P7</v>
      </c>
      <c r="C37" s="24" t="str">
        <f t="shared" si="2"/>
        <v/>
      </c>
      <c r="D37" s="154" t="str">
        <f t="shared" si="49"/>
        <v>F5</v>
      </c>
      <c r="E37" s="113" t="str">
        <f t="shared" si="50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F2</v>
      </c>
      <c r="L37" s="113" t="str">
        <f t="shared" si="9"/>
        <v/>
      </c>
      <c r="M37" s="24" t="str">
        <f t="shared" si="24"/>
        <v>L</v>
      </c>
      <c r="N37" s="24">
        <f t="shared" si="25"/>
        <v>-26</v>
      </c>
      <c r="O37" s="116" t="str">
        <f t="shared" si="10"/>
        <v/>
      </c>
      <c r="P37" s="24">
        <f>IF(H37="","",IF(B37="NB",P36,IF(O37="",SUM($O$5:$O37)+N37,SUM($O$5:$O37))))</f>
        <v>-34</v>
      </c>
      <c r="Q37" s="122" t="str">
        <f t="shared" si="0"/>
        <v/>
      </c>
      <c r="R37" s="121">
        <f t="shared" si="11"/>
        <v>-7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52"/>
        <v>N</v>
      </c>
      <c r="X37" s="14" t="str">
        <f t="shared" si="28"/>
        <v>Y</v>
      </c>
      <c r="Y37" s="14">
        <f t="shared" si="29"/>
        <v>11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5</v>
      </c>
      <c r="AD37" s="14">
        <f t="shared" si="34"/>
        <v>0</v>
      </c>
      <c r="AE37" s="14">
        <f t="shared" si="35"/>
        <v>2</v>
      </c>
      <c r="AF37" s="14">
        <f t="shared" si="36"/>
        <v>0</v>
      </c>
      <c r="AG37" s="148" t="str">
        <f t="shared" si="37"/>
        <v>F2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>M1</v>
      </c>
      <c r="AS37" s="14" t="str">
        <f t="shared" si="51"/>
        <v>WB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3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3"/>
        <v>123400</v>
      </c>
      <c r="AZ37" s="14" t="str">
        <f t="shared" si="44"/>
        <v>B</v>
      </c>
      <c r="BA37" s="14" t="str">
        <f t="shared" si="19"/>
        <v>F4L</v>
      </c>
      <c r="BB37" s="14" t="str">
        <f t="shared" si="45"/>
        <v>F5</v>
      </c>
      <c r="BC37" s="14" t="str">
        <f t="shared" si="20"/>
        <v>L5L</v>
      </c>
      <c r="BD37" s="14" t="str">
        <f t="shared" si="48"/>
        <v>F2</v>
      </c>
      <c r="BE37" s="14" t="str">
        <f t="shared" si="46"/>
        <v>5</v>
      </c>
      <c r="BF37" s="14" t="str">
        <f t="shared" si="47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P3</v>
      </c>
      <c r="C38" s="24" t="str">
        <f t="shared" si="2"/>
        <v/>
      </c>
      <c r="D38" s="154" t="str">
        <f t="shared" si="49"/>
        <v>F6</v>
      </c>
      <c r="E38" s="113" t="str">
        <f t="shared" si="50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F3</v>
      </c>
      <c r="M38" s="24" t="str">
        <f t="shared" si="24"/>
        <v>W</v>
      </c>
      <c r="N38" s="24">
        <f t="shared" si="25"/>
        <v>-29</v>
      </c>
      <c r="O38" s="116" t="str">
        <f t="shared" si="10"/>
        <v/>
      </c>
      <c r="P38" s="24">
        <f>IF(H38="","",IF(B38="NB",P37,IF(O38="",SUM($O$5:$O38)+N38,SUM($O$5:$O38))))</f>
        <v>-37</v>
      </c>
      <c r="Q38" s="122" t="str">
        <f t="shared" si="0"/>
        <v/>
      </c>
      <c r="R38" s="121">
        <f t="shared" si="11"/>
        <v>-3</v>
      </c>
      <c r="S38" s="79" t="str">
        <f t="shared" si="12"/>
        <v>L</v>
      </c>
      <c r="T38" s="14">
        <f t="shared" si="5"/>
        <v>-10</v>
      </c>
      <c r="U38" s="14">
        <f t="shared" si="26"/>
        <v>-6</v>
      </c>
      <c r="V38" s="14" t="str">
        <f t="shared" si="27"/>
        <v>C</v>
      </c>
      <c r="W38" s="14" t="str">
        <f t="shared" si="52"/>
        <v>N</v>
      </c>
      <c r="X38" s="14" t="str">
        <f t="shared" si="28"/>
        <v>N</v>
      </c>
      <c r="Y38" s="14">
        <f t="shared" si="29"/>
        <v>12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6</v>
      </c>
      <c r="AD38" s="14">
        <f t="shared" si="34"/>
        <v>0</v>
      </c>
      <c r="AE38" s="14">
        <f t="shared" si="35"/>
        <v>0</v>
      </c>
      <c r="AF38" s="14">
        <f t="shared" si="36"/>
        <v>3</v>
      </c>
      <c r="AG38" s="148" t="str">
        <f t="shared" si="37"/>
        <v/>
      </c>
      <c r="AH38" s="148" t="str">
        <f t="shared" si="38"/>
        <v>F3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>M1</v>
      </c>
      <c r="AS38" s="14" t="str">
        <f t="shared" si="51"/>
        <v>WB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3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3"/>
        <v>234001</v>
      </c>
      <c r="AZ38" s="14" t="str">
        <f t="shared" si="44"/>
        <v>B</v>
      </c>
      <c r="BA38" s="14" t="str">
        <f t="shared" si="19"/>
        <v>F5L</v>
      </c>
      <c r="BB38" s="14" t="str">
        <f t="shared" si="45"/>
        <v>F6</v>
      </c>
      <c r="BC38" s="14" t="str">
        <f t="shared" si="20"/>
        <v>F2L</v>
      </c>
      <c r="BD38" s="14" t="str">
        <f t="shared" si="48"/>
        <v>F3</v>
      </c>
      <c r="BE38" s="14" t="str">
        <f t="shared" si="46"/>
        <v>6</v>
      </c>
      <c r="BF38" s="14" t="str">
        <f t="shared" si="47"/>
        <v>3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B5</v>
      </c>
      <c r="C39" s="25" t="str">
        <f t="shared" si="2"/>
        <v/>
      </c>
      <c r="D39" s="155" t="str">
        <f t="shared" si="49"/>
        <v/>
      </c>
      <c r="E39" s="114" t="str">
        <f t="shared" si="50"/>
        <v>F7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F2</v>
      </c>
      <c r="L39" s="114" t="str">
        <f t="shared" si="9"/>
        <v/>
      </c>
      <c r="M39" s="25" t="str">
        <f t="shared" si="24"/>
        <v>W</v>
      </c>
      <c r="N39" s="25">
        <f t="shared" si="25"/>
        <v>-34</v>
      </c>
      <c r="O39" s="123" t="str">
        <f t="shared" si="10"/>
        <v/>
      </c>
      <c r="P39" s="25">
        <f>IF(H39="","",IF(B39="NB",P38,IF(O39="",SUM($O$5:$O39)+N39,SUM($O$5:$O39))))</f>
        <v>-42</v>
      </c>
      <c r="Q39" s="124" t="str">
        <f t="shared" si="0"/>
        <v/>
      </c>
      <c r="R39" s="121">
        <f t="shared" si="11"/>
        <v>-5</v>
      </c>
      <c r="S39" s="79" t="str">
        <f t="shared" si="12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52"/>
        <v>N</v>
      </c>
      <c r="X39" s="14" t="str">
        <f t="shared" si="28"/>
        <v>N</v>
      </c>
      <c r="Y39" s="14">
        <f t="shared" si="29"/>
        <v>13</v>
      </c>
      <c r="Z39" s="79" t="str">
        <f t="shared" si="30"/>
        <v>N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7</v>
      </c>
      <c r="AE39" s="14">
        <f t="shared" si="35"/>
        <v>2</v>
      </c>
      <c r="AF39" s="14">
        <f t="shared" si="36"/>
        <v>0</v>
      </c>
      <c r="AG39" s="148" t="str">
        <f t="shared" si="37"/>
        <v>F2</v>
      </c>
      <c r="AH39" s="148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>M1</v>
      </c>
      <c r="AS39" s="14" t="str">
        <f t="shared" si="51"/>
        <v>WB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3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3"/>
        <v>340012</v>
      </c>
      <c r="AZ39" s="14" t="str">
        <f t="shared" si="44"/>
        <v>B</v>
      </c>
      <c r="BA39" s="14" t="str">
        <f t="shared" si="19"/>
        <v>F6L</v>
      </c>
      <c r="BB39" s="14" t="str">
        <f t="shared" si="45"/>
        <v>F7</v>
      </c>
      <c r="BC39" s="14" t="str">
        <f t="shared" si="20"/>
        <v>F3W</v>
      </c>
      <c r="BD39" s="14" t="str">
        <f t="shared" si="48"/>
        <v>F2</v>
      </c>
      <c r="BE39" s="14" t="str">
        <f t="shared" si="46"/>
        <v>7</v>
      </c>
      <c r="BF39" s="14" t="str">
        <f t="shared" si="47"/>
        <v>2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B9</v>
      </c>
      <c r="C40" s="36" t="str">
        <f t="shared" si="2"/>
        <v/>
      </c>
      <c r="D40" s="152" t="str">
        <f t="shared" si="49"/>
        <v/>
      </c>
      <c r="E40" s="112" t="str">
        <f t="shared" si="50"/>
        <v>F8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B</v>
      </c>
      <c r="M40" s="36" t="str">
        <f t="shared" si="24"/>
        <v>L</v>
      </c>
      <c r="N40" s="36">
        <f t="shared" si="25"/>
        <v>-43</v>
      </c>
      <c r="O40" s="127" t="str">
        <f t="shared" si="10"/>
        <v/>
      </c>
      <c r="P40" s="36">
        <f>IF(H40="","",IF(B40="NB",P39,IF(O40="",SUM($O$5:$O40)+N40,SUM($O$5:$O40))))</f>
        <v>-51</v>
      </c>
      <c r="Q40" s="128" t="str">
        <f t="shared" si="0"/>
        <v/>
      </c>
      <c r="R40" s="121">
        <f t="shared" si="11"/>
        <v>-9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52"/>
        <v>N</v>
      </c>
      <c r="X40" s="14" t="str">
        <f t="shared" si="28"/>
        <v>N</v>
      </c>
      <c r="Y40" s="14">
        <f t="shared" si="29"/>
        <v>14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8</v>
      </c>
      <c r="AE40" s="14">
        <f t="shared" si="35"/>
        <v>0</v>
      </c>
      <c r="AF40" s="14">
        <f t="shared" si="36"/>
        <v>1</v>
      </c>
      <c r="AG40" s="148" t="str">
        <f t="shared" si="37"/>
        <v/>
      </c>
      <c r="AH40" s="148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>M1</v>
      </c>
      <c r="AS40" s="14" t="str">
        <f t="shared" si="51"/>
        <v>WB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3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3"/>
        <v>400120</v>
      </c>
      <c r="AZ40" s="14" t="str">
        <f t="shared" si="44"/>
        <v>P</v>
      </c>
      <c r="BA40" s="14" t="str">
        <f t="shared" si="19"/>
        <v>F7L</v>
      </c>
      <c r="BB40" s="14" t="str">
        <f t="shared" si="45"/>
        <v>F8</v>
      </c>
      <c r="BC40" s="14" t="str">
        <f t="shared" si="20"/>
        <v>F2W</v>
      </c>
      <c r="BD40" s="14" t="str">
        <f t="shared" si="48"/>
        <v>B</v>
      </c>
      <c r="BE40" s="14" t="str">
        <f t="shared" si="46"/>
        <v>8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B11</v>
      </c>
      <c r="C41" s="24" t="str">
        <f t="shared" si="2"/>
        <v>T-T</v>
      </c>
      <c r="D41" s="154" t="str">
        <f t="shared" si="49"/>
        <v/>
      </c>
      <c r="E41" s="113" t="str">
        <f t="shared" si="50"/>
        <v>F9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F2</v>
      </c>
      <c r="M41" s="24" t="str">
        <f t="shared" si="24"/>
        <v>L</v>
      </c>
      <c r="N41" s="24">
        <f t="shared" si="25"/>
        <v>-54</v>
      </c>
      <c r="O41" s="116" t="str">
        <f t="shared" si="10"/>
        <v/>
      </c>
      <c r="P41" s="24">
        <f>IF(H41="","",IF(B41="NB",P40,IF(O41="",SUM($O$5:$O41)+N41,SUM($O$5:$O41))))</f>
        <v>-62</v>
      </c>
      <c r="Q41" s="122" t="str">
        <f t="shared" si="0"/>
        <v/>
      </c>
      <c r="R41" s="121">
        <f t="shared" si="11"/>
        <v>-11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52"/>
        <v>N</v>
      </c>
      <c r="X41" s="14" t="str">
        <f t="shared" si="28"/>
        <v>Y</v>
      </c>
      <c r="Y41" s="14">
        <f t="shared" si="29"/>
        <v>15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9</v>
      </c>
      <c r="AE41" s="14">
        <f t="shared" si="35"/>
        <v>0</v>
      </c>
      <c r="AF41" s="14">
        <f t="shared" si="36"/>
        <v>2</v>
      </c>
      <c r="AG41" s="148" t="str">
        <f t="shared" si="37"/>
        <v/>
      </c>
      <c r="AH41" s="148" t="str">
        <f t="shared" si="38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F9</v>
      </c>
      <c r="AN41" s="71" t="str">
        <f t="shared" si="16"/>
        <v/>
      </c>
      <c r="AO41" s="71" t="str">
        <f t="shared" si="17"/>
        <v>F2</v>
      </c>
      <c r="AP41" s="14" t="str">
        <f t="shared" si="42"/>
        <v>N</v>
      </c>
      <c r="AR41" s="14" t="str">
        <f t="shared" si="3"/>
        <v>T-T</v>
      </c>
      <c r="AS41" s="14" t="str">
        <f t="shared" si="51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3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3"/>
        <v>001200</v>
      </c>
      <c r="AZ41" s="14" t="str">
        <f t="shared" si="44"/>
        <v>P</v>
      </c>
      <c r="BA41" s="14" t="str">
        <f t="shared" si="19"/>
        <v>F8L</v>
      </c>
      <c r="BB41" s="14" t="str">
        <f t="shared" si="45"/>
        <v>F9</v>
      </c>
      <c r="BC41" s="14" t="str">
        <f t="shared" si="20"/>
        <v>BL</v>
      </c>
      <c r="BD41" s="14" t="str">
        <f t="shared" si="48"/>
        <v>F2</v>
      </c>
      <c r="BE41" s="14" t="str">
        <f t="shared" si="46"/>
        <v>9</v>
      </c>
      <c r="BF41" s="14" t="str">
        <f t="shared" si="47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B13</v>
      </c>
      <c r="C42" s="24" t="str">
        <f t="shared" si="2"/>
        <v/>
      </c>
      <c r="D42" s="154" t="str">
        <f t="shared" si="49"/>
        <v/>
      </c>
      <c r="E42" s="113" t="str">
        <f t="shared" si="50"/>
        <v>F10</v>
      </c>
      <c r="F42" s="67" t="str">
        <f t="shared" si="23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F3</v>
      </c>
      <c r="M42" s="24" t="str">
        <f t="shared" si="24"/>
        <v>L</v>
      </c>
      <c r="N42" s="24">
        <f t="shared" si="25"/>
        <v>-67</v>
      </c>
      <c r="O42" s="116" t="str">
        <f t="shared" si="10"/>
        <v/>
      </c>
      <c r="P42" s="24">
        <f>IF(H42="","",IF(B42="NB",P41,IF(O42="",SUM($O$5:$O42)+N42,SUM($O$5:$O42))))</f>
        <v>-75</v>
      </c>
      <c r="Q42" s="122" t="str">
        <f t="shared" si="0"/>
        <v/>
      </c>
      <c r="R42" s="121">
        <f t="shared" si="11"/>
        <v>-13</v>
      </c>
      <c r="S42" s="79" t="str">
        <f t="shared" si="12"/>
        <v>L</v>
      </c>
      <c r="T42" s="14">
        <f t="shared" si="5"/>
        <v>-10</v>
      </c>
      <c r="U42" s="14">
        <f t="shared" si="26"/>
        <v>-6</v>
      </c>
      <c r="V42" s="14" t="str">
        <f t="shared" si="27"/>
        <v>C</v>
      </c>
      <c r="W42" s="14" t="str">
        <f t="shared" si="52"/>
        <v>N</v>
      </c>
      <c r="X42" s="14" t="str">
        <f t="shared" si="28"/>
        <v>N</v>
      </c>
      <c r="Y42" s="14">
        <f t="shared" si="29"/>
        <v>16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10</v>
      </c>
      <c r="AE42" s="14">
        <f t="shared" si="35"/>
        <v>0</v>
      </c>
      <c r="AF42" s="14">
        <f t="shared" si="36"/>
        <v>3</v>
      </c>
      <c r="AG42" s="148" t="str">
        <f t="shared" si="37"/>
        <v/>
      </c>
      <c r="AH42" s="148" t="str">
        <f t="shared" si="38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F10</v>
      </c>
      <c r="AN42" s="71" t="str">
        <f t="shared" si="16"/>
        <v/>
      </c>
      <c r="AO42" s="71" t="str">
        <f t="shared" si="17"/>
        <v>F3</v>
      </c>
      <c r="AP42" s="14" t="str">
        <f t="shared" si="42"/>
        <v>N</v>
      </c>
      <c r="AR42" s="14" t="str">
        <f t="shared" si="3"/>
        <v>T-T</v>
      </c>
      <c r="AS42" s="14" t="str">
        <f t="shared" si="51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3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3"/>
        <v>012000</v>
      </c>
      <c r="AZ42" s="14" t="str">
        <f t="shared" si="44"/>
        <v>P</v>
      </c>
      <c r="BA42" s="14" t="str">
        <f t="shared" si="19"/>
        <v>F9L</v>
      </c>
      <c r="BB42" s="14" t="str">
        <f t="shared" si="45"/>
        <v>F10</v>
      </c>
      <c r="BC42" s="14" t="str">
        <f t="shared" si="20"/>
        <v>F2L</v>
      </c>
      <c r="BD42" s="14" t="str">
        <f t="shared" si="48"/>
        <v>F3</v>
      </c>
      <c r="BE42" s="14" t="str">
        <f t="shared" si="46"/>
        <v>10</v>
      </c>
      <c r="BF42" s="14" t="str">
        <f t="shared" si="47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P7</v>
      </c>
      <c r="C43" s="24" t="str">
        <f t="shared" si="2"/>
        <v>M1</v>
      </c>
      <c r="D43" s="154" t="str">
        <f t="shared" si="49"/>
        <v>F11</v>
      </c>
      <c r="E43" s="113" t="str">
        <f t="shared" si="50"/>
        <v/>
      </c>
      <c r="F43" s="67" t="str">
        <f t="shared" si="23"/>
        <v>L</v>
      </c>
      <c r="H43" s="81" t="str">
        <f>IF('Strategy Dashboard'!AU43="","",'Strategy Dashboard'!AU43)</f>
        <v>B</v>
      </c>
      <c r="J43" s="68" t="str">
        <f t="shared" si="7"/>
        <v>WB</v>
      </c>
      <c r="K43" s="77" t="str">
        <f t="shared" si="8"/>
        <v/>
      </c>
      <c r="L43" s="113" t="str">
        <f t="shared" si="9"/>
        <v>F4</v>
      </c>
      <c r="M43" s="24" t="str">
        <f t="shared" si="24"/>
        <v>W</v>
      </c>
      <c r="N43" s="24">
        <f t="shared" si="25"/>
        <v>-74</v>
      </c>
      <c r="O43" s="116" t="str">
        <f t="shared" si="10"/>
        <v/>
      </c>
      <c r="P43" s="24">
        <f>IF(H43="","",IF(B43="NB",P42,IF(O43="",SUM($O$5:$O43)+N43,SUM($O$5:$O43))))</f>
        <v>-82</v>
      </c>
      <c r="Q43" s="122" t="str">
        <f t="shared" si="0"/>
        <v/>
      </c>
      <c r="R43" s="121">
        <f t="shared" si="11"/>
        <v>-7</v>
      </c>
      <c r="S43" s="79" t="str">
        <f t="shared" si="12"/>
        <v>L</v>
      </c>
      <c r="T43" s="14">
        <f t="shared" si="5"/>
        <v>-10</v>
      </c>
      <c r="U43" s="14">
        <f t="shared" si="26"/>
        <v>-6</v>
      </c>
      <c r="V43" s="14" t="str">
        <f t="shared" si="27"/>
        <v>C</v>
      </c>
      <c r="W43" s="14" t="str">
        <f t="shared" si="52"/>
        <v>N</v>
      </c>
      <c r="X43" s="14" t="str">
        <f t="shared" si="28"/>
        <v>N</v>
      </c>
      <c r="Y43" s="14">
        <f t="shared" si="29"/>
        <v>17</v>
      </c>
      <c r="Z43" s="79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11</v>
      </c>
      <c r="AD43" s="14">
        <f t="shared" si="34"/>
        <v>0</v>
      </c>
      <c r="AE43" s="14">
        <f t="shared" si="35"/>
        <v>0</v>
      </c>
      <c r="AF43" s="14">
        <f t="shared" si="36"/>
        <v>4</v>
      </c>
      <c r="AG43" s="148" t="str">
        <f t="shared" si="37"/>
        <v/>
      </c>
      <c r="AH43" s="148" t="str">
        <f t="shared" si="38"/>
        <v>F4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>M1</v>
      </c>
      <c r="AS43" s="14" t="str">
        <f t="shared" si="51"/>
        <v>WB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3"/>
        <v>01234</v>
      </c>
      <c r="AW43" s="14" t="str">
        <f t="shared" si="53"/>
        <v>20000</v>
      </c>
      <c r="AX43" s="14" t="str">
        <f t="shared" si="43"/>
        <v>001234</v>
      </c>
      <c r="AY43" s="14" t="str">
        <f t="shared" si="43"/>
        <v>120000</v>
      </c>
      <c r="AZ43" s="14" t="str">
        <f t="shared" si="44"/>
        <v>P</v>
      </c>
      <c r="BA43" s="14" t="str">
        <f t="shared" si="19"/>
        <v>F10L</v>
      </c>
      <c r="BB43" s="14" t="str">
        <f t="shared" si="45"/>
        <v>F11</v>
      </c>
      <c r="BC43" s="14" t="str">
        <f t="shared" si="20"/>
        <v>F3L</v>
      </c>
      <c r="BD43" s="14" t="str">
        <f t="shared" si="48"/>
        <v>F4</v>
      </c>
      <c r="BE43" s="14" t="str">
        <f t="shared" si="46"/>
        <v>11</v>
      </c>
      <c r="BF43" s="14" t="str">
        <f t="shared" si="47"/>
        <v>4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P15</v>
      </c>
      <c r="C44" s="25" t="str">
        <f t="shared" si="2"/>
        <v/>
      </c>
      <c r="D44" s="155" t="str">
        <f t="shared" si="49"/>
        <v>F12</v>
      </c>
      <c r="E44" s="114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>F3</v>
      </c>
      <c r="L44" s="114" t="str">
        <f t="shared" si="9"/>
        <v/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>C</v>
      </c>
      <c r="W44" s="14" t="str">
        <f t="shared" si="52"/>
        <v>N</v>
      </c>
      <c r="X44" s="14" t="str">
        <f t="shared" si="28"/>
        <v>N</v>
      </c>
      <c r="Y44" s="14">
        <f t="shared" si="29"/>
        <v>18</v>
      </c>
      <c r="Z44" s="79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12</v>
      </c>
      <c r="AD44" s="14">
        <f t="shared" si="34"/>
        <v>0</v>
      </c>
      <c r="AE44" s="14">
        <f t="shared" si="35"/>
        <v>3</v>
      </c>
      <c r="AF44" s="14">
        <f t="shared" si="36"/>
        <v>0</v>
      </c>
      <c r="AG44" s="148" t="str">
        <f t="shared" si="37"/>
        <v>F3</v>
      </c>
      <c r="AH44" s="148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>M1</v>
      </c>
      <c r="AS44" s="14" t="str">
        <f t="shared" si="51"/>
        <v>WB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12340</v>
      </c>
      <c r="AW44" s="14" t="str">
        <f t="shared" si="53"/>
        <v>00001</v>
      </c>
      <c r="AX44" s="14" t="str">
        <f t="shared" si="43"/>
        <v>012340</v>
      </c>
      <c r="AY44" s="14" t="str">
        <f t="shared" si="43"/>
        <v>200001</v>
      </c>
      <c r="AZ44" s="14" t="str">
        <f t="shared" si="44"/>
        <v>P</v>
      </c>
      <c r="BA44" s="14" t="str">
        <f t="shared" si="19"/>
        <v>F11L</v>
      </c>
      <c r="BB44" s="14" t="str">
        <f t="shared" si="45"/>
        <v>F12</v>
      </c>
      <c r="BC44" s="14" t="str">
        <f t="shared" si="20"/>
        <v>F4W</v>
      </c>
      <c r="BD44" s="14" t="str">
        <f t="shared" si="48"/>
        <v>F3</v>
      </c>
      <c r="BE44" s="14" t="str">
        <f t="shared" si="46"/>
        <v>12</v>
      </c>
      <c r="BF44" s="14" t="str">
        <f t="shared" si="47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2" t="str">
        <f t="shared" si="49"/>
        <v/>
      </c>
      <c r="E45" s="112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23400</v>
      </c>
      <c r="AW45" s="14" t="str">
        <f t="shared" si="53"/>
        <v>00010</v>
      </c>
      <c r="AX45" s="14" t="str">
        <f t="shared" si="43"/>
        <v>123400</v>
      </c>
      <c r="AY45" s="14" t="str">
        <f t="shared" si="43"/>
        <v>000010</v>
      </c>
      <c r="AZ45" s="14" t="str">
        <f t="shared" si="44"/>
        <v>P</v>
      </c>
      <c r="BA45" s="14" t="str">
        <f t="shared" si="19"/>
        <v>F12</v>
      </c>
      <c r="BB45" s="14" t="str">
        <f t="shared" si="45"/>
        <v/>
      </c>
      <c r="BC45" s="14" t="str">
        <f t="shared" si="20"/>
        <v>F3</v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4" t="str">
        <f t="shared" si="49"/>
        <v/>
      </c>
      <c r="E46" s="113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34000</v>
      </c>
      <c r="AW46" s="14" t="str">
        <f t="shared" si="54"/>
        <v>00100</v>
      </c>
      <c r="AX46" s="14" t="str">
        <f t="shared" ref="AX46:AY61" si="55">IF(AT40="",0,AT40)&amp;IF(AT41="",0,AT41)&amp;IF(AT42="",0,AT42)&amp;IF(AT43="",0,AT43)&amp;IF(AT44="",0,AT44)&amp;IF(AT45="",0,AT45)</f>
        <v>234000</v>
      </c>
      <c r="AY46" s="14" t="str">
        <f t="shared" si="55"/>
        <v>000100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4" t="str">
        <f t="shared" si="49"/>
        <v/>
      </c>
      <c r="E47" s="113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40000</v>
      </c>
      <c r="AW47" s="14" t="str">
        <f t="shared" si="54"/>
        <v>01000</v>
      </c>
      <c r="AX47" s="14" t="str">
        <f t="shared" si="55"/>
        <v>340000</v>
      </c>
      <c r="AY47" s="14" t="str">
        <f t="shared" si="55"/>
        <v>001000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4" t="str">
        <f t="shared" si="49"/>
        <v/>
      </c>
      <c r="E48" s="113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10000</v>
      </c>
      <c r="AX48" s="14" t="str">
        <f t="shared" si="55"/>
        <v>400000</v>
      </c>
      <c r="AY48" s="14" t="str">
        <f t="shared" si="55"/>
        <v>010000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5" t="str">
        <f t="shared" si="49"/>
        <v/>
      </c>
      <c r="E49" s="114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100000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2" t="str">
        <f t="shared" si="49"/>
        <v/>
      </c>
      <c r="E50" s="112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4" t="str">
        <f t="shared" si="49"/>
        <v/>
      </c>
      <c r="E51" s="113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4" t="str">
        <f t="shared" si="49"/>
        <v/>
      </c>
      <c r="E52" s="113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4" t="str">
        <f t="shared" si="49"/>
        <v/>
      </c>
      <c r="E53" s="113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5" t="str">
        <f t="shared" si="49"/>
        <v/>
      </c>
      <c r="E54" s="114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2" t="str">
        <f t="shared" si="49"/>
        <v/>
      </c>
      <c r="E55" s="112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4" t="str">
        <f t="shared" si="49"/>
        <v/>
      </c>
      <c r="E56" s="113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4" t="str">
        <f t="shared" si="49"/>
        <v/>
      </c>
      <c r="E57" s="113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4" t="str">
        <f t="shared" si="49"/>
        <v/>
      </c>
      <c r="E58" s="113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5" t="str">
        <f t="shared" si="49"/>
        <v/>
      </c>
      <c r="E59" s="114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2" t="str">
        <f t="shared" si="49"/>
        <v/>
      </c>
      <c r="E60" s="112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4" t="str">
        <f t="shared" si="49"/>
        <v/>
      </c>
      <c r="E61" s="113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4" t="str">
        <f t="shared" si="49"/>
        <v/>
      </c>
      <c r="E62" s="113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4" t="str">
        <f t="shared" si="49"/>
        <v/>
      </c>
      <c r="E63" s="113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5" t="str">
        <f t="shared" si="49"/>
        <v/>
      </c>
      <c r="E64" s="114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2" t="str">
        <f t="shared" si="49"/>
        <v/>
      </c>
      <c r="E65" s="112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4" t="str">
        <f t="shared" si="49"/>
        <v/>
      </c>
      <c r="E66" s="113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4" t="str">
        <f t="shared" si="49"/>
        <v/>
      </c>
      <c r="E67" s="113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4" t="str">
        <f t="shared" si="49"/>
        <v/>
      </c>
      <c r="E68" s="113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5" t="str">
        <f t="shared" si="49"/>
        <v/>
      </c>
      <c r="E69" s="114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3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2" t="str">
        <f t="shared" si="49"/>
        <v/>
      </c>
      <c r="E70" s="112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3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4" t="str">
        <f t="shared" si="49"/>
        <v/>
      </c>
      <c r="E71" s="113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3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4" t="str">
        <f t="shared" si="49"/>
        <v/>
      </c>
      <c r="E72" s="113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3"/>
        <v/>
      </c>
      <c r="R72" s="121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4" t="str">
        <f t="shared" si="49"/>
        <v/>
      </c>
      <c r="E73" s="113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3"/>
        <v/>
      </c>
      <c r="R73" s="121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5" t="str">
        <f t="shared" si="49"/>
        <v/>
      </c>
      <c r="E74" s="114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4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3"/>
        <v/>
      </c>
      <c r="R74" s="121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2" t="str">
        <f t="shared" si="49"/>
        <v/>
      </c>
      <c r="E75" s="112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2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7" t="str">
        <f t="shared" si="71"/>
        <v/>
      </c>
      <c r="P75" s="36" t="str">
        <f>IF(H75="","",IF(B75="NB",P74,IF(O75="",SUM($O$5:$O75)+N75,SUM($O$5:$O75))))</f>
        <v/>
      </c>
      <c r="Q75" s="128" t="str">
        <f t="shared" si="63"/>
        <v/>
      </c>
      <c r="R75" s="121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48" t="str">
        <f t="shared" ref="AG75:AG109" si="92">IF(H74="","",IF(AS75="WB",IF(OR(AS74&lt;&gt;"WB",AND(AG74="",AH74="")),IF(H74="B",BD75,""),IF(AG74="",BD75,"")),AN75))</f>
        <v/>
      </c>
      <c r="AH75" s="148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4" t="str">
        <f t="shared" si="49"/>
        <v/>
      </c>
      <c r="E76" s="113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3" t="str">
        <f t="shared" si="70"/>
        <v/>
      </c>
      <c r="M76" s="24" t="str">
        <f t="shared" si="81"/>
        <v/>
      </c>
      <c r="N76" s="24" t="str">
        <f t="shared" si="82"/>
        <v/>
      </c>
      <c r="O76" s="116" t="str">
        <f t="shared" si="71"/>
        <v/>
      </c>
      <c r="P76" s="24" t="str">
        <f>IF(H76="","",IF(B76="NB",P75,IF(O76="",SUM($O$5:$O76)+N76,SUM($O$5:$O76))))</f>
        <v/>
      </c>
      <c r="Q76" s="122" t="str">
        <f t="shared" si="63"/>
        <v/>
      </c>
      <c r="R76" s="121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48" t="str">
        <f t="shared" si="92"/>
        <v/>
      </c>
      <c r="AH76" s="148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4" t="str">
        <f t="shared" si="49"/>
        <v/>
      </c>
      <c r="E77" s="113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3" t="str">
        <f t="shared" si="70"/>
        <v/>
      </c>
      <c r="M77" s="24" t="str">
        <f t="shared" si="81"/>
        <v/>
      </c>
      <c r="N77" s="24" t="str">
        <f t="shared" si="82"/>
        <v/>
      </c>
      <c r="O77" s="116" t="str">
        <f t="shared" si="71"/>
        <v/>
      </c>
      <c r="P77" s="24" t="str">
        <f>IF(H77="","",IF(B77="NB",P76,IF(O77="",SUM($O$5:$O77)+N77,SUM($O$5:$O77))))</f>
        <v/>
      </c>
      <c r="Q77" s="122" t="str">
        <f t="shared" si="63"/>
        <v/>
      </c>
      <c r="R77" s="121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48" t="str">
        <f t="shared" si="92"/>
        <v/>
      </c>
      <c r="AH77" s="148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4" t="str">
        <f t="shared" ref="D78:D109" si="100">IF(H77="","",IF(AR78="M1",IF(H76="P",BB78,""),AL78))</f>
        <v/>
      </c>
      <c r="E78" s="113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3" t="str">
        <f t="shared" si="70"/>
        <v/>
      </c>
      <c r="M78" s="24" t="str">
        <f t="shared" si="81"/>
        <v/>
      </c>
      <c r="N78" s="24" t="str">
        <f t="shared" si="82"/>
        <v/>
      </c>
      <c r="O78" s="116" t="str">
        <f t="shared" si="71"/>
        <v/>
      </c>
      <c r="P78" s="24" t="str">
        <f>IF(H78="","",IF(B78="NB",P77,IF(O78="",SUM($O$5:$O78)+N78,SUM($O$5:$O78))))</f>
        <v/>
      </c>
      <c r="Q78" s="122" t="str">
        <f t="shared" si="63"/>
        <v/>
      </c>
      <c r="R78" s="121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48" t="str">
        <f t="shared" si="92"/>
        <v/>
      </c>
      <c r="AH78" s="148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5" t="str">
        <f t="shared" si="100"/>
        <v/>
      </c>
      <c r="E79" s="114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4" t="str">
        <f t="shared" si="70"/>
        <v/>
      </c>
      <c r="M79" s="25" t="str">
        <f t="shared" si="81"/>
        <v/>
      </c>
      <c r="N79" s="25" t="str">
        <f t="shared" si="82"/>
        <v/>
      </c>
      <c r="O79" s="123" t="str">
        <f t="shared" si="71"/>
        <v/>
      </c>
      <c r="P79" s="25" t="str">
        <f>IF(H79="","",IF(B79="NB",P78,IF(O79="",SUM($O$5:$O79)+N79,SUM($O$5:$O79))))</f>
        <v/>
      </c>
      <c r="Q79" s="124" t="str">
        <f t="shared" si="63"/>
        <v/>
      </c>
      <c r="R79" s="121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48" t="str">
        <f t="shared" si="92"/>
        <v/>
      </c>
      <c r="AH79" s="148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2" t="str">
        <f t="shared" si="100"/>
        <v/>
      </c>
      <c r="E80" s="112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2" t="str">
        <f t="shared" si="70"/>
        <v/>
      </c>
      <c r="M80" s="36" t="str">
        <f t="shared" si="81"/>
        <v/>
      </c>
      <c r="N80" s="36" t="str">
        <f t="shared" si="82"/>
        <v/>
      </c>
      <c r="O80" s="127" t="str">
        <f t="shared" si="71"/>
        <v/>
      </c>
      <c r="P80" s="36" t="str">
        <f>IF(H80="","",IF(B80="NB",P79,IF(O80="",SUM($O$5:$O80)+N80,SUM($O$5:$O80))))</f>
        <v/>
      </c>
      <c r="Q80" s="128" t="str">
        <f t="shared" si="63"/>
        <v/>
      </c>
      <c r="R80" s="121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48" t="str">
        <f t="shared" si="92"/>
        <v/>
      </c>
      <c r="AH80" s="148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4" t="str">
        <f t="shared" si="100"/>
        <v/>
      </c>
      <c r="E81" s="113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3" t="str">
        <f t="shared" si="70"/>
        <v/>
      </c>
      <c r="M81" s="24" t="str">
        <f t="shared" si="81"/>
        <v/>
      </c>
      <c r="N81" s="24" t="str">
        <f t="shared" si="82"/>
        <v/>
      </c>
      <c r="O81" s="116" t="str">
        <f t="shared" si="71"/>
        <v/>
      </c>
      <c r="P81" s="24" t="str">
        <f>IF(H81="","",IF(B81="NB",P80,IF(O81="",SUM($O$5:$O81)+N81,SUM($O$5:$O81))))</f>
        <v/>
      </c>
      <c r="Q81" s="122" t="str">
        <f t="shared" si="63"/>
        <v/>
      </c>
      <c r="R81" s="121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48" t="str">
        <f t="shared" si="92"/>
        <v/>
      </c>
      <c r="AH81" s="148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4" t="str">
        <f t="shared" si="100"/>
        <v/>
      </c>
      <c r="E82" s="113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3" t="str">
        <f t="shared" si="70"/>
        <v/>
      </c>
      <c r="M82" s="24" t="str">
        <f t="shared" si="81"/>
        <v/>
      </c>
      <c r="N82" s="24" t="str">
        <f t="shared" si="82"/>
        <v/>
      </c>
      <c r="O82" s="116" t="str">
        <f t="shared" si="71"/>
        <v/>
      </c>
      <c r="P82" s="24" t="str">
        <f>IF(H82="","",IF(B82="NB",P81,IF(O82="",SUM($O$5:$O82)+N82,SUM($O$5:$O82))))</f>
        <v/>
      </c>
      <c r="Q82" s="122" t="str">
        <f t="shared" si="63"/>
        <v/>
      </c>
      <c r="R82" s="121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48" t="str">
        <f t="shared" si="92"/>
        <v/>
      </c>
      <c r="AH82" s="148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4" t="str">
        <f t="shared" si="100"/>
        <v/>
      </c>
      <c r="E83" s="113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3" t="str">
        <f t="shared" si="70"/>
        <v/>
      </c>
      <c r="M83" s="24" t="str">
        <f t="shared" si="81"/>
        <v/>
      </c>
      <c r="N83" s="24" t="str">
        <f t="shared" si="82"/>
        <v/>
      </c>
      <c r="O83" s="116" t="str">
        <f t="shared" si="71"/>
        <v/>
      </c>
      <c r="P83" s="24" t="str">
        <f>IF(H83="","",IF(B83="NB",P82,IF(O83="",SUM($O$5:$O83)+N83,SUM($O$5:$O83))))</f>
        <v/>
      </c>
      <c r="Q83" s="122" t="str">
        <f t="shared" si="63"/>
        <v/>
      </c>
      <c r="R83" s="121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48" t="str">
        <f t="shared" si="92"/>
        <v/>
      </c>
      <c r="AH83" s="148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5" t="str">
        <f t="shared" si="100"/>
        <v/>
      </c>
      <c r="E84" s="114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4" t="str">
        <f t="shared" si="70"/>
        <v/>
      </c>
      <c r="M84" s="25" t="str">
        <f t="shared" si="81"/>
        <v/>
      </c>
      <c r="N84" s="25" t="str">
        <f t="shared" si="82"/>
        <v/>
      </c>
      <c r="O84" s="123" t="str">
        <f t="shared" si="71"/>
        <v/>
      </c>
      <c r="P84" s="25" t="str">
        <f>IF(H84="","",IF(B84="NB",P83,IF(O84="",SUM($O$5:$O84)+N84,SUM($O$5:$O84))))</f>
        <v/>
      </c>
      <c r="Q84" s="124" t="str">
        <f t="shared" si="63"/>
        <v/>
      </c>
      <c r="R84" s="121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48" t="str">
        <f t="shared" si="92"/>
        <v/>
      </c>
      <c r="AH84" s="148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2" t="str">
        <f t="shared" si="100"/>
        <v/>
      </c>
      <c r="E85" s="112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2" t="str">
        <f t="shared" si="70"/>
        <v/>
      </c>
      <c r="M85" s="36" t="str">
        <f t="shared" si="81"/>
        <v/>
      </c>
      <c r="N85" s="36" t="str">
        <f t="shared" si="82"/>
        <v/>
      </c>
      <c r="O85" s="127" t="str">
        <f t="shared" si="71"/>
        <v/>
      </c>
      <c r="P85" s="36" t="str">
        <f>IF(H85="","",IF(B85="NB",P84,IF(O85="",SUM($O$5:$O85)+N85,SUM($O$5:$O85))))</f>
        <v/>
      </c>
      <c r="Q85" s="128" t="str">
        <f t="shared" si="63"/>
        <v/>
      </c>
      <c r="R85" s="121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48" t="str">
        <f t="shared" si="92"/>
        <v/>
      </c>
      <c r="AH85" s="148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4" t="str">
        <f t="shared" si="100"/>
        <v/>
      </c>
      <c r="E86" s="113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3" t="str">
        <f t="shared" si="70"/>
        <v/>
      </c>
      <c r="M86" s="24" t="str">
        <f t="shared" si="81"/>
        <v/>
      </c>
      <c r="N86" s="24" t="str">
        <f t="shared" si="82"/>
        <v/>
      </c>
      <c r="O86" s="116" t="str">
        <f t="shared" si="71"/>
        <v/>
      </c>
      <c r="P86" s="24" t="str">
        <f>IF(H86="","",IF(B86="NB",P85,IF(O86="",SUM($O$5:$O86)+N86,SUM($O$5:$O86))))</f>
        <v/>
      </c>
      <c r="Q86" s="122" t="str">
        <f t="shared" si="63"/>
        <v/>
      </c>
      <c r="R86" s="121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48" t="str">
        <f t="shared" si="92"/>
        <v/>
      </c>
      <c r="AH86" s="148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4" t="str">
        <f t="shared" si="100"/>
        <v/>
      </c>
      <c r="E87" s="113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3" t="str">
        <f t="shared" si="70"/>
        <v/>
      </c>
      <c r="M87" s="24" t="str">
        <f t="shared" si="81"/>
        <v/>
      </c>
      <c r="N87" s="24" t="str">
        <f t="shared" si="82"/>
        <v/>
      </c>
      <c r="O87" s="116" t="str">
        <f t="shared" si="71"/>
        <v/>
      </c>
      <c r="P87" s="24" t="str">
        <f>IF(H87="","",IF(B87="NB",P86,IF(O87="",SUM($O$5:$O87)+N87,SUM($O$5:$O87))))</f>
        <v/>
      </c>
      <c r="Q87" s="122" t="str">
        <f t="shared" si="63"/>
        <v/>
      </c>
      <c r="R87" s="121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48" t="str">
        <f t="shared" si="92"/>
        <v/>
      </c>
      <c r="AH87" s="148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4" t="str">
        <f t="shared" si="100"/>
        <v/>
      </c>
      <c r="E88" s="113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3" t="str">
        <f t="shared" si="70"/>
        <v/>
      </c>
      <c r="M88" s="24" t="str">
        <f t="shared" si="81"/>
        <v/>
      </c>
      <c r="N88" s="24" t="str">
        <f t="shared" si="82"/>
        <v/>
      </c>
      <c r="O88" s="116" t="str">
        <f t="shared" si="71"/>
        <v/>
      </c>
      <c r="P88" s="24" t="str">
        <f>IF(H88="","",IF(B88="NB",P87,IF(O88="",SUM($O$5:$O88)+N88,SUM($O$5:$O88))))</f>
        <v/>
      </c>
      <c r="Q88" s="122" t="str">
        <f t="shared" si="63"/>
        <v/>
      </c>
      <c r="R88" s="121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48" t="str">
        <f t="shared" si="92"/>
        <v/>
      </c>
      <c r="AH88" s="148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5" t="str">
        <f t="shared" si="100"/>
        <v/>
      </c>
      <c r="E89" s="114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4" t="str">
        <f t="shared" si="70"/>
        <v/>
      </c>
      <c r="M89" s="25" t="str">
        <f t="shared" si="81"/>
        <v/>
      </c>
      <c r="N89" s="25" t="str">
        <f t="shared" si="82"/>
        <v/>
      </c>
      <c r="O89" s="123" t="str">
        <f t="shared" si="71"/>
        <v/>
      </c>
      <c r="P89" s="25" t="str">
        <f>IF(H89="","",IF(B89="NB",P88,IF(O89="",SUM($O$5:$O89)+N89,SUM($O$5:$O89))))</f>
        <v/>
      </c>
      <c r="Q89" s="124" t="str">
        <f t="shared" si="63"/>
        <v/>
      </c>
      <c r="R89" s="121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48" t="str">
        <f t="shared" si="92"/>
        <v/>
      </c>
      <c r="AH89" s="148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2" t="str">
        <f t="shared" si="100"/>
        <v/>
      </c>
      <c r="E90" s="112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2" t="str">
        <f t="shared" si="70"/>
        <v/>
      </c>
      <c r="M90" s="36" t="str">
        <f t="shared" si="81"/>
        <v/>
      </c>
      <c r="N90" s="36" t="str">
        <f t="shared" si="82"/>
        <v/>
      </c>
      <c r="O90" s="127" t="str">
        <f t="shared" si="71"/>
        <v/>
      </c>
      <c r="P90" s="36" t="str">
        <f>IF(H90="","",IF(B90="NB",P89,IF(O90="",SUM($O$5:$O90)+N90,SUM($O$5:$O90))))</f>
        <v/>
      </c>
      <c r="Q90" s="128" t="str">
        <f t="shared" si="63"/>
        <v/>
      </c>
      <c r="R90" s="121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48" t="str">
        <f t="shared" si="92"/>
        <v/>
      </c>
      <c r="AH90" s="148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4" t="str">
        <f t="shared" si="100"/>
        <v/>
      </c>
      <c r="E91" s="113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3" t="str">
        <f t="shared" si="70"/>
        <v/>
      </c>
      <c r="M91" s="24" t="str">
        <f t="shared" si="81"/>
        <v/>
      </c>
      <c r="N91" s="24" t="str">
        <f t="shared" si="82"/>
        <v/>
      </c>
      <c r="O91" s="116" t="str">
        <f t="shared" si="71"/>
        <v/>
      </c>
      <c r="P91" s="24" t="str">
        <f>IF(H91="","",IF(B91="NB",P90,IF(O91="",SUM($O$5:$O91)+N91,SUM($O$5:$O91))))</f>
        <v/>
      </c>
      <c r="Q91" s="122" t="str">
        <f t="shared" si="63"/>
        <v/>
      </c>
      <c r="R91" s="121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48" t="str">
        <f t="shared" si="92"/>
        <v/>
      </c>
      <c r="AH91" s="148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4" t="str">
        <f t="shared" si="100"/>
        <v/>
      </c>
      <c r="E92" s="113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3" t="str">
        <f t="shared" si="70"/>
        <v/>
      </c>
      <c r="M92" s="24" t="str">
        <f t="shared" si="81"/>
        <v/>
      </c>
      <c r="N92" s="24" t="str">
        <f t="shared" si="82"/>
        <v/>
      </c>
      <c r="O92" s="116" t="str">
        <f t="shared" si="71"/>
        <v/>
      </c>
      <c r="P92" s="24" t="str">
        <f>IF(H92="","",IF(B92="NB",P91,IF(O92="",SUM($O$5:$O92)+N92,SUM($O$5:$O92))))</f>
        <v/>
      </c>
      <c r="Q92" s="122" t="str">
        <f t="shared" si="63"/>
        <v/>
      </c>
      <c r="R92" s="121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48" t="str">
        <f t="shared" si="92"/>
        <v/>
      </c>
      <c r="AH92" s="148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4" t="str">
        <f t="shared" si="100"/>
        <v/>
      </c>
      <c r="E93" s="113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3" t="str">
        <f t="shared" si="70"/>
        <v/>
      </c>
      <c r="M93" s="24" t="str">
        <f t="shared" si="81"/>
        <v/>
      </c>
      <c r="N93" s="24" t="str">
        <f t="shared" si="82"/>
        <v/>
      </c>
      <c r="O93" s="116" t="str">
        <f t="shared" si="71"/>
        <v/>
      </c>
      <c r="P93" s="24" t="str">
        <f>IF(H93="","",IF(B93="NB",P92,IF(O93="",SUM($O$5:$O93)+N93,SUM($O$5:$O93))))</f>
        <v/>
      </c>
      <c r="Q93" s="122" t="str">
        <f t="shared" si="63"/>
        <v/>
      </c>
      <c r="R93" s="121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48" t="str">
        <f t="shared" si="92"/>
        <v/>
      </c>
      <c r="AH93" s="148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5" t="str">
        <f t="shared" si="100"/>
        <v/>
      </c>
      <c r="E94" s="114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4" t="str">
        <f t="shared" si="70"/>
        <v/>
      </c>
      <c r="M94" s="25" t="str">
        <f t="shared" si="81"/>
        <v/>
      </c>
      <c r="N94" s="25" t="str">
        <f t="shared" si="82"/>
        <v/>
      </c>
      <c r="O94" s="123" t="str">
        <f t="shared" si="71"/>
        <v/>
      </c>
      <c r="P94" s="25" t="str">
        <f>IF(H94="","",IF(B94="NB",P93,IF(O94="",SUM($O$5:$O94)+N94,SUM($O$5:$O94))))</f>
        <v/>
      </c>
      <c r="Q94" s="124" t="str">
        <f t="shared" si="63"/>
        <v/>
      </c>
      <c r="R94" s="121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48" t="str">
        <f t="shared" si="92"/>
        <v/>
      </c>
      <c r="AH94" s="148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2" t="str">
        <f t="shared" si="100"/>
        <v/>
      </c>
      <c r="E95" s="112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2" t="str">
        <f t="shared" si="70"/>
        <v/>
      </c>
      <c r="M95" s="36" t="str">
        <f t="shared" si="81"/>
        <v/>
      </c>
      <c r="N95" s="36" t="str">
        <f t="shared" si="82"/>
        <v/>
      </c>
      <c r="O95" s="127" t="str">
        <f t="shared" si="71"/>
        <v/>
      </c>
      <c r="P95" s="36" t="str">
        <f>IF(H95="","",IF(B95="NB",P94,IF(O95="",SUM($O$5:$O95)+N95,SUM($O$5:$O95))))</f>
        <v/>
      </c>
      <c r="Q95" s="128" t="str">
        <f t="shared" si="63"/>
        <v/>
      </c>
      <c r="R95" s="121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48" t="str">
        <f t="shared" si="92"/>
        <v/>
      </c>
      <c r="AH95" s="148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4" t="str">
        <f t="shared" si="100"/>
        <v/>
      </c>
      <c r="E96" s="113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3" t="str">
        <f t="shared" si="70"/>
        <v/>
      </c>
      <c r="M96" s="24" t="str">
        <f t="shared" si="81"/>
        <v/>
      </c>
      <c r="N96" s="24" t="str">
        <f t="shared" si="82"/>
        <v/>
      </c>
      <c r="O96" s="116" t="str">
        <f t="shared" si="71"/>
        <v/>
      </c>
      <c r="P96" s="24" t="str">
        <f>IF(H96="","",IF(B96="NB",P95,IF(O96="",SUM($O$5:$O96)+N96,SUM($O$5:$O96))))</f>
        <v/>
      </c>
      <c r="Q96" s="122" t="str">
        <f t="shared" si="63"/>
        <v/>
      </c>
      <c r="R96" s="121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48" t="str">
        <f t="shared" si="92"/>
        <v/>
      </c>
      <c r="AH96" s="148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4" t="str">
        <f t="shared" si="100"/>
        <v/>
      </c>
      <c r="E97" s="113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3" t="str">
        <f t="shared" si="70"/>
        <v/>
      </c>
      <c r="M97" s="24" t="str">
        <f t="shared" si="81"/>
        <v/>
      </c>
      <c r="N97" s="24" t="str">
        <f t="shared" si="82"/>
        <v/>
      </c>
      <c r="O97" s="116" t="str">
        <f t="shared" si="71"/>
        <v/>
      </c>
      <c r="P97" s="24" t="str">
        <f>IF(H97="","",IF(B97="NB",P96,IF(O97="",SUM($O$5:$O97)+N97,SUM($O$5:$O97))))</f>
        <v/>
      </c>
      <c r="Q97" s="122" t="str">
        <f t="shared" si="63"/>
        <v/>
      </c>
      <c r="R97" s="121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48" t="str">
        <f t="shared" si="92"/>
        <v/>
      </c>
      <c r="AH97" s="148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4" t="str">
        <f t="shared" si="100"/>
        <v/>
      </c>
      <c r="E98" s="113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3" t="str">
        <f t="shared" si="70"/>
        <v/>
      </c>
      <c r="M98" s="24" t="str">
        <f t="shared" si="81"/>
        <v/>
      </c>
      <c r="N98" s="24" t="str">
        <f t="shared" si="82"/>
        <v/>
      </c>
      <c r="O98" s="116" t="str">
        <f t="shared" si="71"/>
        <v/>
      </c>
      <c r="P98" s="24" t="str">
        <f>IF(H98="","",IF(B98="NB",P97,IF(O98="",SUM($O$5:$O98)+N98,SUM($O$5:$O98))))</f>
        <v/>
      </c>
      <c r="Q98" s="122" t="str">
        <f t="shared" si="63"/>
        <v/>
      </c>
      <c r="R98" s="121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48" t="str">
        <f t="shared" si="92"/>
        <v/>
      </c>
      <c r="AH98" s="148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5" t="str">
        <f t="shared" si="100"/>
        <v/>
      </c>
      <c r="E99" s="114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4" t="str">
        <f t="shared" si="70"/>
        <v/>
      </c>
      <c r="M99" s="25" t="str">
        <f t="shared" si="81"/>
        <v/>
      </c>
      <c r="N99" s="25" t="str">
        <f t="shared" si="82"/>
        <v/>
      </c>
      <c r="O99" s="123" t="str">
        <f t="shared" si="71"/>
        <v/>
      </c>
      <c r="P99" s="25" t="str">
        <f>IF(H99="","",IF(B99="NB",P98,IF(O99="",SUM($O$5:$O99)+N99,SUM($O$5:$O99))))</f>
        <v/>
      </c>
      <c r="Q99" s="124" t="str">
        <f t="shared" si="63"/>
        <v/>
      </c>
      <c r="R99" s="121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48" t="str">
        <f t="shared" si="92"/>
        <v/>
      </c>
      <c r="AH99" s="148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2" t="str">
        <f t="shared" si="100"/>
        <v/>
      </c>
      <c r="E100" s="112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2" t="str">
        <f t="shared" si="70"/>
        <v/>
      </c>
      <c r="M100" s="36" t="str">
        <f t="shared" si="81"/>
        <v/>
      </c>
      <c r="N100" s="36" t="str">
        <f t="shared" si="82"/>
        <v/>
      </c>
      <c r="O100" s="127" t="str">
        <f t="shared" si="71"/>
        <v/>
      </c>
      <c r="P100" s="36" t="str">
        <f>IF(H100="","",IF(B100="NB",P99,IF(O100="",SUM($O$5:$O100)+N100,SUM($O$5:$O100))))</f>
        <v/>
      </c>
      <c r="Q100" s="128" t="str">
        <f t="shared" si="63"/>
        <v/>
      </c>
      <c r="R100" s="121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48" t="str">
        <f t="shared" si="92"/>
        <v/>
      </c>
      <c r="AH100" s="148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4" t="str">
        <f t="shared" si="100"/>
        <v/>
      </c>
      <c r="E101" s="113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3" t="str">
        <f t="shared" si="70"/>
        <v/>
      </c>
      <c r="M101" s="24" t="str">
        <f t="shared" si="81"/>
        <v/>
      </c>
      <c r="N101" s="24" t="str">
        <f t="shared" si="82"/>
        <v/>
      </c>
      <c r="O101" s="116" t="str">
        <f t="shared" si="71"/>
        <v/>
      </c>
      <c r="P101" s="24" t="str">
        <f>IF(H101="","",IF(B101="NB",P100,IF(O101="",SUM($O$5:$O101)+N101,SUM($O$5:$O101))))</f>
        <v/>
      </c>
      <c r="Q101" s="122" t="str">
        <f t="shared" si="63"/>
        <v/>
      </c>
      <c r="R101" s="121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48" t="str">
        <f t="shared" si="92"/>
        <v/>
      </c>
      <c r="AH101" s="148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4" t="str">
        <f t="shared" si="100"/>
        <v/>
      </c>
      <c r="E102" s="113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3" t="str">
        <f t="shared" si="70"/>
        <v/>
      </c>
      <c r="M102" s="24" t="str">
        <f t="shared" si="81"/>
        <v/>
      </c>
      <c r="N102" s="24" t="str">
        <f t="shared" si="82"/>
        <v/>
      </c>
      <c r="O102" s="116" t="str">
        <f t="shared" si="71"/>
        <v/>
      </c>
      <c r="P102" s="24" t="str">
        <f>IF(H102="","",IF(B102="NB",P101,IF(O102="",SUM($O$5:$O102)+N102,SUM($O$5:$O102))))</f>
        <v/>
      </c>
      <c r="Q102" s="122" t="str">
        <f t="shared" si="63"/>
        <v/>
      </c>
      <c r="R102" s="121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48" t="str">
        <f t="shared" si="92"/>
        <v/>
      </c>
      <c r="AH102" s="148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4" t="str">
        <f t="shared" si="100"/>
        <v/>
      </c>
      <c r="E103" s="113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3" t="str">
        <f t="shared" si="70"/>
        <v/>
      </c>
      <c r="M103" s="24" t="str">
        <f t="shared" si="81"/>
        <v/>
      </c>
      <c r="N103" s="24" t="str">
        <f t="shared" si="82"/>
        <v/>
      </c>
      <c r="O103" s="116" t="str">
        <f t="shared" si="71"/>
        <v/>
      </c>
      <c r="P103" s="24" t="str">
        <f>IF(H103="","",IF(B103="NB",P102,IF(O103="",SUM($O$5:$O103)+N103,SUM($O$5:$O103))))</f>
        <v/>
      </c>
      <c r="Q103" s="122" t="str">
        <f t="shared" si="63"/>
        <v/>
      </c>
      <c r="R103" s="121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48" t="str">
        <f t="shared" si="92"/>
        <v/>
      </c>
      <c r="AH103" s="148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5" t="str">
        <f t="shared" si="100"/>
        <v/>
      </c>
      <c r="E104" s="114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4" t="str">
        <f t="shared" si="70"/>
        <v/>
      </c>
      <c r="M104" s="25" t="str">
        <f t="shared" si="81"/>
        <v/>
      </c>
      <c r="N104" s="25" t="str">
        <f t="shared" si="82"/>
        <v/>
      </c>
      <c r="O104" s="123" t="str">
        <f t="shared" si="71"/>
        <v/>
      </c>
      <c r="P104" s="25" t="str">
        <f>IF(H104="","",IF(B104="NB",P103,IF(O104="",SUM($O$5:$O104)+N104,SUM($O$5:$O104))))</f>
        <v/>
      </c>
      <c r="Q104" s="124" t="str">
        <f t="shared" si="63"/>
        <v/>
      </c>
      <c r="R104" s="121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48" t="str">
        <f t="shared" si="92"/>
        <v/>
      </c>
      <c r="AH104" s="148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2" t="str">
        <f t="shared" si="100"/>
        <v/>
      </c>
      <c r="E105" s="112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2" t="str">
        <f t="shared" si="70"/>
        <v/>
      </c>
      <c r="M105" s="36" t="str">
        <f t="shared" si="81"/>
        <v/>
      </c>
      <c r="N105" s="36" t="str">
        <f t="shared" si="82"/>
        <v/>
      </c>
      <c r="O105" s="127" t="str">
        <f t="shared" si="71"/>
        <v/>
      </c>
      <c r="P105" s="36" t="str">
        <f>IF(H105="","",IF(B105="NB",P104,IF(O105="",SUM($O$5:$O105)+N105,SUM($O$5:$O105))))</f>
        <v/>
      </c>
      <c r="Q105" s="128" t="str">
        <f t="shared" si="63"/>
        <v/>
      </c>
      <c r="R105" s="121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48" t="str">
        <f t="shared" si="92"/>
        <v/>
      </c>
      <c r="AH105" s="148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4" t="str">
        <f t="shared" si="100"/>
        <v/>
      </c>
      <c r="E106" s="113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3" t="str">
        <f t="shared" si="70"/>
        <v/>
      </c>
      <c r="M106" s="24" t="str">
        <f t="shared" si="81"/>
        <v/>
      </c>
      <c r="N106" s="24" t="str">
        <f t="shared" si="82"/>
        <v/>
      </c>
      <c r="O106" s="116" t="str">
        <f t="shared" si="71"/>
        <v/>
      </c>
      <c r="P106" s="24" t="str">
        <f>IF(H106="","",IF(B106="NB",P105,IF(O106="",SUM($O$5:$O106)+N106,SUM($O$5:$O106))))</f>
        <v/>
      </c>
      <c r="Q106" s="122" t="str">
        <f t="shared" si="63"/>
        <v/>
      </c>
      <c r="R106" s="121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48" t="str">
        <f t="shared" si="92"/>
        <v/>
      </c>
      <c r="AH106" s="148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4" t="str">
        <f t="shared" si="100"/>
        <v/>
      </c>
      <c r="E107" s="113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3" t="str">
        <f t="shared" si="70"/>
        <v/>
      </c>
      <c r="M107" s="24" t="str">
        <f t="shared" si="81"/>
        <v/>
      </c>
      <c r="N107" s="24" t="str">
        <f t="shared" si="82"/>
        <v/>
      </c>
      <c r="O107" s="116" t="str">
        <f t="shared" si="71"/>
        <v/>
      </c>
      <c r="P107" s="24" t="str">
        <f>IF(H107="","",IF(B107="NB",P106,IF(O107="",SUM($O$5:$O107)+N107,SUM($O$5:$O107))))</f>
        <v/>
      </c>
      <c r="Q107" s="122" t="str">
        <f t="shared" si="63"/>
        <v/>
      </c>
      <c r="R107" s="121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48" t="str">
        <f t="shared" si="92"/>
        <v/>
      </c>
      <c r="AH107" s="148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4" t="str">
        <f t="shared" si="100"/>
        <v/>
      </c>
      <c r="E108" s="113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3" t="str">
        <f t="shared" si="70"/>
        <v/>
      </c>
      <c r="M108" s="24" t="str">
        <f t="shared" si="81"/>
        <v/>
      </c>
      <c r="N108" s="24" t="str">
        <f t="shared" si="82"/>
        <v/>
      </c>
      <c r="O108" s="116" t="str">
        <f t="shared" si="71"/>
        <v/>
      </c>
      <c r="P108" s="24" t="str">
        <f>IF(H108="","",IF(B108="NB",P107,IF(O108="",SUM($O$5:$O108)+N108,SUM($O$5:$O108))))</f>
        <v/>
      </c>
      <c r="Q108" s="122" t="str">
        <f t="shared" si="63"/>
        <v/>
      </c>
      <c r="R108" s="121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48" t="str">
        <f t="shared" si="92"/>
        <v/>
      </c>
      <c r="AH108" s="148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5" t="str">
        <f t="shared" si="100"/>
        <v/>
      </c>
      <c r="E109" s="114" t="str">
        <f t="shared" si="101"/>
        <v/>
      </c>
      <c r="F109" s="70" t="str">
        <f t="shared" si="80"/>
        <v/>
      </c>
      <c r="H109" s="146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4" t="str">
        <f t="shared" si="70"/>
        <v/>
      </c>
      <c r="M109" s="25" t="str">
        <f t="shared" si="81"/>
        <v/>
      </c>
      <c r="N109" s="25" t="str">
        <f t="shared" si="82"/>
        <v/>
      </c>
      <c r="O109" s="123" t="str">
        <f t="shared" si="71"/>
        <v/>
      </c>
      <c r="P109" s="25" t="str">
        <f>IF(H109="","",IF(B109="NB",P108,IF(O109="",SUM($O$5:$O109)+N109,SUM($O$5:$O109))))</f>
        <v/>
      </c>
      <c r="Q109" s="124" t="str">
        <f t="shared" si="63"/>
        <v/>
      </c>
      <c r="R109" s="121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48" t="str">
        <f t="shared" si="92"/>
        <v/>
      </c>
      <c r="AH109" s="148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-82</v>
      </c>
      <c r="K114" s="268"/>
      <c r="L114" s="268"/>
      <c r="M114" s="268"/>
      <c r="N114" s="268"/>
      <c r="O114" s="268"/>
      <c r="P114" s="268"/>
      <c r="Q114" s="272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8</v>
      </c>
      <c r="K115" s="268"/>
      <c r="L115" s="268"/>
      <c r="M115" s="268"/>
      <c r="N115" s="268"/>
      <c r="O115" s="268"/>
      <c r="P115" s="268"/>
      <c r="Q115" s="272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23</v>
      </c>
      <c r="K116" s="268"/>
      <c r="L116" s="268"/>
      <c r="M116" s="268"/>
      <c r="N116" s="268"/>
      <c r="O116" s="268"/>
      <c r="P116" s="268"/>
      <c r="Q116" s="272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Jfsgmpaie2+uXVNvMMnXUmJPr111ZJ4Dq+NZUC0aTehVMkOBv+a2prO5ZGCRc8A4BUTC/iW87ONa+PwKU8qzWg==" saltValue="SRwZbINU8FJ0IujBYBgqk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 H129:H1048576">
    <cfRule type="cellIs" dxfId="11" priority="2" operator="equal">
      <formula>"B"</formula>
    </cfRule>
    <cfRule type="cellIs" dxfId="10" priority="3" operator="equal">
      <formula>"P"</formula>
    </cfRule>
  </conditionalFormatting>
  <conditionalFormatting sqref="H5:H109">
    <cfRule type="cellIs" dxfId="9" priority="4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I13" sqref="I13"/>
      <selection pane="bottomLeft" activeCell="P107" sqref="P10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5" t="str">
        <f>'Strategy Dashboard'!CF3</f>
        <v>Strategy 9: HP/M1</v>
      </c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6"/>
      <c r="N3" s="306"/>
      <c r="O3" s="306"/>
      <c r="P3" s="306"/>
      <c r="Q3" s="308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-4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7" t="s">
        <v>259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HP</v>
      </c>
      <c r="AS5" s="148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2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IF(H9="","",IF(AS10="M1",IF(H8="P",BD10,""),AN10))</f>
        <v/>
      </c>
      <c r="AH10" s="148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IF(H10="","",IF(AR11="HP",IF(H10="P",BB11,""),AL11))</f>
        <v/>
      </c>
      <c r="E11" s="113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48" t="str">
        <f t="shared" ref="AG11:AG74" si="37">IF(H10="","",IF(AS11="M1",IF(H9="P",BD11,""),AN11))</f>
        <v/>
      </c>
      <c r="AH11" s="148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3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si="25"/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48" t="str">
        <f t="shared" si="37"/>
        <v/>
      </c>
      <c r="AH12" s="148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3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25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48" t="str">
        <f t="shared" si="37"/>
        <v/>
      </c>
      <c r="AH13" s="148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4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25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48" t="str">
        <f t="shared" si="37"/>
        <v>B</v>
      </c>
      <c r="AH14" s="148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B</v>
      </c>
      <c r="BC14" s="14" t="str">
        <f t="shared" si="20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25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48" t="str">
        <f t="shared" si="37"/>
        <v>F2</v>
      </c>
      <c r="AH15" s="148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B6</v>
      </c>
      <c r="C16" s="24" t="str">
        <f t="shared" si="2"/>
        <v>HP</v>
      </c>
      <c r="D16" s="77" t="str">
        <f t="shared" si="21"/>
        <v/>
      </c>
      <c r="E16" s="113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M1</v>
      </c>
      <c r="K16" s="77" t="str">
        <f t="shared" si="8"/>
        <v/>
      </c>
      <c r="L16" s="113" t="str">
        <f t="shared" si="9"/>
        <v>F3</v>
      </c>
      <c r="M16" s="24" t="str">
        <f t="shared" si="24"/>
        <v>L</v>
      </c>
      <c r="N16" s="24">
        <f t="shared" si="25"/>
        <v>-12</v>
      </c>
      <c r="O16" s="116" t="str">
        <f t="shared" si="10"/>
        <v/>
      </c>
      <c r="P16" s="24">
        <f>IF(H16="","",IF(B16="NB",P15,IF(O16="",SUM($O$5:$O16)+N16,SUM($O$5:$O16))))</f>
        <v>-11</v>
      </c>
      <c r="Q16" s="122" t="str">
        <f t="shared" si="0"/>
        <v/>
      </c>
      <c r="R16" s="120">
        <f t="shared" si="11"/>
        <v>-6</v>
      </c>
      <c r="S16" s="79" t="str">
        <f t="shared" si="12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48" t="str">
        <f t="shared" si="37"/>
        <v/>
      </c>
      <c r="AH16" s="148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1"/>
        <v>F4</v>
      </c>
      <c r="E17" s="113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F4</v>
      </c>
      <c r="M17" s="24" t="str">
        <f t="shared" si="24"/>
        <v>W</v>
      </c>
      <c r="N17" s="24">
        <f t="shared" si="25"/>
        <v>-12</v>
      </c>
      <c r="O17" s="116" t="str">
        <f t="shared" si="10"/>
        <v/>
      </c>
      <c r="P17" s="24">
        <f>IF(H17="","",IF(B17="NB",P16,IF(O17="",SUM($O$5:$O17)+N17,SUM($O$5:$O17))))</f>
        <v>-11</v>
      </c>
      <c r="Q17" s="122" t="str">
        <f t="shared" si="0"/>
        <v/>
      </c>
      <c r="R17" s="120">
        <f t="shared" si="11"/>
        <v>0</v>
      </c>
      <c r="S17" s="79" t="str">
        <f t="shared" si="12"/>
        <v/>
      </c>
      <c r="T17" s="14">
        <f t="shared" si="5"/>
        <v>-7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4</v>
      </c>
      <c r="AG17" s="148" t="str">
        <f t="shared" si="37"/>
        <v/>
      </c>
      <c r="AH17" s="148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1"/>
        <v/>
      </c>
      <c r="E18" s="113" t="str">
        <f t="shared" si="22"/>
        <v>F5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3" t="str">
        <f t="shared" si="9"/>
        <v/>
      </c>
      <c r="M18" s="24" t="str">
        <f t="shared" si="24"/>
        <v>L</v>
      </c>
      <c r="N18" s="24">
        <f t="shared" si="25"/>
        <v>-10</v>
      </c>
      <c r="O18" s="116" t="str">
        <f t="shared" si="10"/>
        <v/>
      </c>
      <c r="P18" s="24">
        <f>IF(H18="","",IF(B18="NB",P17,IF(O18="",SUM($O$5:$O18)+N18,SUM($O$5:$O18))))</f>
        <v>-9</v>
      </c>
      <c r="Q18" s="122" t="str">
        <f t="shared" si="0"/>
        <v/>
      </c>
      <c r="R18" s="120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3</v>
      </c>
      <c r="AF18" s="14">
        <f t="shared" si="36"/>
        <v>0</v>
      </c>
      <c r="AG18" s="148" t="str">
        <f t="shared" si="37"/>
        <v>F3</v>
      </c>
      <c r="AH18" s="148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F4W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B8</v>
      </c>
      <c r="C19" s="25" t="str">
        <f t="shared" si="2"/>
        <v/>
      </c>
      <c r="D19" s="78" t="str">
        <f t="shared" si="21"/>
        <v/>
      </c>
      <c r="E19" s="114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F4</v>
      </c>
      <c r="M19" s="25" t="str">
        <f t="shared" si="24"/>
        <v>L</v>
      </c>
      <c r="N19" s="25">
        <f t="shared" si="25"/>
        <v>-18</v>
      </c>
      <c r="O19" s="123" t="str">
        <f t="shared" si="10"/>
        <v/>
      </c>
      <c r="P19" s="25">
        <f>IF(H19="","",IF(B19="NB",P18,IF(O19="",SUM($O$5:$O19)+N19,SUM($O$5:$O19))))</f>
        <v>-17</v>
      </c>
      <c r="Q19" s="124" t="str">
        <f t="shared" si="0"/>
        <v/>
      </c>
      <c r="R19" s="121">
        <f t="shared" si="11"/>
        <v>-8</v>
      </c>
      <c r="S19" s="79" t="str">
        <f t="shared" si="12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4</v>
      </c>
      <c r="AG19" s="148" t="str">
        <f t="shared" si="37"/>
        <v/>
      </c>
      <c r="AH19" s="148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F5</v>
      </c>
      <c r="E20" s="112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2" t="str">
        <f t="shared" si="9"/>
        <v>F5</v>
      </c>
      <c r="M20" s="36" t="str">
        <f t="shared" si="24"/>
        <v>L</v>
      </c>
      <c r="N20" s="36">
        <f t="shared" si="25"/>
        <v>-18</v>
      </c>
      <c r="O20" s="127" t="str">
        <f t="shared" si="10"/>
        <v/>
      </c>
      <c r="P20" s="36">
        <f>IF(H20="","",IF(B20="NB",P19,IF(O20="",SUM($O$5:$O20)+N20,SUM($O$5:$O20))))</f>
        <v>-17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-7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5</v>
      </c>
      <c r="AG20" s="148" t="str">
        <f t="shared" si="37"/>
        <v/>
      </c>
      <c r="AH20" s="148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F4L</v>
      </c>
      <c r="BD20" s="14" t="str">
        <f t="shared" si="47"/>
        <v>F5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P10</v>
      </c>
      <c r="C21" s="24" t="str">
        <f t="shared" si="2"/>
        <v/>
      </c>
      <c r="D21" s="77" t="str">
        <f t="shared" si="21"/>
        <v>F4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>F6</v>
      </c>
      <c r="L21" s="113" t="str">
        <f t="shared" si="9"/>
        <v/>
      </c>
      <c r="M21" s="24" t="str">
        <f t="shared" si="24"/>
        <v>L</v>
      </c>
      <c r="N21" s="24">
        <f t="shared" si="25"/>
        <v>-28</v>
      </c>
      <c r="O21" s="116" t="str">
        <f t="shared" si="10"/>
        <v/>
      </c>
      <c r="P21" s="24">
        <f>IF(H21="","",IF(B21="NB",P20,IF(O21="",SUM($O$5:$O21)+N21,SUM($O$5:$O21))))</f>
        <v>-27</v>
      </c>
      <c r="Q21" s="122" t="str">
        <f t="shared" si="0"/>
        <v/>
      </c>
      <c r="R21" s="120">
        <f t="shared" si="11"/>
        <v>-10</v>
      </c>
      <c r="S21" s="79" t="str">
        <f t="shared" si="12"/>
        <v>L</v>
      </c>
      <c r="T21" s="14">
        <f t="shared" si="5"/>
        <v>-10</v>
      </c>
      <c r="U21" s="14">
        <f t="shared" si="26"/>
        <v>-3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48" t="str">
        <f t="shared" si="37"/>
        <v>F6</v>
      </c>
      <c r="AH21" s="148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F5L</v>
      </c>
      <c r="BD21" s="14" t="str">
        <f t="shared" si="47"/>
        <v>F6</v>
      </c>
      <c r="BE21" s="14" t="str">
        <f t="shared" si="45"/>
        <v>4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P2</v>
      </c>
      <c r="C22" s="24" t="str">
        <f t="shared" si="2"/>
        <v/>
      </c>
      <c r="D22" s="77" t="str">
        <f t="shared" si="21"/>
        <v/>
      </c>
      <c r="E22" s="113" t="str">
        <f t="shared" si="22"/>
        <v>F5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F7</v>
      </c>
      <c r="L22" s="113" t="str">
        <f t="shared" si="9"/>
        <v/>
      </c>
      <c r="M22" s="24" t="str">
        <f t="shared" si="24"/>
        <v>L</v>
      </c>
      <c r="N22" s="24">
        <f t="shared" si="25"/>
        <v>-30</v>
      </c>
      <c r="O22" s="116" t="str">
        <f t="shared" si="10"/>
        <v/>
      </c>
      <c r="P22" s="24">
        <f>IF(H22="","",IF(B22="NB",P21,IF(O22="",SUM($O$5:$O22)+N22,SUM($O$5:$O22))))</f>
        <v>-29</v>
      </c>
      <c r="Q22" s="122" t="str">
        <f t="shared" si="0"/>
        <v/>
      </c>
      <c r="R22" s="120">
        <f t="shared" si="11"/>
        <v>-2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Y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5</v>
      </c>
      <c r="AE22" s="14">
        <f t="shared" si="35"/>
        <v>7</v>
      </c>
      <c r="AF22" s="14">
        <f t="shared" si="36"/>
        <v>0</v>
      </c>
      <c r="AG22" s="148" t="str">
        <f t="shared" si="37"/>
        <v>F7</v>
      </c>
      <c r="AH22" s="148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F4L</v>
      </c>
      <c r="BB22" s="14" t="str">
        <f t="shared" si="44"/>
        <v>F5</v>
      </c>
      <c r="BC22" s="14" t="str">
        <f t="shared" si="20"/>
        <v>F6L</v>
      </c>
      <c r="BD22" s="14" t="str">
        <f t="shared" si="47"/>
        <v>F7</v>
      </c>
      <c r="BE22" s="14" t="str">
        <f t="shared" si="45"/>
        <v>5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P12</v>
      </c>
      <c r="C23" s="24" t="str">
        <f t="shared" si="2"/>
        <v>T-T</v>
      </c>
      <c r="D23" s="77" t="str">
        <f t="shared" si="21"/>
        <v>F4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F8</v>
      </c>
      <c r="L23" s="113" t="str">
        <f t="shared" si="9"/>
        <v/>
      </c>
      <c r="M23" s="24" t="str">
        <f t="shared" si="24"/>
        <v>L</v>
      </c>
      <c r="N23" s="24">
        <f t="shared" si="25"/>
        <v>-42</v>
      </c>
      <c r="O23" s="116" t="str">
        <f t="shared" si="10"/>
        <v/>
      </c>
      <c r="P23" s="24">
        <f>IF(H23="","",IF(B23="NB",P22,IF(O23="",SUM($O$5:$O23)+N23,SUM($O$5:$O23))))</f>
        <v>-41</v>
      </c>
      <c r="Q23" s="122" t="str">
        <f t="shared" si="0"/>
        <v/>
      </c>
      <c r="R23" s="120">
        <f t="shared" si="11"/>
        <v>-12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48" t="str">
        <f t="shared" si="37"/>
        <v>F8</v>
      </c>
      <c r="AH23" s="148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F4</v>
      </c>
      <c r="AM23" s="71" t="str">
        <f t="shared" si="15"/>
        <v/>
      </c>
      <c r="AN23" s="71" t="str">
        <f t="shared" si="16"/>
        <v>F8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F5W</v>
      </c>
      <c r="BB23" s="14" t="str">
        <f t="shared" si="44"/>
        <v>F4</v>
      </c>
      <c r="BC23" s="14" t="str">
        <f t="shared" si="20"/>
        <v>F7L</v>
      </c>
      <c r="BD23" s="14" t="str">
        <f t="shared" si="47"/>
        <v>F8</v>
      </c>
      <c r="BE23" s="14" t="str">
        <f t="shared" si="45"/>
        <v>4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P14</v>
      </c>
      <c r="C24" s="25" t="str">
        <f t="shared" si="2"/>
        <v/>
      </c>
      <c r="D24" s="78" t="str">
        <f t="shared" si="21"/>
        <v>F5</v>
      </c>
      <c r="E24" s="114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F9</v>
      </c>
      <c r="L24" s="114" t="str">
        <f t="shared" si="9"/>
        <v/>
      </c>
      <c r="M24" s="25" t="str">
        <f t="shared" si="24"/>
        <v>W</v>
      </c>
      <c r="N24" s="25">
        <f t="shared" si="25"/>
        <v>-28</v>
      </c>
      <c r="O24" s="123" t="str">
        <f t="shared" si="10"/>
        <v/>
      </c>
      <c r="P24" s="25">
        <f>IF(H24="","",IF(B24="NB",P23,IF(O24="",SUM($O$5:$O24)+N24,SUM($O$5:$O24))))</f>
        <v>-27</v>
      </c>
      <c r="Q24" s="124" t="str">
        <f t="shared" si="0"/>
        <v/>
      </c>
      <c r="R24" s="121">
        <f t="shared" si="11"/>
        <v>14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48" t="str">
        <f t="shared" si="37"/>
        <v>F9</v>
      </c>
      <c r="AH24" s="148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F5</v>
      </c>
      <c r="AM24" s="71" t="str">
        <f t="shared" si="15"/>
        <v/>
      </c>
      <c r="AN24" s="71" t="str">
        <f t="shared" si="16"/>
        <v>F9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F8L</v>
      </c>
      <c r="BD24" s="14" t="str">
        <f t="shared" si="47"/>
        <v>F9</v>
      </c>
      <c r="BE24" s="14" t="str">
        <f t="shared" si="45"/>
        <v>5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P12</v>
      </c>
      <c r="C25" s="36" t="str">
        <f t="shared" si="2"/>
        <v/>
      </c>
      <c r="D25" s="75" t="str">
        <f t="shared" si="21"/>
        <v>F4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F8</v>
      </c>
      <c r="L25" s="112" t="str">
        <f t="shared" si="9"/>
        <v/>
      </c>
      <c r="M25" s="36" t="str">
        <f t="shared" si="24"/>
        <v>W</v>
      </c>
      <c r="N25" s="36">
        <f t="shared" si="25"/>
        <v>-16</v>
      </c>
      <c r="O25" s="127" t="str">
        <f t="shared" si="10"/>
        <v/>
      </c>
      <c r="P25" s="36">
        <f>IF(H25="","",IF(B25="NB",P24,IF(O25="",SUM($O$5:$O25)+N25,SUM($O$5:$O25))))</f>
        <v>-15</v>
      </c>
      <c r="Q25" s="128" t="str">
        <f t="shared" si="0"/>
        <v/>
      </c>
      <c r="R25" s="119">
        <f t="shared" si="11"/>
        <v>12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4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48" t="str">
        <f t="shared" si="37"/>
        <v>F8</v>
      </c>
      <c r="AH25" s="148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F4</v>
      </c>
      <c r="AM25" s="71" t="str">
        <f t="shared" si="15"/>
        <v/>
      </c>
      <c r="AN25" s="71" t="str">
        <f t="shared" si="16"/>
        <v>F8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F9W</v>
      </c>
      <c r="BD25" s="14" t="str">
        <f t="shared" si="47"/>
        <v>F8</v>
      </c>
      <c r="BE25" s="14" t="str">
        <f t="shared" si="45"/>
        <v>4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B4</v>
      </c>
      <c r="C26" s="24" t="str">
        <f t="shared" si="2"/>
        <v/>
      </c>
      <c r="D26" s="77" t="str">
        <f t="shared" si="21"/>
        <v/>
      </c>
      <c r="E26" s="113" t="str">
        <f t="shared" si="22"/>
        <v>F3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B</v>
      </c>
      <c r="M26" s="24" t="str">
        <f t="shared" si="24"/>
        <v>W</v>
      </c>
      <c r="N26" s="24">
        <f t="shared" si="25"/>
        <v>-12</v>
      </c>
      <c r="O26" s="116" t="str">
        <f t="shared" si="10"/>
        <v/>
      </c>
      <c r="P26" s="24">
        <f>IF(H26="","",IF(B26="NB",P25,IF(O26="",SUM($O$5:$O26)+N26,SUM($O$5:$O26))))</f>
        <v>-11</v>
      </c>
      <c r="Q26" s="122" t="str">
        <f t="shared" si="0"/>
        <v/>
      </c>
      <c r="R26" s="120">
        <f t="shared" si="11"/>
        <v>4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0</v>
      </c>
      <c r="AF26" s="14">
        <f t="shared" si="36"/>
        <v>1</v>
      </c>
      <c r="AG26" s="148" t="str">
        <f t="shared" si="37"/>
        <v/>
      </c>
      <c r="AH26" s="148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F3</v>
      </c>
      <c r="AN26" s="71" t="str">
        <f t="shared" si="16"/>
        <v/>
      </c>
      <c r="AO26" s="71" t="str">
        <f t="shared" si="17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F4W</v>
      </c>
      <c r="BB26" s="14" t="str">
        <f t="shared" si="44"/>
        <v>F3</v>
      </c>
      <c r="BC26" s="14" t="str">
        <f t="shared" si="20"/>
        <v>F8W</v>
      </c>
      <c r="BD26" s="14" t="str">
        <f t="shared" si="47"/>
        <v>B</v>
      </c>
      <c r="BE26" s="14" t="str">
        <f t="shared" si="45"/>
        <v>3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1"/>
        <v/>
      </c>
      <c r="E27" s="113" t="str">
        <f t="shared" si="22"/>
        <v>F2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L5</v>
      </c>
      <c r="M27" s="24" t="str">
        <f t="shared" si="24"/>
        <v>L</v>
      </c>
      <c r="N27" s="24">
        <f t="shared" si="25"/>
        <v>-19</v>
      </c>
      <c r="O27" s="116" t="str">
        <f t="shared" si="10"/>
        <v/>
      </c>
      <c r="P27" s="24">
        <f>IF(H27="","",IF(B27="NB",P26,IF(O27="",SUM($O$5:$O27)+N27,SUM($O$5:$O27))))</f>
        <v>-18</v>
      </c>
      <c r="Q27" s="122" t="str">
        <f t="shared" si="0"/>
        <v/>
      </c>
      <c r="R27" s="120">
        <f t="shared" si="11"/>
        <v>-7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2</v>
      </c>
      <c r="AE27" s="14">
        <f t="shared" si="35"/>
        <v>0</v>
      </c>
      <c r="AF27" s="14">
        <f t="shared" si="36"/>
        <v>5</v>
      </c>
      <c r="AG27" s="148" t="str">
        <f t="shared" si="37"/>
        <v/>
      </c>
      <c r="AH27" s="148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F2</v>
      </c>
      <c r="AN27" s="71" t="str">
        <f t="shared" si="16"/>
        <v/>
      </c>
      <c r="AO27" s="71" t="str">
        <f t="shared" si="17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F3W</v>
      </c>
      <c r="BB27" s="14" t="str">
        <f t="shared" si="44"/>
        <v>F2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2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P5</v>
      </c>
      <c r="C28" s="24" t="str">
        <f t="shared" si="2"/>
        <v/>
      </c>
      <c r="D28" s="77" t="str">
        <f t="shared" si="21"/>
        <v>F3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25"/>
        <v>-24</v>
      </c>
      <c r="O28" s="116" t="str">
        <f t="shared" si="10"/>
        <v/>
      </c>
      <c r="P28" s="24">
        <f>IF(H28="","",IF(B28="NB",P27,IF(O28="",SUM($O$5:$O28)+N28,SUM($O$5:$O28))))</f>
        <v>-23</v>
      </c>
      <c r="Q28" s="122" t="str">
        <f t="shared" si="0"/>
        <v/>
      </c>
      <c r="R28" s="120">
        <f t="shared" si="11"/>
        <v>-5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3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48" t="str">
        <f t="shared" si="37"/>
        <v>F2</v>
      </c>
      <c r="AH28" s="148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F3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F2L</v>
      </c>
      <c r="BB28" s="14" t="str">
        <f t="shared" si="44"/>
        <v>F3</v>
      </c>
      <c r="BC28" s="14" t="str">
        <f t="shared" si="20"/>
        <v>L5L</v>
      </c>
      <c r="BD28" s="14" t="str">
        <f t="shared" si="47"/>
        <v>F2</v>
      </c>
      <c r="BE28" s="14" t="str">
        <f t="shared" si="45"/>
        <v>3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B1</v>
      </c>
      <c r="C29" s="25" t="str">
        <f t="shared" si="2"/>
        <v>HP</v>
      </c>
      <c r="D29" s="78" t="str">
        <f t="shared" si="21"/>
        <v/>
      </c>
      <c r="E29" s="114" t="str">
        <f t="shared" si="22"/>
        <v>F4</v>
      </c>
      <c r="F29" s="70" t="str">
        <f t="shared" si="23"/>
        <v>W</v>
      </c>
      <c r="H29" s="82" t="str">
        <f>IF('Strategy Dashboard'!AU29="","",'Strategy Dashboard'!AU29)</f>
        <v>B</v>
      </c>
      <c r="J29" s="69" t="str">
        <f t="shared" si="7"/>
        <v>M1</v>
      </c>
      <c r="K29" s="78" t="str">
        <f t="shared" si="8"/>
        <v>F3</v>
      </c>
      <c r="L29" s="114" t="str">
        <f t="shared" si="9"/>
        <v/>
      </c>
      <c r="M29" s="25" t="str">
        <f t="shared" si="24"/>
        <v>L</v>
      </c>
      <c r="N29" s="25">
        <f t="shared" si="25"/>
        <v>-23</v>
      </c>
      <c r="O29" s="123" t="str">
        <f t="shared" si="10"/>
        <v/>
      </c>
      <c r="P29" s="25">
        <f>IF(H29="","",IF(B29="NB",P28,IF(O29="",SUM($O$5:$O29)+N29,SUM($O$5:$O29))))</f>
        <v>-22</v>
      </c>
      <c r="Q29" s="124" t="str">
        <f t="shared" si="0"/>
        <v/>
      </c>
      <c r="R29" s="121">
        <f t="shared" si="11"/>
        <v>1</v>
      </c>
      <c r="S29" s="79" t="str">
        <f t="shared" si="12"/>
        <v>W</v>
      </c>
      <c r="T29" s="14">
        <f t="shared" si="5"/>
        <v>-3</v>
      </c>
      <c r="U29" s="14">
        <f t="shared" si="26"/>
        <v>1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4</v>
      </c>
      <c r="AE29" s="14">
        <f t="shared" si="35"/>
        <v>3</v>
      </c>
      <c r="AF29" s="14">
        <f t="shared" si="36"/>
        <v>0</v>
      </c>
      <c r="AG29" s="148" t="str">
        <f t="shared" si="37"/>
        <v>F3</v>
      </c>
      <c r="AH29" s="148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F3L</v>
      </c>
      <c r="BB29" s="14" t="str">
        <f t="shared" si="44"/>
        <v>F4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4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B7</v>
      </c>
      <c r="C30" s="36" t="str">
        <f t="shared" si="2"/>
        <v/>
      </c>
      <c r="D30" s="75" t="str">
        <f t="shared" si="21"/>
        <v/>
      </c>
      <c r="E30" s="112" t="str">
        <f t="shared" si="22"/>
        <v>F3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F4</v>
      </c>
      <c r="M30" s="36" t="str">
        <f t="shared" si="24"/>
        <v>L</v>
      </c>
      <c r="N30" s="36">
        <f t="shared" si="25"/>
        <v>-30</v>
      </c>
      <c r="O30" s="127" t="str">
        <f t="shared" si="10"/>
        <v/>
      </c>
      <c r="P30" s="36">
        <f>IF(H30="","",IF(B30="NB",P29,IF(O30="",SUM($O$5:$O30)+N30,SUM($O$5:$O30))))</f>
        <v>-29</v>
      </c>
      <c r="Q30" s="128" t="str">
        <f t="shared" si="0"/>
        <v/>
      </c>
      <c r="R30" s="121">
        <f t="shared" si="11"/>
        <v>-7</v>
      </c>
      <c r="S30" s="79" t="str">
        <f t="shared" si="12"/>
        <v>L</v>
      </c>
      <c r="T30" s="14">
        <f t="shared" si="5"/>
        <v>-4</v>
      </c>
      <c r="U30" s="14">
        <f t="shared" si="26"/>
        <v>-1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3</v>
      </c>
      <c r="AE30" s="14">
        <f t="shared" si="35"/>
        <v>0</v>
      </c>
      <c r="AF30" s="14">
        <f t="shared" si="36"/>
        <v>4</v>
      </c>
      <c r="AG30" s="148" t="str">
        <f t="shared" si="37"/>
        <v/>
      </c>
      <c r="AH30" s="148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HP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F4W</v>
      </c>
      <c r="BB30" s="14" t="str">
        <f t="shared" si="44"/>
        <v>F3</v>
      </c>
      <c r="BC30" s="14" t="str">
        <f t="shared" si="20"/>
        <v>F3L</v>
      </c>
      <c r="BD30" s="14" t="str">
        <f t="shared" si="47"/>
        <v>F4</v>
      </c>
      <c r="BE30" s="14" t="str">
        <f t="shared" si="45"/>
        <v>3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</v>
      </c>
      <c r="C31" s="24" t="str">
        <f t="shared" si="2"/>
        <v/>
      </c>
      <c r="D31" s="77" t="str">
        <f t="shared" si="21"/>
        <v>F4</v>
      </c>
      <c r="E31" s="113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3" t="str">
        <f t="shared" si="9"/>
        <v>F5</v>
      </c>
      <c r="M31" s="24" t="str">
        <f t="shared" si="24"/>
        <v>W</v>
      </c>
      <c r="N31" s="24">
        <f t="shared" si="25"/>
        <v>-29</v>
      </c>
      <c r="O31" s="116" t="str">
        <f t="shared" si="10"/>
        <v/>
      </c>
      <c r="P31" s="24">
        <f>IF(H31="","",IF(B31="NB",P30,IF(O31="",SUM($O$5:$O31)+N31,SUM($O$5:$O31))))</f>
        <v>-28</v>
      </c>
      <c r="Q31" s="122" t="str">
        <f t="shared" si="0"/>
        <v/>
      </c>
      <c r="R31" s="121">
        <f t="shared" si="11"/>
        <v>1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4</v>
      </c>
      <c r="AD31" s="14">
        <f t="shared" si="34"/>
        <v>0</v>
      </c>
      <c r="AE31" s="14">
        <f t="shared" si="35"/>
        <v>0</v>
      </c>
      <c r="AF31" s="14">
        <f t="shared" si="36"/>
        <v>5</v>
      </c>
      <c r="AG31" s="148" t="str">
        <f t="shared" si="37"/>
        <v/>
      </c>
      <c r="AH31" s="148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HP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F3L</v>
      </c>
      <c r="BB31" s="14" t="str">
        <f t="shared" si="44"/>
        <v>F4</v>
      </c>
      <c r="BC31" s="14" t="str">
        <f t="shared" si="20"/>
        <v>F4L</v>
      </c>
      <c r="BD31" s="14" t="str">
        <f t="shared" si="47"/>
        <v>F5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B1</v>
      </c>
      <c r="C32" s="24" t="str">
        <f t="shared" si="2"/>
        <v/>
      </c>
      <c r="D32" s="77" t="str">
        <f t="shared" si="21"/>
        <v/>
      </c>
      <c r="E32" s="113" t="str">
        <f t="shared" si="22"/>
        <v>F5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F4</v>
      </c>
      <c r="L32" s="113" t="str">
        <f t="shared" si="9"/>
        <v/>
      </c>
      <c r="M32" s="24" t="str">
        <f t="shared" si="24"/>
        <v>L</v>
      </c>
      <c r="N32" s="24">
        <f t="shared" si="25"/>
        <v>-28</v>
      </c>
      <c r="O32" s="116" t="str">
        <f t="shared" si="10"/>
        <v/>
      </c>
      <c r="P32" s="24">
        <f>IF(H32="","",IF(B32="NB",P31,IF(O32="",SUM($O$5:$O32)+N32,SUM($O$5:$O32))))</f>
        <v>-27</v>
      </c>
      <c r="Q32" s="122" t="str">
        <f t="shared" si="0"/>
        <v/>
      </c>
      <c r="R32" s="121">
        <f t="shared" si="11"/>
        <v>1</v>
      </c>
      <c r="S32" s="79" t="str">
        <f t="shared" si="12"/>
        <v>W</v>
      </c>
      <c r="T32" s="14">
        <f t="shared" si="5"/>
        <v>0</v>
      </c>
      <c r="U32" s="14">
        <f t="shared" si="26"/>
        <v>3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5</v>
      </c>
      <c r="AE32" s="14">
        <f t="shared" si="35"/>
        <v>4</v>
      </c>
      <c r="AF32" s="14">
        <f t="shared" si="36"/>
        <v>0</v>
      </c>
      <c r="AG32" s="148" t="str">
        <f t="shared" si="37"/>
        <v>F4</v>
      </c>
      <c r="AH32" s="148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F4L</v>
      </c>
      <c r="BB32" s="14" t="str">
        <f t="shared" si="44"/>
        <v>F5</v>
      </c>
      <c r="BC32" s="14" t="str">
        <f t="shared" si="20"/>
        <v>F5W</v>
      </c>
      <c r="BD32" s="14" t="str">
        <f t="shared" si="47"/>
        <v>F4</v>
      </c>
      <c r="BE32" s="14" t="str">
        <f t="shared" si="45"/>
        <v>5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B9</v>
      </c>
      <c r="C33" s="24" t="str">
        <f t="shared" si="2"/>
        <v/>
      </c>
      <c r="D33" s="77" t="str">
        <f t="shared" si="21"/>
        <v/>
      </c>
      <c r="E33" s="113" t="str">
        <f t="shared" si="22"/>
        <v>F4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3" t="str">
        <f t="shared" si="9"/>
        <v>F5</v>
      </c>
      <c r="M33" s="24" t="str">
        <f t="shared" si="24"/>
        <v>W</v>
      </c>
      <c r="N33" s="24">
        <f t="shared" si="25"/>
        <v>-19</v>
      </c>
      <c r="O33" s="116" t="str">
        <f t="shared" si="10"/>
        <v/>
      </c>
      <c r="P33" s="24">
        <f>IF(H33="","",IF(B33="NB",P32,IF(O33="",SUM($O$5:$O33)+N33,SUM($O$5:$O33))))</f>
        <v>-18</v>
      </c>
      <c r="Q33" s="122" t="str">
        <f t="shared" si="0"/>
        <v/>
      </c>
      <c r="R33" s="121">
        <f t="shared" si="11"/>
        <v>9</v>
      </c>
      <c r="S33" s="79" t="str">
        <f t="shared" si="12"/>
        <v>W</v>
      </c>
      <c r="T33" s="14">
        <f t="shared" si="5"/>
        <v>6</v>
      </c>
      <c r="U33" s="14">
        <f t="shared" si="26"/>
        <v>6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Y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4</v>
      </c>
      <c r="AE33" s="14">
        <f t="shared" si="35"/>
        <v>0</v>
      </c>
      <c r="AF33" s="14">
        <f t="shared" si="36"/>
        <v>5</v>
      </c>
      <c r="AG33" s="148" t="str">
        <f t="shared" si="37"/>
        <v/>
      </c>
      <c r="AH33" s="148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F5W</v>
      </c>
      <c r="BB33" s="14" t="str">
        <f t="shared" si="44"/>
        <v>F4</v>
      </c>
      <c r="BC33" s="14" t="str">
        <f t="shared" si="20"/>
        <v>F4L</v>
      </c>
      <c r="BD33" s="14" t="str">
        <f t="shared" si="47"/>
        <v>F5</v>
      </c>
      <c r="BE33" s="14" t="str">
        <f t="shared" si="45"/>
        <v>4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B2</v>
      </c>
      <c r="C34" s="25" t="str">
        <f t="shared" si="2"/>
        <v/>
      </c>
      <c r="D34" s="78" t="str">
        <f t="shared" si="21"/>
        <v/>
      </c>
      <c r="E34" s="114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B</v>
      </c>
      <c r="M34" s="25" t="str">
        <f t="shared" si="24"/>
        <v>W</v>
      </c>
      <c r="N34" s="25">
        <f t="shared" si="25"/>
        <v>-17</v>
      </c>
      <c r="O34" s="123">
        <f t="shared" si="10"/>
        <v>-17</v>
      </c>
      <c r="P34" s="25">
        <f>IF(H34="","",IF(B34="NB",P33,IF(O34="",SUM($O$5:$O34)+N34,SUM($O$5:$O34))))</f>
        <v>-16</v>
      </c>
      <c r="Q34" s="124" t="str">
        <f t="shared" si="0"/>
        <v>Rabbit</v>
      </c>
      <c r="R34" s="121">
        <f t="shared" si="11"/>
        <v>2</v>
      </c>
      <c r="S34" s="79" t="str">
        <f t="shared" si="12"/>
        <v>W</v>
      </c>
      <c r="T34" s="14">
        <f t="shared" si="5"/>
        <v>10</v>
      </c>
      <c r="U34" s="14">
        <f t="shared" si="26"/>
        <v>6</v>
      </c>
      <c r="V34" s="14" t="str">
        <f t="shared" si="27"/>
        <v>C</v>
      </c>
      <c r="W34" s="14" t="str">
        <f t="shared" si="49"/>
        <v>N</v>
      </c>
      <c r="X34" s="14" t="str">
        <f t="shared" si="28"/>
        <v>N</v>
      </c>
      <c r="Y34" s="14">
        <f t="shared" si="29"/>
        <v>21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1</v>
      </c>
      <c r="AE34" s="14">
        <f t="shared" si="35"/>
        <v>0</v>
      </c>
      <c r="AF34" s="14">
        <f t="shared" si="36"/>
        <v>1</v>
      </c>
      <c r="AG34" s="148" t="str">
        <f t="shared" si="37"/>
        <v/>
      </c>
      <c r="AH34" s="148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F4W</v>
      </c>
      <c r="BB34" s="14" t="str">
        <f t="shared" si="44"/>
        <v>B</v>
      </c>
      <c r="BC34" s="14" t="str">
        <f t="shared" si="20"/>
        <v>F5W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21"/>
        <v/>
      </c>
      <c r="E35" s="112" t="str">
        <f t="shared" si="22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2" t="str">
        <f t="shared" si="9"/>
        <v>B</v>
      </c>
      <c r="M35" s="36" t="str">
        <f t="shared" si="24"/>
        <v>L</v>
      </c>
      <c r="N35" s="36">
        <f t="shared" si="25"/>
        <v>-2</v>
      </c>
      <c r="O35" s="127" t="str">
        <f t="shared" si="10"/>
        <v/>
      </c>
      <c r="P35" s="36">
        <f>IF(H35="","",IF(B35="NB",P34,IF(O35="",SUM($O$5:$O35)+N35,SUM($O$5:$O35))))</f>
        <v>-18</v>
      </c>
      <c r="Q35" s="128" t="str">
        <f t="shared" si="0"/>
        <v/>
      </c>
      <c r="R35" s="121">
        <f t="shared" si="11"/>
        <v>-2</v>
      </c>
      <c r="S35" s="79" t="str">
        <f t="shared" si="12"/>
        <v>L</v>
      </c>
      <c r="T35" s="14">
        <f t="shared" si="5"/>
        <v>9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48" t="str">
        <f t="shared" si="37"/>
        <v/>
      </c>
      <c r="AH35" s="148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HP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B</v>
      </c>
      <c r="BC35" s="14" t="str">
        <f t="shared" si="20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F2</v>
      </c>
      <c r="E36" s="113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F2</v>
      </c>
      <c r="M36" s="24" t="str">
        <f t="shared" si="24"/>
        <v>L</v>
      </c>
      <c r="N36" s="24">
        <f t="shared" si="25"/>
        <v>-2</v>
      </c>
      <c r="O36" s="116" t="str">
        <f t="shared" si="10"/>
        <v/>
      </c>
      <c r="P36" s="24">
        <f>IF(H36="","",IF(B36="NB",P35,IF(O36="",SUM($O$5:$O36)+N36,SUM($O$5:$O36))))</f>
        <v>-18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9</v>
      </c>
      <c r="U36" s="14">
        <f t="shared" si="26"/>
        <v>0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2</v>
      </c>
      <c r="AD36" s="14">
        <f t="shared" si="34"/>
        <v>0</v>
      </c>
      <c r="AE36" s="14">
        <f t="shared" si="35"/>
        <v>0</v>
      </c>
      <c r="AF36" s="14">
        <f t="shared" si="36"/>
        <v>2</v>
      </c>
      <c r="AG36" s="148" t="str">
        <f t="shared" si="37"/>
        <v/>
      </c>
      <c r="AH36" s="148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HP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BL</v>
      </c>
      <c r="BB36" s="14" t="str">
        <f t="shared" si="44"/>
        <v>F2</v>
      </c>
      <c r="BC36" s="14" t="str">
        <f t="shared" si="20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P4</v>
      </c>
      <c r="C37" s="24" t="str">
        <f t="shared" si="2"/>
        <v/>
      </c>
      <c r="D37" s="77" t="str">
        <f t="shared" si="21"/>
        <v>B</v>
      </c>
      <c r="E37" s="113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F3</v>
      </c>
      <c r="L37" s="113" t="str">
        <f t="shared" si="9"/>
        <v/>
      </c>
      <c r="M37" s="24" t="str">
        <f t="shared" si="24"/>
        <v>L</v>
      </c>
      <c r="N37" s="24">
        <f t="shared" si="25"/>
        <v>-6</v>
      </c>
      <c r="O37" s="116" t="str">
        <f t="shared" si="10"/>
        <v/>
      </c>
      <c r="P37" s="24">
        <f>IF(H37="","",IF(B37="NB",P36,IF(O37="",SUM($O$5:$O37)+N37,SUM($O$5:$O37))))</f>
        <v>-22</v>
      </c>
      <c r="Q37" s="122" t="str">
        <f t="shared" si="0"/>
        <v/>
      </c>
      <c r="R37" s="121">
        <f t="shared" si="11"/>
        <v>-4</v>
      </c>
      <c r="S37" s="79" t="str">
        <f t="shared" si="12"/>
        <v>L</v>
      </c>
      <c r="T37" s="14">
        <f t="shared" si="5"/>
        <v>6</v>
      </c>
      <c r="U37" s="14">
        <f t="shared" si="26"/>
        <v>-3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1</v>
      </c>
      <c r="AD37" s="14">
        <f t="shared" si="34"/>
        <v>0</v>
      </c>
      <c r="AE37" s="14">
        <f t="shared" si="35"/>
        <v>3</v>
      </c>
      <c r="AF37" s="14">
        <f t="shared" si="36"/>
        <v>0</v>
      </c>
      <c r="AG37" s="148" t="str">
        <f t="shared" si="37"/>
        <v>F3</v>
      </c>
      <c r="AH37" s="148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HP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F2W</v>
      </c>
      <c r="BB37" s="14" t="str">
        <f t="shared" si="44"/>
        <v>B</v>
      </c>
      <c r="BC37" s="14" t="str">
        <f t="shared" si="20"/>
        <v>F2L</v>
      </c>
      <c r="BD37" s="14" t="str">
        <f t="shared" si="47"/>
        <v>F3</v>
      </c>
      <c r="BE37" s="14">
        <f t="shared" si="45"/>
        <v>1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21"/>
        <v/>
      </c>
      <c r="E38" s="113" t="str">
        <f t="shared" si="22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F4</v>
      </c>
      <c r="L38" s="113" t="str">
        <f t="shared" si="9"/>
        <v/>
      </c>
      <c r="M38" s="24" t="str">
        <f t="shared" si="24"/>
        <v>L</v>
      </c>
      <c r="N38" s="24">
        <f t="shared" si="25"/>
        <v>-8</v>
      </c>
      <c r="O38" s="116" t="str">
        <f t="shared" si="10"/>
        <v/>
      </c>
      <c r="P38" s="24">
        <f>IF(H38="","",IF(B38="NB",P37,IF(O38="",SUM($O$5:$O38)+N38,SUM($O$5:$O38))))</f>
        <v>-24</v>
      </c>
      <c r="Q38" s="122" t="str">
        <f t="shared" si="0"/>
        <v/>
      </c>
      <c r="R38" s="121">
        <f t="shared" si="11"/>
        <v>-2</v>
      </c>
      <c r="S38" s="79" t="str">
        <f t="shared" si="12"/>
        <v>L</v>
      </c>
      <c r="T38" s="14">
        <f t="shared" si="5"/>
        <v>0</v>
      </c>
      <c r="U38" s="14">
        <f t="shared" si="26"/>
        <v>-6</v>
      </c>
      <c r="V38" s="14" t="str">
        <f t="shared" si="27"/>
        <v>C</v>
      </c>
      <c r="W38" s="14" t="str">
        <f t="shared" si="49"/>
        <v>Y</v>
      </c>
      <c r="X38" s="14" t="str">
        <f t="shared" si="28"/>
        <v>N</v>
      </c>
      <c r="Y38" s="14">
        <f t="shared" si="29"/>
        <v>4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48" t="str">
        <f t="shared" si="37"/>
        <v>F4</v>
      </c>
      <c r="AH38" s="148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HP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BL</v>
      </c>
      <c r="BB38" s="14" t="str">
        <f t="shared" si="44"/>
        <v>F2</v>
      </c>
      <c r="BC38" s="14" t="str">
        <f t="shared" si="20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21"/>
        <v/>
      </c>
      <c r="E39" s="114" t="str">
        <f t="shared" si="22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4" t="str">
        <f t="shared" si="9"/>
        <v>F5</v>
      </c>
      <c r="M39" s="25" t="str">
        <f t="shared" si="24"/>
        <v>L</v>
      </c>
      <c r="N39" s="25">
        <f t="shared" si="25"/>
        <v>-14</v>
      </c>
      <c r="O39" s="123" t="str">
        <f t="shared" si="10"/>
        <v/>
      </c>
      <c r="P39" s="25">
        <f>IF(H39="","",IF(B39="NB",P38,IF(O39="",SUM($O$5:$O39)+N39,SUM($O$5:$O39))))</f>
        <v>-30</v>
      </c>
      <c r="Q39" s="124" t="str">
        <f t="shared" si="0"/>
        <v/>
      </c>
      <c r="R39" s="121">
        <f t="shared" si="11"/>
        <v>-6</v>
      </c>
      <c r="S39" s="79" t="str">
        <f t="shared" si="12"/>
        <v>L</v>
      </c>
      <c r="T39" s="14">
        <f t="shared" si="5"/>
        <v>-6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48" t="str">
        <f t="shared" si="37"/>
        <v/>
      </c>
      <c r="AH39" s="148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HP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F2W</v>
      </c>
      <c r="BB39" s="14" t="str">
        <f t="shared" si="44"/>
        <v>B</v>
      </c>
      <c r="BC39" s="14" t="str">
        <f t="shared" si="20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21"/>
        <v>F2</v>
      </c>
      <c r="E40" s="112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F6</v>
      </c>
      <c r="M40" s="36" t="str">
        <f t="shared" si="24"/>
        <v>L</v>
      </c>
      <c r="N40" s="36">
        <f t="shared" si="25"/>
        <v>-18</v>
      </c>
      <c r="O40" s="127" t="str">
        <f t="shared" si="10"/>
        <v/>
      </c>
      <c r="P40" s="36">
        <f>IF(H40="","",IF(B40="NB",P39,IF(O40="",SUM($O$5:$O40)+N40,SUM($O$5:$O40))))</f>
        <v>-34</v>
      </c>
      <c r="Q40" s="128" t="str">
        <f t="shared" si="0"/>
        <v/>
      </c>
      <c r="R40" s="121">
        <f t="shared" si="11"/>
        <v>-4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48" t="str">
        <f t="shared" si="37"/>
        <v/>
      </c>
      <c r="AH40" s="148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HP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BL</v>
      </c>
      <c r="BB40" s="14" t="str">
        <f t="shared" si="44"/>
        <v>F2</v>
      </c>
      <c r="BC40" s="14" t="str">
        <f t="shared" si="20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21"/>
        <v/>
      </c>
      <c r="E41" s="113" t="str">
        <f t="shared" si="22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F7</v>
      </c>
      <c r="M41" s="24" t="str">
        <f t="shared" si="24"/>
        <v>L</v>
      </c>
      <c r="N41" s="24">
        <f t="shared" si="25"/>
        <v>-26</v>
      </c>
      <c r="O41" s="116" t="str">
        <f t="shared" si="10"/>
        <v/>
      </c>
      <c r="P41" s="24">
        <f>IF(H41="","",IF(B41="NB",P40,IF(O41="",SUM($O$5:$O41)+N41,SUM($O$5:$O41))))</f>
        <v>-42</v>
      </c>
      <c r="Q41" s="122" t="str">
        <f t="shared" si="0"/>
        <v/>
      </c>
      <c r="R41" s="121">
        <f t="shared" si="11"/>
        <v>-8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48" t="str">
        <f t="shared" si="37"/>
        <v/>
      </c>
      <c r="AH41" s="148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B</v>
      </c>
      <c r="AN41" s="71" t="str">
        <f t="shared" si="16"/>
        <v/>
      </c>
      <c r="AO41" s="71" t="str">
        <f t="shared" si="17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F2W</v>
      </c>
      <c r="BB41" s="14" t="str">
        <f t="shared" si="44"/>
        <v>B</v>
      </c>
      <c r="BC41" s="14" t="str">
        <f t="shared" si="20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21"/>
        <v/>
      </c>
      <c r="E42" s="113" t="str">
        <f t="shared" si="22"/>
        <v>F2</v>
      </c>
      <c r="F42" s="67" t="str">
        <f t="shared" si="23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F8</v>
      </c>
      <c r="M42" s="24" t="str">
        <f t="shared" si="24"/>
        <v>L</v>
      </c>
      <c r="N42" s="24">
        <f t="shared" si="25"/>
        <v>-36</v>
      </c>
      <c r="O42" s="116" t="str">
        <f t="shared" si="10"/>
        <v/>
      </c>
      <c r="P42" s="24">
        <f>IF(H42="","",IF(B42="NB",P41,IF(O42="",SUM($O$5:$O42)+N42,SUM($O$5:$O42))))</f>
        <v>-52</v>
      </c>
      <c r="Q42" s="122" t="str">
        <f t="shared" si="0"/>
        <v/>
      </c>
      <c r="R42" s="121">
        <f t="shared" si="11"/>
        <v>-10</v>
      </c>
      <c r="S42" s="79" t="str">
        <f t="shared" si="12"/>
        <v>L</v>
      </c>
      <c r="T42" s="14">
        <f t="shared" si="5"/>
        <v>-10</v>
      </c>
      <c r="U42" s="14">
        <f t="shared" si="26"/>
        <v>-6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48" t="str">
        <f t="shared" si="37"/>
        <v/>
      </c>
      <c r="AH42" s="148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F8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BL</v>
      </c>
      <c r="BB42" s="14" t="str">
        <f t="shared" si="44"/>
        <v>F2</v>
      </c>
      <c r="BC42" s="14" t="str">
        <f t="shared" si="20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P12</v>
      </c>
      <c r="C43" s="24" t="str">
        <f t="shared" si="2"/>
        <v>HP</v>
      </c>
      <c r="D43" s="77" t="str">
        <f t="shared" si="21"/>
        <v>F3</v>
      </c>
      <c r="E43" s="113" t="str">
        <f t="shared" si="22"/>
        <v/>
      </c>
      <c r="F43" s="67" t="str">
        <f t="shared" si="23"/>
        <v>L</v>
      </c>
      <c r="H43" s="81" t="str">
        <f>IF('Strategy Dashboard'!AU43="","",'Strategy Dashboard'!AU43)</f>
        <v>B</v>
      </c>
      <c r="J43" s="68" t="str">
        <f t="shared" si="7"/>
        <v>M1</v>
      </c>
      <c r="K43" s="77" t="str">
        <f t="shared" si="8"/>
        <v>F9</v>
      </c>
      <c r="L43" s="113" t="str">
        <f t="shared" si="9"/>
        <v/>
      </c>
      <c r="M43" s="24" t="str">
        <f t="shared" si="24"/>
        <v>L</v>
      </c>
      <c r="N43" s="24">
        <f t="shared" si="25"/>
        <v>-48</v>
      </c>
      <c r="O43" s="116" t="str">
        <f t="shared" si="10"/>
        <v/>
      </c>
      <c r="P43" s="24">
        <f>IF(H43="","",IF(B43="NB",P42,IF(O43="",SUM($O$5:$O43)+N43,SUM($O$5:$O43))))</f>
        <v>-64</v>
      </c>
      <c r="Q43" s="122" t="str">
        <f t="shared" si="0"/>
        <v/>
      </c>
      <c r="R43" s="121">
        <f t="shared" si="11"/>
        <v>-12</v>
      </c>
      <c r="S43" s="79" t="str">
        <f t="shared" si="12"/>
        <v>L</v>
      </c>
      <c r="T43" s="14">
        <f t="shared" si="5"/>
        <v>-10</v>
      </c>
      <c r="U43" s="14">
        <f t="shared" si="26"/>
        <v>-6</v>
      </c>
      <c r="V43" s="14" t="str">
        <f t="shared" si="27"/>
        <v>C</v>
      </c>
      <c r="W43" s="14" t="str">
        <f t="shared" si="49"/>
        <v>N</v>
      </c>
      <c r="X43" s="14" t="str">
        <f t="shared" si="28"/>
        <v>N</v>
      </c>
      <c r="Y43" s="14">
        <f t="shared" si="29"/>
        <v>9</v>
      </c>
      <c r="Z43" s="79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3</v>
      </c>
      <c r="AD43" s="14">
        <f t="shared" si="34"/>
        <v>0</v>
      </c>
      <c r="AE43" s="14">
        <f t="shared" si="35"/>
        <v>9</v>
      </c>
      <c r="AF43" s="14">
        <f t="shared" si="36"/>
        <v>0</v>
      </c>
      <c r="AG43" s="148" t="str">
        <f t="shared" si="37"/>
        <v>F9</v>
      </c>
      <c r="AH43" s="148" t="str">
        <f t="shared" si="38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>HP</v>
      </c>
      <c r="AS43" s="14" t="str">
        <f t="shared" si="48"/>
        <v>M1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2"/>
        <v>001234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F2L</v>
      </c>
      <c r="BB43" s="14" t="str">
        <f t="shared" si="44"/>
        <v>F3</v>
      </c>
      <c r="BC43" s="14" t="str">
        <f t="shared" si="20"/>
        <v>F8L</v>
      </c>
      <c r="BD43" s="14" t="str">
        <f t="shared" si="47"/>
        <v>F9</v>
      </c>
      <c r="BE43" s="14" t="str">
        <f t="shared" si="45"/>
        <v>3</v>
      </c>
      <c r="BF43" s="14" t="str">
        <f t="shared" si="46"/>
        <v>9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P6</v>
      </c>
      <c r="C44" s="25" t="str">
        <f t="shared" si="2"/>
        <v/>
      </c>
      <c r="D44" s="78" t="str">
        <f t="shared" si="21"/>
        <v/>
      </c>
      <c r="E44" s="114" t="str">
        <f t="shared" si="22"/>
        <v>F4</v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>F10</v>
      </c>
      <c r="L44" s="114" t="str">
        <f t="shared" si="9"/>
        <v/>
      </c>
      <c r="M44" s="25" t="str">
        <f t="shared" si="24"/>
        <v/>
      </c>
      <c r="N44" s="25" t="str">
        <f t="shared" si="25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10</v>
      </c>
      <c r="Z44" s="79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0</v>
      </c>
      <c r="AD44" s="14">
        <f t="shared" si="34"/>
        <v>4</v>
      </c>
      <c r="AE44" s="14">
        <f t="shared" si="35"/>
        <v>10</v>
      </c>
      <c r="AF44" s="14">
        <f t="shared" si="36"/>
        <v>0</v>
      </c>
      <c r="AG44" s="148" t="str">
        <f t="shared" si="37"/>
        <v>F10</v>
      </c>
      <c r="AH44" s="148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>HP</v>
      </c>
      <c r="AS44" s="14" t="str">
        <f t="shared" si="48"/>
        <v>M1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2"/>
        <v>012340</v>
      </c>
      <c r="AY44" s="14" t="str">
        <f t="shared" si="42"/>
        <v>200001</v>
      </c>
      <c r="AZ44" s="14" t="str">
        <f t="shared" si="43"/>
        <v>P</v>
      </c>
      <c r="BA44" s="14" t="str">
        <f t="shared" si="19"/>
        <v>F3L</v>
      </c>
      <c r="BB44" s="14" t="str">
        <f t="shared" si="44"/>
        <v>F4</v>
      </c>
      <c r="BC44" s="14" t="str">
        <f t="shared" si="20"/>
        <v>F9L</v>
      </c>
      <c r="BD44" s="14" t="str">
        <f t="shared" si="47"/>
        <v>F10</v>
      </c>
      <c r="BE44" s="14" t="str">
        <f t="shared" si="45"/>
        <v>4</v>
      </c>
      <c r="BF44" s="14" t="str">
        <f t="shared" si="46"/>
        <v>10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25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48" t="str">
        <f t="shared" si="37"/>
        <v/>
      </c>
      <c r="AH45" s="148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2"/>
        <v>123400</v>
      </c>
      <c r="AY45" s="14" t="str">
        <f t="shared" si="42"/>
        <v>000010</v>
      </c>
      <c r="AZ45" s="14" t="str">
        <f t="shared" si="43"/>
        <v>P</v>
      </c>
      <c r="BA45" s="14" t="str">
        <f t="shared" si="19"/>
        <v>F4</v>
      </c>
      <c r="BB45" s="14" t="str">
        <f t="shared" si="44"/>
        <v/>
      </c>
      <c r="BC45" s="14" t="str">
        <f t="shared" si="20"/>
        <v>F10</v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25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48" t="str">
        <f t="shared" si="37"/>
        <v/>
      </c>
      <c r="AH46" s="148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25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48" t="str">
        <f t="shared" si="37"/>
        <v/>
      </c>
      <c r="AH47" s="148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25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48" t="str">
        <f t="shared" si="37"/>
        <v/>
      </c>
      <c r="AH48" s="148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4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25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48" t="str">
        <f t="shared" si="37"/>
        <v/>
      </c>
      <c r="AH49" s="148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25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48" t="str">
        <f t="shared" si="37"/>
        <v/>
      </c>
      <c r="AH50" s="148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25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48" t="str">
        <f t="shared" si="37"/>
        <v/>
      </c>
      <c r="AH51" s="148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25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48" t="str">
        <f t="shared" si="37"/>
        <v/>
      </c>
      <c r="AH52" s="148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25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48" t="str">
        <f t="shared" si="37"/>
        <v/>
      </c>
      <c r="AH53" s="148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4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25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48" t="str">
        <f t="shared" si="37"/>
        <v/>
      </c>
      <c r="AH54" s="148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25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48" t="str">
        <f t="shared" si="37"/>
        <v/>
      </c>
      <c r="AH55" s="148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25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48" t="str">
        <f t="shared" si="37"/>
        <v/>
      </c>
      <c r="AH56" s="148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25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48" t="str">
        <f t="shared" si="37"/>
        <v/>
      </c>
      <c r="AH57" s="148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25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48" t="str">
        <f t="shared" si="37"/>
        <v/>
      </c>
      <c r="AH58" s="148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4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25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48" t="str">
        <f t="shared" si="37"/>
        <v/>
      </c>
      <c r="AH59" s="148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25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48" t="str">
        <f t="shared" si="37"/>
        <v/>
      </c>
      <c r="AH60" s="148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25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48" t="str">
        <f t="shared" si="37"/>
        <v/>
      </c>
      <c r="AH61" s="148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25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48" t="str">
        <f t="shared" si="37"/>
        <v/>
      </c>
      <c r="AH62" s="148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25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48" t="str">
        <f t="shared" si="37"/>
        <v/>
      </c>
      <c r="AH63" s="148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4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25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48" t="str">
        <f t="shared" si="37"/>
        <v/>
      </c>
      <c r="AH64" s="148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25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48" t="str">
        <f t="shared" si="37"/>
        <v/>
      </c>
      <c r="AH65" s="148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25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48" t="str">
        <f t="shared" si="37"/>
        <v/>
      </c>
      <c r="AH66" s="148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25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48" t="str">
        <f t="shared" si="37"/>
        <v/>
      </c>
      <c r="AH67" s="148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25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48" t="str">
        <f t="shared" si="37"/>
        <v/>
      </c>
      <c r="AH68" s="148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4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25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48" t="str">
        <f t="shared" si="37"/>
        <v/>
      </c>
      <c r="AH69" s="148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25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48" t="str">
        <f t="shared" si="37"/>
        <v/>
      </c>
      <c r="AH70" s="148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25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48" t="str">
        <f t="shared" si="37"/>
        <v/>
      </c>
      <c r="AH71" s="148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25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48" t="str">
        <f t="shared" si="37"/>
        <v/>
      </c>
      <c r="AH72" s="148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25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48" t="str">
        <f t="shared" si="37"/>
        <v/>
      </c>
      <c r="AH73" s="148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4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48" t="str">
        <f t="shared" si="37"/>
        <v/>
      </c>
      <c r="AH74" s="148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2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48" t="str">
        <f t="shared" ref="AG75:AG109" si="91">IF(H74="","",IF(AS75="M1",IF(H73="P",BD75,""),AN75))</f>
        <v/>
      </c>
      <c r="AH75" s="148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si="81"/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48" t="str">
        <f t="shared" si="91"/>
        <v/>
      </c>
      <c r="AH76" s="148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81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48" t="str">
        <f t="shared" si="91"/>
        <v/>
      </c>
      <c r="AH77" s="148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81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48" t="str">
        <f t="shared" si="91"/>
        <v/>
      </c>
      <c r="AH78" s="148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4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81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48" t="str">
        <f t="shared" si="91"/>
        <v/>
      </c>
      <c r="AH79" s="148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81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48" t="str">
        <f t="shared" si="91"/>
        <v/>
      </c>
      <c r="AH80" s="148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81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48" t="str">
        <f t="shared" si="91"/>
        <v/>
      </c>
      <c r="AH81" s="148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81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48" t="str">
        <f t="shared" si="91"/>
        <v/>
      </c>
      <c r="AH82" s="148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81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48" t="str">
        <f t="shared" si="91"/>
        <v/>
      </c>
      <c r="AH83" s="148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4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81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48" t="str">
        <f t="shared" si="91"/>
        <v/>
      </c>
      <c r="AH84" s="148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81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48" t="str">
        <f t="shared" si="91"/>
        <v/>
      </c>
      <c r="AH85" s="148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81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48" t="str">
        <f t="shared" si="91"/>
        <v/>
      </c>
      <c r="AH86" s="148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81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48" t="str">
        <f t="shared" si="91"/>
        <v/>
      </c>
      <c r="AH87" s="148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81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48" t="str">
        <f t="shared" si="91"/>
        <v/>
      </c>
      <c r="AH88" s="148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4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81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48" t="str">
        <f t="shared" si="91"/>
        <v/>
      </c>
      <c r="AH89" s="148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81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48" t="str">
        <f t="shared" si="91"/>
        <v/>
      </c>
      <c r="AH90" s="148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81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48" t="str">
        <f t="shared" si="91"/>
        <v/>
      </c>
      <c r="AH91" s="148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81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48" t="str">
        <f t="shared" si="91"/>
        <v/>
      </c>
      <c r="AH92" s="148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81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48" t="str">
        <f t="shared" si="91"/>
        <v/>
      </c>
      <c r="AH93" s="148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4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81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48" t="str">
        <f t="shared" si="91"/>
        <v/>
      </c>
      <c r="AH94" s="148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81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48" t="str">
        <f t="shared" si="91"/>
        <v/>
      </c>
      <c r="AH95" s="148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81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48" t="str">
        <f t="shared" si="91"/>
        <v/>
      </c>
      <c r="AH96" s="148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81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48" t="str">
        <f t="shared" si="91"/>
        <v/>
      </c>
      <c r="AH97" s="148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81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48" t="str">
        <f t="shared" si="91"/>
        <v/>
      </c>
      <c r="AH98" s="148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4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81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48" t="str">
        <f t="shared" si="91"/>
        <v/>
      </c>
      <c r="AH99" s="148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81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48" t="str">
        <f t="shared" si="91"/>
        <v/>
      </c>
      <c r="AH100" s="148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81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48" t="str">
        <f t="shared" si="91"/>
        <v/>
      </c>
      <c r="AH101" s="148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81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48" t="str">
        <f t="shared" si="91"/>
        <v/>
      </c>
      <c r="AH102" s="148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81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48" t="str">
        <f t="shared" si="91"/>
        <v/>
      </c>
      <c r="AH103" s="148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4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81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48" t="str">
        <f t="shared" si="91"/>
        <v/>
      </c>
      <c r="AH104" s="148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81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48" t="str">
        <f t="shared" si="91"/>
        <v/>
      </c>
      <c r="AH105" s="148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81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48" t="str">
        <f t="shared" si="91"/>
        <v/>
      </c>
      <c r="AH106" s="148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81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48" t="str">
        <f t="shared" si="91"/>
        <v/>
      </c>
      <c r="AH107" s="148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81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48" t="str">
        <f t="shared" si="91"/>
        <v/>
      </c>
      <c r="AH108" s="148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4" t="str">
        <f t="shared" si="78"/>
        <v/>
      </c>
      <c r="F109" s="70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81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48" t="str">
        <f t="shared" si="91"/>
        <v/>
      </c>
      <c r="AH109" s="148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-64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11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19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GuaBzQ5cb2kGK/8u8/X1F4xHQbPUhSbRJAo4N7PxUpCs5fG0EObVlS0CyW6Aw1XXorfLCXqsEL+3ml8OnpdLTg==" saltValue="jSzKi4VBu2tRq7ac2TZaZ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 H129:H1048576">
    <cfRule type="cellIs" dxfId="7" priority="2" operator="equal">
      <formula>"B"</formula>
    </cfRule>
    <cfRule type="cellIs" dxfId="6" priority="3" operator="equal">
      <formula>"P"</formula>
    </cfRule>
  </conditionalFormatting>
  <conditionalFormatting sqref="H5:H109">
    <cfRule type="cellIs" dxfId="5" priority="4" operator="equal">
      <formula>"P"</formula>
    </cfRule>
  </conditionalFormatting>
  <conditionalFormatting sqref="O10:O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D10" sqref="D10"/>
      <selection pane="bottomLeft" activeCell="L106" sqref="L10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48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9" t="str">
        <f>'Strategy Dashboard'!CO3</f>
        <v>Strategy 10: OP/OB</v>
      </c>
      <c r="C3" s="310"/>
      <c r="D3" s="310"/>
      <c r="E3" s="310"/>
      <c r="F3" s="310"/>
      <c r="G3" s="311"/>
      <c r="H3" s="310"/>
      <c r="I3" s="310"/>
      <c r="J3" s="310"/>
      <c r="K3" s="310"/>
      <c r="L3" s="310"/>
      <c r="M3" s="310"/>
      <c r="N3" s="310"/>
      <c r="O3" s="310"/>
      <c r="P3" s="310"/>
      <c r="Q3" s="312"/>
      <c r="R3" s="262" t="s">
        <v>140</v>
      </c>
      <c r="S3" s="14" t="s">
        <v>141</v>
      </c>
      <c r="V3" s="14" t="s">
        <v>114</v>
      </c>
      <c r="W3" s="219" t="s">
        <v>437</v>
      </c>
      <c r="X3" s="219" t="s">
        <v>438</v>
      </c>
      <c r="AI3" s="245" t="s">
        <v>117</v>
      </c>
      <c r="AJ3" s="245"/>
      <c r="AK3" s="245"/>
      <c r="AL3" s="65"/>
      <c r="AM3" s="65"/>
      <c r="AN3" s="65"/>
      <c r="AO3" s="65"/>
      <c r="AP3" s="65"/>
      <c r="AQ3" s="65"/>
      <c r="AT3" s="235" t="s">
        <v>1</v>
      </c>
      <c r="AU3" s="235" t="s">
        <v>2</v>
      </c>
      <c r="AV3" s="217" t="s">
        <v>33</v>
      </c>
      <c r="AW3" s="218"/>
      <c r="AX3" s="217" t="s">
        <v>79</v>
      </c>
      <c r="AY3" s="218"/>
      <c r="AZ3" s="235" t="s">
        <v>37</v>
      </c>
      <c r="BA3" s="260" t="s">
        <v>10</v>
      </c>
      <c r="BB3" s="261"/>
      <c r="BC3" s="260" t="s">
        <v>11</v>
      </c>
      <c r="BD3" s="261"/>
      <c r="BE3" s="64" t="s">
        <v>10</v>
      </c>
      <c r="BF3" s="64" t="s">
        <v>11</v>
      </c>
      <c r="BG3" s="259" t="s">
        <v>111</v>
      </c>
      <c r="BH3" s="259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W</v>
      </c>
      <c r="BQ3" s="14">
        <f>General!G1</f>
        <v>1</v>
      </c>
    </row>
    <row r="4" spans="1:69" ht="21.75" customHeight="1" thickBot="1">
      <c r="B4" s="129" t="s">
        <v>73</v>
      </c>
      <c r="C4" s="130" t="s">
        <v>119</v>
      </c>
      <c r="D4" s="130" t="s">
        <v>24</v>
      </c>
      <c r="E4" s="130" t="s">
        <v>25</v>
      </c>
      <c r="F4" s="131" t="s">
        <v>74</v>
      </c>
      <c r="G4" s="134"/>
      <c r="H4" s="132" t="s">
        <v>0</v>
      </c>
      <c r="I4" s="133"/>
      <c r="J4" s="129" t="s">
        <v>118</v>
      </c>
      <c r="K4" s="130" t="s">
        <v>24</v>
      </c>
      <c r="L4" s="130" t="s">
        <v>25</v>
      </c>
      <c r="M4" s="130" t="s">
        <v>74</v>
      </c>
      <c r="N4" s="130" t="s">
        <v>76</v>
      </c>
      <c r="O4" s="130" t="s">
        <v>77</v>
      </c>
      <c r="P4" s="130" t="s">
        <v>248</v>
      </c>
      <c r="Q4" s="131" t="s">
        <v>136</v>
      </c>
      <c r="R4" s="263"/>
      <c r="S4" s="14" t="s">
        <v>142</v>
      </c>
      <c r="T4" s="14">
        <f>T28</f>
        <v>-1</v>
      </c>
      <c r="V4" s="14" t="s">
        <v>115</v>
      </c>
      <c r="W4" s="219"/>
      <c r="X4" s="219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8" t="s">
        <v>137</v>
      </c>
      <c r="AH4" s="148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258"/>
      <c r="AU4" s="258"/>
      <c r="AV4" s="16" t="s">
        <v>1</v>
      </c>
      <c r="AW4" s="16" t="s">
        <v>2</v>
      </c>
      <c r="AX4" s="16" t="s">
        <v>1</v>
      </c>
      <c r="AY4" s="16" t="s">
        <v>2</v>
      </c>
      <c r="AZ4" s="258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L</v>
      </c>
      <c r="BQ4" s="14">
        <f>General!G2</f>
        <v>-1</v>
      </c>
    </row>
    <row r="5" spans="1:69">
      <c r="B5" s="117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7" t="s">
        <v>270</v>
      </c>
      <c r="K5" s="85"/>
      <c r="L5" s="85"/>
      <c r="M5" s="85"/>
      <c r="N5" s="85"/>
      <c r="O5" s="125" t="s">
        <v>139</v>
      </c>
      <c r="P5" s="85"/>
      <c r="Q5" s="126" t="str">
        <f t="shared" ref="Q5:Q68" si="0">IF(AB5="R","Rabbit","")</f>
        <v/>
      </c>
      <c r="R5" s="119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8" t="str">
        <f>C5</f>
        <v>OP</v>
      </c>
      <c r="AS5" s="148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LL</v>
      </c>
      <c r="BQ5" s="14">
        <f>General!G3</f>
        <v>-3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5"/>
      <c r="P6" s="87"/>
      <c r="Q6" s="111"/>
      <c r="R6" s="120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LW</v>
      </c>
      <c r="BQ6" s="14">
        <f>General!G4</f>
        <v>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5"/>
      <c r="P7" s="87"/>
      <c r="Q7" s="111"/>
      <c r="R7" s="120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WL</v>
      </c>
      <c r="BQ7" s="14">
        <f>General!G5</f>
        <v>-1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5"/>
      <c r="P8" s="87"/>
      <c r="Q8" s="111"/>
      <c r="R8" s="120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WW</v>
      </c>
      <c r="BQ8" s="14">
        <f>General!G6</f>
        <v>3</v>
      </c>
    </row>
    <row r="9" spans="1:69" ht="15.75" thickBot="1">
      <c r="B9" s="149"/>
      <c r="C9" s="150" t="str">
        <f t="shared" si="2"/>
        <v/>
      </c>
      <c r="D9" s="150"/>
      <c r="E9" s="150"/>
      <c r="F9" s="151"/>
      <c r="H9" s="82" t="str">
        <f>IF('Strategy Dashboard'!AU9="","",'Strategy Dashboard'!AU9)</f>
        <v>P</v>
      </c>
      <c r="J9" s="149"/>
      <c r="K9" s="150"/>
      <c r="L9" s="150"/>
      <c r="M9" s="150"/>
      <c r="N9" s="150"/>
      <c r="O9" s="175"/>
      <c r="P9" s="150"/>
      <c r="Q9" s="176"/>
      <c r="R9" s="121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LLL</v>
      </c>
      <c r="BQ9" s="14">
        <f>General!G7</f>
        <v>-6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2" t="str">
        <f>IF(H9="","",IF(AR10="OP","",AM10))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2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7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28" t="str">
        <f t="shared" si="0"/>
        <v/>
      </c>
      <c r="R10" s="119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8" t="str">
        <f>IF(H9="","",IF(AS10="OB","",AN10))</f>
        <v/>
      </c>
      <c r="AH10" s="148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IF(H10="","",IF(AR11="OP",BB11,AL11))</f>
        <v/>
      </c>
      <c r="E11" s="113" t="str">
        <f t="shared" ref="E11:E74" si="22">IF(H10="","",IF(AR11="OP","",AM11))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3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-7</v>
      </c>
      <c r="O11" s="116" t="str">
        <f t="shared" si="10"/>
        <v/>
      </c>
      <c r="P11" s="24">
        <f>IF(H11="","",IF(B11="NB",P10,IF(O11="",SUM($O$5:$O11)+N11,SUM($O$5:$O11))))</f>
        <v>-7</v>
      </c>
      <c r="Q11" s="122" t="str">
        <f t="shared" si="0"/>
        <v/>
      </c>
      <c r="R11" s="120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0</v>
      </c>
      <c r="AD11" s="14">
        <f t="shared" ref="AD11:AD74" si="33">IF(H10="","",IF(E11="B",1,IF(REPLACE(E11,1,1,"")="",0,INT(REPLACE(E11,1,1,"")))))</f>
        <v>5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48" t="str">
        <f t="shared" ref="AG11:AG74" si="36">IF(H10="","",IF(AS11="OB","",AN11))</f>
        <v/>
      </c>
      <c r="AH11" s="148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1">IF(AT5="",0,AT5)&amp;IF(AT6="",0,AT6)&amp;IF(AT7="",0,AT7)&amp;IF(AT8="",0,AT8)&amp;IF(AT9="",0,AT9)&amp;IF(AT10="",0,AT10)</f>
        <v>120012</v>
      </c>
      <c r="AY11" s="14" t="str">
        <f t="shared" si="41"/>
        <v>001200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LWL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3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3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-2</v>
      </c>
      <c r="O12" s="116" t="str">
        <f t="shared" si="10"/>
        <v/>
      </c>
      <c r="P12" s="24">
        <f>IF(H12="","",IF(B12="NB",P11,IF(O12="",SUM($O$5:$O12)+N12,SUM($O$5:$O12))))</f>
        <v>-2</v>
      </c>
      <c r="Q12" s="122" t="str">
        <f t="shared" si="0"/>
        <v/>
      </c>
      <c r="R12" s="120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0</v>
      </c>
      <c r="AD12" s="14">
        <f t="shared" si="33"/>
        <v>2</v>
      </c>
      <c r="AE12" s="14">
        <f t="shared" si="34"/>
        <v>0</v>
      </c>
      <c r="AF12" s="14">
        <f t="shared" si="35"/>
        <v>3</v>
      </c>
      <c r="AG12" s="148" t="str">
        <f t="shared" si="36"/>
        <v/>
      </c>
      <c r="AH12" s="148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1"/>
        <v>200123</v>
      </c>
      <c r="AY12" s="14" t="str">
        <f t="shared" si="41"/>
        <v>012000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4"/>
        <v>2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LWW</v>
      </c>
      <c r="BQ12" s="14">
        <f>General!G10</f>
        <v>3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3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3" t="str">
        <f t="shared" si="9"/>
        <v>F2</v>
      </c>
      <c r="M13" s="24" t="str">
        <f t="shared" si="24"/>
        <v>W</v>
      </c>
      <c r="N13" s="24">
        <f t="shared" si="46"/>
        <v>1</v>
      </c>
      <c r="O13" s="116">
        <f t="shared" si="10"/>
        <v>1</v>
      </c>
      <c r="P13" s="24">
        <f>IF(H13="","",IF(B13="NB",P12,IF(O13="",SUM($O$5:$O13)+N13,SUM($O$5:$O13))))</f>
        <v>1</v>
      </c>
      <c r="Q13" s="122" t="str">
        <f t="shared" si="0"/>
        <v/>
      </c>
      <c r="R13" s="120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79" t="str">
        <f t="shared" si="29"/>
        <v>Y</v>
      </c>
      <c r="AA13" s="14" t="str">
        <f t="shared" si="30"/>
        <v>Y</v>
      </c>
      <c r="AB13" s="14" t="str">
        <f t="shared" si="31"/>
        <v>N</v>
      </c>
      <c r="AC13" s="14">
        <f t="shared" si="32"/>
        <v>0</v>
      </c>
      <c r="AD13" s="14">
        <f t="shared" si="33"/>
        <v>1</v>
      </c>
      <c r="AE13" s="14">
        <f t="shared" si="34"/>
        <v>0</v>
      </c>
      <c r="AF13" s="14">
        <f t="shared" si="35"/>
        <v>2</v>
      </c>
      <c r="AG13" s="148" t="str">
        <f t="shared" si="36"/>
        <v/>
      </c>
      <c r="AH13" s="148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1"/>
        <v>001230</v>
      </c>
      <c r="AY13" s="14" t="str">
        <f t="shared" si="41"/>
        <v>120001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F3W</v>
      </c>
      <c r="BD13" s="14" t="str">
        <f t="shared" si="47"/>
        <v>F2</v>
      </c>
      <c r="BE13" s="14">
        <f t="shared" si="44"/>
        <v>1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WLL</v>
      </c>
      <c r="BQ13" s="14">
        <f>General!G11</f>
        <v>-3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4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4" t="str">
        <f t="shared" si="9"/>
        <v/>
      </c>
      <c r="M14" s="25" t="str">
        <f t="shared" si="24"/>
        <v>L</v>
      </c>
      <c r="N14" s="25">
        <f t="shared" si="46"/>
        <v>-2</v>
      </c>
      <c r="O14" s="123" t="str">
        <f t="shared" si="10"/>
        <v/>
      </c>
      <c r="P14" s="25">
        <f>IF(H14="","",IF(B14="NB",P13,IF(O14="",SUM($O$5:$O14)+N14,SUM($O$5:$O14))))</f>
        <v>-1</v>
      </c>
      <c r="Q14" s="124" t="str">
        <f t="shared" si="0"/>
        <v/>
      </c>
      <c r="R14" s="121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5"/>
        <v>-1</v>
      </c>
      <c r="V14" s="14" t="str">
        <f t="shared" si="26"/>
        <v>S</v>
      </c>
      <c r="W14" s="14" t="str">
        <f t="shared" si="13"/>
        <v>Y</v>
      </c>
      <c r="X14" s="14" t="str">
        <f t="shared" si="27"/>
        <v>N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1</v>
      </c>
      <c r="AD14" s="14">
        <f t="shared" si="33"/>
        <v>0</v>
      </c>
      <c r="AE14" s="14">
        <f t="shared" si="34"/>
        <v>1</v>
      </c>
      <c r="AF14" s="14">
        <f t="shared" si="35"/>
        <v>0</v>
      </c>
      <c r="AG14" s="148" t="str">
        <f t="shared" si="36"/>
        <v>B</v>
      </c>
      <c r="AH14" s="148" t="str">
        <f t="shared" si="37"/>
        <v/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200012</v>
      </c>
      <c r="AZ14" s="14" t="str">
        <f t="shared" si="42"/>
        <v>P</v>
      </c>
      <c r="BA14" s="14" t="str">
        <f t="shared" si="19"/>
        <v>BW</v>
      </c>
      <c r="BB14" s="14" t="str">
        <f t="shared" si="43"/>
        <v>B</v>
      </c>
      <c r="BC14" s="14" t="str">
        <f t="shared" si="20"/>
        <v>F2W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WLW</v>
      </c>
      <c r="BQ14" s="14">
        <f>General!G12</f>
        <v>1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2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2" t="str">
        <f t="shared" si="9"/>
        <v/>
      </c>
      <c r="M15" s="36" t="str">
        <f t="shared" si="24"/>
        <v>L</v>
      </c>
      <c r="N15" s="36">
        <f t="shared" si="46"/>
        <v>-6</v>
      </c>
      <c r="O15" s="127" t="str">
        <f t="shared" si="10"/>
        <v/>
      </c>
      <c r="P15" s="36">
        <f>IF(H15="","",IF(B15="NB",P14,IF(O15="",SUM($O$5:$O15)+N15,SUM($O$5:$O15))))</f>
        <v>-5</v>
      </c>
      <c r="Q15" s="128" t="str">
        <f t="shared" si="0"/>
        <v/>
      </c>
      <c r="R15" s="119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5"/>
        <v>-3</v>
      </c>
      <c r="V15" s="14" t="str">
        <f t="shared" si="26"/>
        <v>C</v>
      </c>
      <c r="W15" s="14" t="str">
        <f t="shared" si="13"/>
        <v>Y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2</v>
      </c>
      <c r="AF15" s="14">
        <f t="shared" si="35"/>
        <v>0</v>
      </c>
      <c r="AG15" s="148" t="str">
        <f t="shared" si="36"/>
        <v>F2</v>
      </c>
      <c r="AH15" s="148" t="str">
        <f t="shared" si="37"/>
        <v/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1"/>
        <v>123000</v>
      </c>
      <c r="AY15" s="14" t="str">
        <f t="shared" si="41"/>
        <v>000123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WWL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OP</v>
      </c>
      <c r="D16" s="77" t="str">
        <f t="shared" si="21"/>
        <v>F3</v>
      </c>
      <c r="E16" s="113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>OB</v>
      </c>
      <c r="K16" s="77" t="str">
        <f t="shared" si="8"/>
        <v/>
      </c>
      <c r="L16" s="113" t="str">
        <f t="shared" si="9"/>
        <v>F3</v>
      </c>
      <c r="M16" s="24" t="str">
        <f t="shared" si="24"/>
        <v>L</v>
      </c>
      <c r="N16" s="24">
        <f t="shared" si="46"/>
        <v>-6</v>
      </c>
      <c r="O16" s="116" t="str">
        <f t="shared" si="10"/>
        <v/>
      </c>
      <c r="P16" s="24">
        <f>IF(H16="","",IF(B16="NB",P15,IF(O16="",SUM($O$5:$O16)+N16,SUM($O$5:$O16))))</f>
        <v>-5</v>
      </c>
      <c r="Q16" s="122" t="str">
        <f t="shared" si="0"/>
        <v/>
      </c>
      <c r="R16" s="120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5"/>
        <v>0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3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48" t="str">
        <f t="shared" si="36"/>
        <v/>
      </c>
      <c r="AH16" s="148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1"/>
        <v>230000</v>
      </c>
      <c r="AY16" s="14" t="str">
        <f t="shared" si="41"/>
        <v>001234</v>
      </c>
      <c r="AZ16" s="14" t="str">
        <f t="shared" si="42"/>
        <v>B</v>
      </c>
      <c r="BA16" s="14" t="str">
        <f t="shared" si="19"/>
        <v>F2L</v>
      </c>
      <c r="BB16" s="14" t="str">
        <f t="shared" si="43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4"/>
        <v>3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WWW</v>
      </c>
      <c r="BQ16" s="14">
        <f>General!G14</f>
        <v>6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21"/>
        <v>F2</v>
      </c>
      <c r="E17" s="113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3" t="str">
        <f t="shared" si="9"/>
        <v>F4</v>
      </c>
      <c r="M17" s="24" t="str">
        <f t="shared" si="24"/>
        <v>W</v>
      </c>
      <c r="N17" s="24">
        <f t="shared" si="46"/>
        <v>-4</v>
      </c>
      <c r="O17" s="116" t="str">
        <f t="shared" si="10"/>
        <v/>
      </c>
      <c r="P17" s="24">
        <f>IF(H17="","",IF(B17="NB",P16,IF(O17="",SUM($O$5:$O17)+N17,SUM($O$5:$O17))))</f>
        <v>-3</v>
      </c>
      <c r="Q17" s="122" t="str">
        <f t="shared" si="0"/>
        <v/>
      </c>
      <c r="R17" s="120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2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48" t="str">
        <f t="shared" si="36"/>
        <v/>
      </c>
      <c r="AH17" s="148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1"/>
        <v>300001</v>
      </c>
      <c r="AY17" s="14" t="str">
        <f t="shared" si="41"/>
        <v>012340</v>
      </c>
      <c r="AZ17" s="14" t="str">
        <f t="shared" si="42"/>
        <v>B</v>
      </c>
      <c r="BA17" s="14" t="str">
        <f t="shared" si="19"/>
        <v>F3W</v>
      </c>
      <c r="BB17" s="14" t="str">
        <f t="shared" si="43"/>
        <v>F2</v>
      </c>
      <c r="BC17" s="14" t="str">
        <f t="shared" si="20"/>
        <v>F3L</v>
      </c>
      <c r="BD17" s="14" t="str">
        <f t="shared" si="47"/>
        <v>F4</v>
      </c>
      <c r="BE17" s="14" t="str">
        <f t="shared" si="44"/>
        <v>2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LLLL</v>
      </c>
      <c r="BQ17" s="14">
        <f>General!G15</f>
        <v>-6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F3</v>
      </c>
      <c r="E18" s="113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3" t="str">
        <f t="shared" si="9"/>
        <v>F3</v>
      </c>
      <c r="M18" s="24" t="str">
        <f t="shared" si="24"/>
        <v>W</v>
      </c>
      <c r="N18" s="24">
        <f t="shared" si="46"/>
        <v>-4</v>
      </c>
      <c r="O18" s="116" t="str">
        <f t="shared" si="10"/>
        <v/>
      </c>
      <c r="P18" s="24">
        <f>IF(H18="","",IF(B18="NB",P17,IF(O18="",SUM($O$5:$O18)+N18,SUM($O$5:$O18))))</f>
        <v>-3</v>
      </c>
      <c r="Q18" s="122" t="str">
        <f t="shared" si="0"/>
        <v/>
      </c>
      <c r="R18" s="120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5"/>
        <v>0</v>
      </c>
      <c r="V18" s="14" t="str">
        <f t="shared" si="26"/>
        <v>C</v>
      </c>
      <c r="W18" s="14" t="str">
        <f t="shared" si="13"/>
        <v>N</v>
      </c>
      <c r="X18" s="14" t="str">
        <f t="shared" si="27"/>
        <v>N</v>
      </c>
      <c r="Y18" s="14">
        <f t="shared" si="28"/>
        <v>5</v>
      </c>
      <c r="Z18" s="79" t="str">
        <f t="shared" si="29"/>
        <v>N</v>
      </c>
      <c r="AA18" s="14" t="str">
        <f t="shared" si="30"/>
        <v>Y</v>
      </c>
      <c r="AB18" s="14" t="str">
        <f t="shared" si="31"/>
        <v>N</v>
      </c>
      <c r="AC18" s="14">
        <f t="shared" si="32"/>
        <v>3</v>
      </c>
      <c r="AD18" s="14">
        <f t="shared" si="33"/>
        <v>0</v>
      </c>
      <c r="AE18" s="14">
        <f t="shared" si="34"/>
        <v>0</v>
      </c>
      <c r="AF18" s="14">
        <f t="shared" si="35"/>
        <v>3</v>
      </c>
      <c r="AG18" s="148" t="str">
        <f t="shared" si="36"/>
        <v/>
      </c>
      <c r="AH18" s="148" t="str">
        <f t="shared" si="37"/>
        <v>F3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1"/>
        <v>000010</v>
      </c>
      <c r="AY18" s="14" t="str">
        <f t="shared" si="41"/>
        <v>123401</v>
      </c>
      <c r="AZ18" s="14" t="str">
        <f t="shared" si="42"/>
        <v>B</v>
      </c>
      <c r="BA18" s="14" t="str">
        <f t="shared" si="19"/>
        <v>F2L</v>
      </c>
      <c r="BB18" s="14" t="str">
        <f t="shared" si="43"/>
        <v>F3</v>
      </c>
      <c r="BC18" s="14" t="str">
        <f t="shared" si="20"/>
        <v>F4W</v>
      </c>
      <c r="BD18" s="14" t="str">
        <f t="shared" si="47"/>
        <v>F3</v>
      </c>
      <c r="BE18" s="14" t="str">
        <f t="shared" si="44"/>
        <v>3</v>
      </c>
      <c r="BF18" s="14" t="str">
        <f t="shared" si="45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LLLW</v>
      </c>
      <c r="BQ18" s="14">
        <f>General!G16</f>
        <v>1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21"/>
        <v>F4</v>
      </c>
      <c r="E19" s="114" t="str">
        <f t="shared" si="22"/>
        <v/>
      </c>
      <c r="F19" s="70" t="str">
        <f t="shared" si="23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4" t="str">
        <f t="shared" si="9"/>
        <v>B</v>
      </c>
      <c r="M19" s="25" t="str">
        <f t="shared" si="24"/>
        <v>L</v>
      </c>
      <c r="N19" s="25">
        <f t="shared" si="46"/>
        <v>-1</v>
      </c>
      <c r="O19" s="123">
        <f t="shared" si="10"/>
        <v>-1</v>
      </c>
      <c r="P19" s="25">
        <f>IF(H19="","",IF(B19="NB",P18,IF(O19="",SUM($O$5:$O19)+N19,SUM($O$5:$O19))))</f>
        <v>0</v>
      </c>
      <c r="Q19" s="124" t="str">
        <f t="shared" si="0"/>
        <v>Rabbit</v>
      </c>
      <c r="R19" s="121">
        <f t="shared" si="11"/>
        <v>3</v>
      </c>
      <c r="S19" s="79" t="str">
        <f t="shared" si="12"/>
        <v>W</v>
      </c>
      <c r="T19" s="14">
        <f t="shared" si="5"/>
        <v>3</v>
      </c>
      <c r="U19" s="14">
        <f t="shared" si="25"/>
        <v>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R</v>
      </c>
      <c r="AC19" s="14">
        <f t="shared" si="32"/>
        <v>4</v>
      </c>
      <c r="AD19" s="14">
        <f t="shared" si="33"/>
        <v>0</v>
      </c>
      <c r="AE19" s="14">
        <f t="shared" si="34"/>
        <v>0</v>
      </c>
      <c r="AF19" s="14">
        <f t="shared" si="35"/>
        <v>1</v>
      </c>
      <c r="AG19" s="148" t="str">
        <f t="shared" si="36"/>
        <v/>
      </c>
      <c r="AH19" s="148" t="str">
        <f t="shared" si="37"/>
        <v>B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1"/>
        <v>000100</v>
      </c>
      <c r="AY19" s="14" t="str">
        <f t="shared" si="41"/>
        <v>234012</v>
      </c>
      <c r="AZ19" s="14" t="str">
        <f t="shared" si="42"/>
        <v>B</v>
      </c>
      <c r="BA19" s="14" t="str">
        <f t="shared" si="19"/>
        <v>F3L</v>
      </c>
      <c r="BB19" s="14" t="str">
        <f t="shared" si="43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4"/>
        <v>4</v>
      </c>
      <c r="BF19" s="14">
        <f t="shared" si="45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B</v>
      </c>
      <c r="E20" s="112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2" t="str">
        <f t="shared" si="9"/>
        <v>B</v>
      </c>
      <c r="M20" s="36" t="str">
        <f t="shared" si="24"/>
        <v>L</v>
      </c>
      <c r="N20" s="36">
        <f t="shared" si="46"/>
        <v>0</v>
      </c>
      <c r="O20" s="127" t="str">
        <f t="shared" si="10"/>
        <v/>
      </c>
      <c r="P20" s="36">
        <f>IF(H20="","",IF(B20="NB",P19,IF(O20="",SUM($O$5:$O20)+N20,SUM($O$5:$O20))))</f>
        <v>0</v>
      </c>
      <c r="Q20" s="128" t="str">
        <f t="shared" si="0"/>
        <v/>
      </c>
      <c r="R20" s="119">
        <f t="shared" si="11"/>
        <v>0</v>
      </c>
      <c r="S20" s="79" t="str">
        <f t="shared" si="12"/>
        <v/>
      </c>
      <c r="T20" s="14">
        <f t="shared" si="5"/>
        <v>3</v>
      </c>
      <c r="U20" s="14">
        <f t="shared" si="25"/>
        <v>0</v>
      </c>
      <c r="V20" s="14" t="str">
        <f t="shared" si="26"/>
        <v>S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1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1</v>
      </c>
      <c r="AD20" s="14">
        <f t="shared" si="33"/>
        <v>0</v>
      </c>
      <c r="AE20" s="14">
        <f t="shared" si="34"/>
        <v>0</v>
      </c>
      <c r="AF20" s="14">
        <f t="shared" si="35"/>
        <v>1</v>
      </c>
      <c r="AG20" s="148" t="str">
        <f t="shared" si="36"/>
        <v/>
      </c>
      <c r="AH20" s="148" t="str">
        <f t="shared" si="37"/>
        <v>B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1"/>
        <v>001001</v>
      </c>
      <c r="AY20" s="14" t="str">
        <f t="shared" si="41"/>
        <v>340120</v>
      </c>
      <c r="AZ20" s="14" t="str">
        <f t="shared" si="42"/>
        <v>B</v>
      </c>
      <c r="BA20" s="14" t="str">
        <f t="shared" si="19"/>
        <v>F4W</v>
      </c>
      <c r="BB20" s="14" t="str">
        <f t="shared" si="43"/>
        <v>B</v>
      </c>
      <c r="BC20" s="14" t="str">
        <f t="shared" si="20"/>
        <v>BL</v>
      </c>
      <c r="BD20" s="14" t="str">
        <f t="shared" si="47"/>
        <v>B</v>
      </c>
      <c r="BE20" s="14">
        <f t="shared" si="44"/>
        <v>1</v>
      </c>
      <c r="BF20" s="14">
        <f t="shared" si="45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1"/>
        <v>L5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3" t="str">
        <f t="shared" si="9"/>
        <v>F2</v>
      </c>
      <c r="M21" s="24" t="str">
        <f t="shared" si="24"/>
        <v>W</v>
      </c>
      <c r="N21" s="24">
        <f t="shared" si="46"/>
        <v>-3</v>
      </c>
      <c r="O21" s="116" t="str">
        <f t="shared" si="10"/>
        <v/>
      </c>
      <c r="P21" s="24">
        <f>IF(H21="","",IF(B21="NB",P20,IF(O21="",SUM($O$5:$O21)+N21,SUM($O$5:$O21))))</f>
        <v>-3</v>
      </c>
      <c r="Q21" s="122" t="str">
        <f t="shared" si="0"/>
        <v/>
      </c>
      <c r="R21" s="120">
        <f t="shared" si="11"/>
        <v>-3</v>
      </c>
      <c r="S21" s="79" t="str">
        <f t="shared" si="12"/>
        <v>L</v>
      </c>
      <c r="T21" s="14">
        <f t="shared" si="5"/>
        <v>2</v>
      </c>
      <c r="U21" s="14">
        <f t="shared" si="25"/>
        <v>-1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2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5</v>
      </c>
      <c r="AD21" s="14">
        <f t="shared" si="33"/>
        <v>0</v>
      </c>
      <c r="AE21" s="14">
        <f t="shared" si="34"/>
        <v>0</v>
      </c>
      <c r="AF21" s="14">
        <f t="shared" si="35"/>
        <v>2</v>
      </c>
      <c r="AG21" s="148" t="str">
        <f t="shared" si="36"/>
        <v/>
      </c>
      <c r="AH21" s="148" t="str">
        <f t="shared" si="37"/>
        <v>F2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401200</v>
      </c>
      <c r="AZ21" s="14" t="str">
        <f t="shared" si="42"/>
        <v>P</v>
      </c>
      <c r="BA21" s="14" t="str">
        <f t="shared" si="19"/>
        <v>BW</v>
      </c>
      <c r="BB21" s="14" t="str">
        <f t="shared" si="43"/>
        <v>L5</v>
      </c>
      <c r="BC21" s="14" t="str">
        <f t="shared" si="20"/>
        <v>BL</v>
      </c>
      <c r="BD21" s="14" t="str">
        <f t="shared" si="47"/>
        <v>F2</v>
      </c>
      <c r="BE21" s="14" t="str">
        <f t="shared" si="44"/>
        <v>5</v>
      </c>
      <c r="BF21" s="14" t="str">
        <f t="shared" si="45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</v>
      </c>
      <c r="C22" s="24" t="str">
        <f t="shared" si="2"/>
        <v/>
      </c>
      <c r="D22" s="77" t="str">
        <f t="shared" si="21"/>
        <v>F2</v>
      </c>
      <c r="E22" s="113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3" t="str">
        <f t="shared" si="9"/>
        <v>B</v>
      </c>
      <c r="M22" s="24" t="str">
        <f t="shared" si="24"/>
        <v>W</v>
      </c>
      <c r="N22" s="24">
        <f t="shared" si="46"/>
        <v>-4</v>
      </c>
      <c r="O22" s="116" t="str">
        <f t="shared" si="10"/>
        <v/>
      </c>
      <c r="P22" s="24">
        <f>IF(H22="","",IF(B22="NB",P21,IF(O22="",SUM($O$5:$O22)+N22,SUM($O$5:$O22))))</f>
        <v>-4</v>
      </c>
      <c r="Q22" s="122" t="str">
        <f t="shared" si="0"/>
        <v/>
      </c>
      <c r="R22" s="120">
        <f t="shared" si="11"/>
        <v>-1</v>
      </c>
      <c r="S22" s="79" t="str">
        <f t="shared" si="12"/>
        <v>L</v>
      </c>
      <c r="T22" s="14">
        <f t="shared" si="5"/>
        <v>-1</v>
      </c>
      <c r="U22" s="14">
        <f t="shared" si="25"/>
        <v>-3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3</v>
      </c>
      <c r="Z22" s="79" t="str">
        <f t="shared" si="29"/>
        <v>N</v>
      </c>
      <c r="AA22" s="14" t="str">
        <f t="shared" si="30"/>
        <v>Y</v>
      </c>
      <c r="AB22" s="14" t="str">
        <f t="shared" si="31"/>
        <v>N</v>
      </c>
      <c r="AC22" s="14">
        <f t="shared" si="32"/>
        <v>2</v>
      </c>
      <c r="AD22" s="14">
        <f t="shared" si="33"/>
        <v>0</v>
      </c>
      <c r="AE22" s="14">
        <f t="shared" si="34"/>
        <v>0</v>
      </c>
      <c r="AF22" s="14">
        <f t="shared" si="35"/>
        <v>1</v>
      </c>
      <c r="AG22" s="148" t="str">
        <f t="shared" si="36"/>
        <v/>
      </c>
      <c r="AH22" s="148" t="str">
        <f t="shared" si="37"/>
        <v>B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1"/>
        <v>100120</v>
      </c>
      <c r="AY22" s="14" t="str">
        <f t="shared" si="41"/>
        <v>012001</v>
      </c>
      <c r="AZ22" s="14" t="str">
        <f t="shared" si="42"/>
        <v>B</v>
      </c>
      <c r="BA22" s="14" t="str">
        <f t="shared" si="19"/>
        <v>L5L</v>
      </c>
      <c r="BB22" s="14" t="str">
        <f t="shared" si="43"/>
        <v>F2</v>
      </c>
      <c r="BC22" s="14" t="str">
        <f t="shared" si="20"/>
        <v>F2W</v>
      </c>
      <c r="BD22" s="14" t="str">
        <f t="shared" si="47"/>
        <v>B</v>
      </c>
      <c r="BE22" s="14" t="str">
        <f t="shared" si="44"/>
        <v>2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P4</v>
      </c>
      <c r="C23" s="24" t="str">
        <f t="shared" si="2"/>
        <v>T-T</v>
      </c>
      <c r="D23" s="77" t="str">
        <f t="shared" si="21"/>
        <v>F3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3" t="str">
        <f t="shared" si="9"/>
        <v/>
      </c>
      <c r="M23" s="24" t="str">
        <f t="shared" si="24"/>
        <v>L</v>
      </c>
      <c r="N23" s="24">
        <f t="shared" si="46"/>
        <v>-8</v>
      </c>
      <c r="O23" s="116" t="str">
        <f t="shared" si="10"/>
        <v/>
      </c>
      <c r="P23" s="24">
        <f>IF(H23="","",IF(B23="NB",P22,IF(O23="",SUM($O$5:$O23)+N23,SUM($O$5:$O23))))</f>
        <v>-8</v>
      </c>
      <c r="Q23" s="122" t="str">
        <f t="shared" si="0"/>
        <v/>
      </c>
      <c r="R23" s="120">
        <f t="shared" si="11"/>
        <v>-4</v>
      </c>
      <c r="S23" s="79" t="str">
        <f t="shared" si="12"/>
        <v>L</v>
      </c>
      <c r="T23" s="14">
        <f t="shared" si="5"/>
        <v>-7</v>
      </c>
      <c r="U23" s="14">
        <f t="shared" si="25"/>
        <v>-6</v>
      </c>
      <c r="V23" s="14" t="str">
        <f t="shared" si="26"/>
        <v>C</v>
      </c>
      <c r="W23" s="14" t="str">
        <f t="shared" si="49"/>
        <v>N</v>
      </c>
      <c r="X23" s="14" t="str">
        <f t="shared" si="27"/>
        <v>N</v>
      </c>
      <c r="Y23" s="14">
        <f t="shared" si="28"/>
        <v>4</v>
      </c>
      <c r="Z23" s="79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3</v>
      </c>
      <c r="AD23" s="14">
        <f t="shared" si="33"/>
        <v>0</v>
      </c>
      <c r="AE23" s="14">
        <f t="shared" si="34"/>
        <v>1</v>
      </c>
      <c r="AF23" s="14">
        <f t="shared" si="35"/>
        <v>0</v>
      </c>
      <c r="AG23" s="148" t="str">
        <f t="shared" si="36"/>
        <v>B</v>
      </c>
      <c r="AH23" s="148" t="str">
        <f t="shared" si="37"/>
        <v/>
      </c>
      <c r="AI23" s="44" t="str">
        <f t="shared" si="38"/>
        <v>N</v>
      </c>
      <c r="AJ23" s="44" t="str">
        <f t="shared" si="39"/>
        <v>N</v>
      </c>
      <c r="AK23" s="44" t="str">
        <f t="shared" si="40"/>
        <v>Y</v>
      </c>
      <c r="AL23" s="71" t="str">
        <f t="shared" si="14"/>
        <v>F3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1"/>
        <v>001200</v>
      </c>
      <c r="AY23" s="14" t="str">
        <f t="shared" si="41"/>
        <v>120012</v>
      </c>
      <c r="AZ23" s="14" t="str">
        <f t="shared" si="42"/>
        <v>B</v>
      </c>
      <c r="BA23" s="14" t="str">
        <f t="shared" si="19"/>
        <v>F2L</v>
      </c>
      <c r="BB23" s="14" t="str">
        <f t="shared" si="43"/>
        <v>F3</v>
      </c>
      <c r="BC23" s="14" t="str">
        <f t="shared" si="20"/>
        <v>BW</v>
      </c>
      <c r="BD23" s="14" t="str">
        <f t="shared" si="47"/>
        <v>B</v>
      </c>
      <c r="BE23" s="14" t="str">
        <f t="shared" si="44"/>
        <v>3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P6</v>
      </c>
      <c r="C24" s="25" t="str">
        <f t="shared" si="2"/>
        <v/>
      </c>
      <c r="D24" s="78" t="str">
        <f t="shared" si="21"/>
        <v>F4</v>
      </c>
      <c r="E24" s="114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4" t="str">
        <f t="shared" si="9"/>
        <v/>
      </c>
      <c r="M24" s="25" t="str">
        <f t="shared" si="24"/>
        <v>W</v>
      </c>
      <c r="N24" s="25">
        <f t="shared" si="46"/>
        <v>-2</v>
      </c>
      <c r="O24" s="123">
        <f t="shared" si="10"/>
        <v>-2</v>
      </c>
      <c r="P24" s="25">
        <f>IF(H24="","",IF(B24="NB",P23,IF(O24="",SUM($O$5:$O24)+N24,SUM($O$5:$O24))))</f>
        <v>-2</v>
      </c>
      <c r="Q24" s="124" t="str">
        <f t="shared" si="0"/>
        <v>Rabbit</v>
      </c>
      <c r="R24" s="121">
        <f t="shared" si="11"/>
        <v>6</v>
      </c>
      <c r="S24" s="79" t="str">
        <f t="shared" si="12"/>
        <v>W</v>
      </c>
      <c r="T24" s="14">
        <f t="shared" si="5"/>
        <v>-6</v>
      </c>
      <c r="U24" s="14">
        <f t="shared" si="25"/>
        <v>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5</v>
      </c>
      <c r="Z24" s="79" t="str">
        <f t="shared" si="29"/>
        <v>N</v>
      </c>
      <c r="AA24" s="14" t="str">
        <f t="shared" si="30"/>
        <v>Y</v>
      </c>
      <c r="AB24" s="14" t="str">
        <f t="shared" si="31"/>
        <v>R</v>
      </c>
      <c r="AC24" s="14">
        <f t="shared" si="32"/>
        <v>4</v>
      </c>
      <c r="AD24" s="14">
        <f t="shared" si="33"/>
        <v>0</v>
      </c>
      <c r="AE24" s="14">
        <f t="shared" si="34"/>
        <v>2</v>
      </c>
      <c r="AF24" s="14">
        <f t="shared" si="35"/>
        <v>0</v>
      </c>
      <c r="AG24" s="148" t="str">
        <f t="shared" si="36"/>
        <v>F2</v>
      </c>
      <c r="AH24" s="148" t="str">
        <f t="shared" si="37"/>
        <v/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1" t="str">
        <f t="shared" si="14"/>
        <v>F4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1"/>
        <v>012000</v>
      </c>
      <c r="AY24" s="14" t="str">
        <f t="shared" si="41"/>
        <v>200123</v>
      </c>
      <c r="AZ24" s="14" t="str">
        <f t="shared" si="42"/>
        <v>B</v>
      </c>
      <c r="BA24" s="14" t="str">
        <f t="shared" si="19"/>
        <v>F3L</v>
      </c>
      <c r="BB24" s="14" t="str">
        <f t="shared" si="43"/>
        <v>F4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4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2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2" t="str">
        <f t="shared" si="9"/>
        <v/>
      </c>
      <c r="M25" s="36" t="str">
        <f t="shared" si="24"/>
        <v>W</v>
      </c>
      <c r="N25" s="36">
        <f t="shared" si="46"/>
        <v>2</v>
      </c>
      <c r="O25" s="127" t="str">
        <f t="shared" si="10"/>
        <v/>
      </c>
      <c r="P25" s="36">
        <f>IF(H25="","",IF(B25="NB",P24,IF(O25="",SUM($O$5:$O25)+N25,SUM($O$5:$O25))))</f>
        <v>0</v>
      </c>
      <c r="Q25" s="128" t="str">
        <f t="shared" si="0"/>
        <v/>
      </c>
      <c r="R25" s="119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5"/>
        <v>3</v>
      </c>
      <c r="V25" s="14" t="str">
        <f t="shared" si="26"/>
        <v>S</v>
      </c>
      <c r="W25" s="14" t="str">
        <f t="shared" si="49"/>
        <v>N</v>
      </c>
      <c r="X25" s="14" t="str">
        <f t="shared" si="27"/>
        <v>N</v>
      </c>
      <c r="Y25" s="14">
        <f t="shared" si="28"/>
        <v>1</v>
      </c>
      <c r="Z25" s="79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1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48" t="str">
        <f t="shared" si="36"/>
        <v>B</v>
      </c>
      <c r="AH25" s="148" t="str">
        <f t="shared" si="37"/>
        <v/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1"/>
        <v>120001</v>
      </c>
      <c r="AY25" s="14" t="str">
        <f t="shared" si="41"/>
        <v>001230</v>
      </c>
      <c r="AZ25" s="14" t="str">
        <f t="shared" si="42"/>
        <v>B</v>
      </c>
      <c r="BA25" s="14" t="str">
        <f t="shared" si="19"/>
        <v>F4W</v>
      </c>
      <c r="BB25" s="14" t="str">
        <f t="shared" si="43"/>
        <v>B</v>
      </c>
      <c r="BC25" s="14" t="str">
        <f t="shared" si="20"/>
        <v>F2W</v>
      </c>
      <c r="BD25" s="14" t="str">
        <f t="shared" si="47"/>
        <v>B</v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1"/>
        <v/>
      </c>
      <c r="E26" s="113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3" t="str">
        <f t="shared" si="9"/>
        <v>L2</v>
      </c>
      <c r="M26" s="24" t="str">
        <f t="shared" si="24"/>
        <v>W</v>
      </c>
      <c r="N26" s="24">
        <f t="shared" si="46"/>
        <v>9</v>
      </c>
      <c r="O26" s="116">
        <f t="shared" si="10"/>
        <v>9</v>
      </c>
      <c r="P26" s="24">
        <f>IF(H26="","",IF(B26="NB",P25,IF(O26="",SUM($O$5:$O26)+N26,SUM($O$5:$O26))))</f>
        <v>7</v>
      </c>
      <c r="Q26" s="122" t="str">
        <f t="shared" si="0"/>
        <v/>
      </c>
      <c r="R26" s="120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5"/>
        <v>6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2</v>
      </c>
      <c r="Z26" s="79" t="str">
        <f t="shared" si="29"/>
        <v>Y</v>
      </c>
      <c r="AA26" s="14" t="str">
        <f t="shared" si="30"/>
        <v>Y</v>
      </c>
      <c r="AB26" s="14" t="str">
        <f t="shared" si="31"/>
        <v>N</v>
      </c>
      <c r="AC26" s="14">
        <f t="shared" si="32"/>
        <v>0</v>
      </c>
      <c r="AD26" s="14">
        <f t="shared" si="33"/>
        <v>5</v>
      </c>
      <c r="AE26" s="14">
        <f t="shared" si="34"/>
        <v>0</v>
      </c>
      <c r="AF26" s="14">
        <f t="shared" si="35"/>
        <v>2</v>
      </c>
      <c r="AG26" s="148" t="str">
        <f t="shared" si="36"/>
        <v/>
      </c>
      <c r="AH26" s="148" t="str">
        <f t="shared" si="37"/>
        <v>L5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1"/>
        <v>200012</v>
      </c>
      <c r="AY26" s="14" t="str">
        <f t="shared" si="41"/>
        <v>012300</v>
      </c>
      <c r="AZ26" s="14" t="str">
        <f t="shared" si="42"/>
        <v>B</v>
      </c>
      <c r="BA26" s="14" t="str">
        <f t="shared" si="19"/>
        <v>BW</v>
      </c>
      <c r="BB26" s="14" t="str">
        <f t="shared" si="43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4"/>
        <v>5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1"/>
        <v/>
      </c>
      <c r="E27" s="113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3" t="str">
        <f t="shared" si="9"/>
        <v>B</v>
      </c>
      <c r="M27" s="24" t="str">
        <f t="shared" si="24"/>
        <v>L</v>
      </c>
      <c r="N27" s="24">
        <f t="shared" si="46"/>
        <v>-2</v>
      </c>
      <c r="O27" s="116" t="str">
        <f t="shared" si="10"/>
        <v/>
      </c>
      <c r="P27" s="24">
        <f>IF(H27="","",IF(B27="NB",P26,IF(O27="",SUM($O$5:$O27)+N27,SUM($O$5:$O27))))</f>
        <v>5</v>
      </c>
      <c r="Q27" s="122" t="str">
        <f t="shared" si="0"/>
        <v/>
      </c>
      <c r="R27" s="120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5"/>
        <v>-1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79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0</v>
      </c>
      <c r="AD27" s="14">
        <f t="shared" si="33"/>
        <v>1</v>
      </c>
      <c r="AE27" s="14">
        <f t="shared" si="34"/>
        <v>0</v>
      </c>
      <c r="AF27" s="14">
        <f t="shared" si="35"/>
        <v>1</v>
      </c>
      <c r="AG27" s="148" t="str">
        <f t="shared" si="36"/>
        <v/>
      </c>
      <c r="AH27" s="148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1"/>
        <v>000120</v>
      </c>
      <c r="AY27" s="14" t="str">
        <f t="shared" si="41"/>
        <v>123001</v>
      </c>
      <c r="AZ27" s="14" t="str">
        <f t="shared" si="42"/>
        <v>B</v>
      </c>
      <c r="BA27" s="14" t="str">
        <f t="shared" si="19"/>
        <v>L5W</v>
      </c>
      <c r="BB27" s="14" t="str">
        <f t="shared" si="43"/>
        <v>B</v>
      </c>
      <c r="BC27" s="14" t="str">
        <f t="shared" si="20"/>
        <v>L2W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1"/>
        <v>F2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3" t="str">
        <f t="shared" si="9"/>
        <v/>
      </c>
      <c r="M28" s="24" t="str">
        <f t="shared" si="24"/>
        <v>L</v>
      </c>
      <c r="N28" s="24">
        <f t="shared" si="46"/>
        <v>-6</v>
      </c>
      <c r="O28" s="116" t="str">
        <f t="shared" si="10"/>
        <v/>
      </c>
      <c r="P28" s="24">
        <f>IF(H28="","",IF(B28="NB",P27,IF(O28="",SUM($O$5:$O28)+N28,SUM($O$5:$O28))))</f>
        <v>1</v>
      </c>
      <c r="Q28" s="122" t="str">
        <f t="shared" si="0"/>
        <v/>
      </c>
      <c r="R28" s="120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5"/>
        <v>-3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79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2</v>
      </c>
      <c r="AD28" s="14">
        <f t="shared" si="33"/>
        <v>0</v>
      </c>
      <c r="AE28" s="14">
        <f t="shared" si="34"/>
        <v>2</v>
      </c>
      <c r="AF28" s="14">
        <f t="shared" si="35"/>
        <v>0</v>
      </c>
      <c r="AG28" s="148" t="str">
        <f t="shared" si="36"/>
        <v>F2</v>
      </c>
      <c r="AH28" s="148" t="str">
        <f t="shared" si="37"/>
        <v/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1"/>
        <v>001201</v>
      </c>
      <c r="AY28" s="14" t="str">
        <f t="shared" si="41"/>
        <v>230010</v>
      </c>
      <c r="AZ28" s="14" t="str">
        <f t="shared" si="42"/>
        <v>P</v>
      </c>
      <c r="BA28" s="14" t="str">
        <f t="shared" si="19"/>
        <v>BL</v>
      </c>
      <c r="BB28" s="14" t="str">
        <f t="shared" si="43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4"/>
        <v>2</v>
      </c>
      <c r="BF28" s="14" t="str">
        <f t="shared" si="45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OP</v>
      </c>
      <c r="D29" s="78" t="str">
        <f t="shared" si="21"/>
        <v>F3</v>
      </c>
      <c r="E29" s="114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OB</v>
      </c>
      <c r="K29" s="78" t="str">
        <f t="shared" si="8"/>
        <v/>
      </c>
      <c r="L29" s="114" t="str">
        <f t="shared" si="9"/>
        <v>F3</v>
      </c>
      <c r="M29" s="25" t="str">
        <f t="shared" si="24"/>
        <v>W</v>
      </c>
      <c r="N29" s="25">
        <f t="shared" si="46"/>
        <v>-6</v>
      </c>
      <c r="O29" s="123" t="str">
        <f t="shared" si="10"/>
        <v/>
      </c>
      <c r="P29" s="25">
        <f>IF(H29="","",IF(B29="NB",P28,IF(O29="",SUM($O$5:$O29)+N29,SUM($O$5:$O29))))</f>
        <v>1</v>
      </c>
      <c r="Q29" s="124" t="str">
        <f t="shared" si="0"/>
        <v/>
      </c>
      <c r="R29" s="121">
        <f t="shared" si="11"/>
        <v>0</v>
      </c>
      <c r="S29" s="79" t="str">
        <f t="shared" si="12"/>
        <v/>
      </c>
      <c r="T29" s="14">
        <f t="shared" si="5"/>
        <v>-1</v>
      </c>
      <c r="U29" s="14">
        <f t="shared" si="25"/>
        <v>0</v>
      </c>
      <c r="V29" s="14" t="str">
        <f t="shared" si="26"/>
        <v>C</v>
      </c>
      <c r="W29" s="14" t="str">
        <f t="shared" si="49"/>
        <v>N</v>
      </c>
      <c r="X29" s="14" t="str">
        <f t="shared" si="27"/>
        <v>N</v>
      </c>
      <c r="Y29" s="14">
        <f t="shared" si="28"/>
        <v>3</v>
      </c>
      <c r="Z29" s="79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3</v>
      </c>
      <c r="AD29" s="14">
        <f t="shared" si="33"/>
        <v>0</v>
      </c>
      <c r="AE29" s="14">
        <f t="shared" si="34"/>
        <v>0</v>
      </c>
      <c r="AF29" s="14">
        <f t="shared" si="35"/>
        <v>3</v>
      </c>
      <c r="AG29" s="148" t="str">
        <f t="shared" si="36"/>
        <v/>
      </c>
      <c r="AH29" s="148" t="str">
        <f t="shared" si="37"/>
        <v>F3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1"/>
        <v>012010</v>
      </c>
      <c r="AY29" s="14" t="str">
        <f t="shared" si="41"/>
        <v>300101</v>
      </c>
      <c r="AZ29" s="14" t="str">
        <f t="shared" si="42"/>
        <v>P</v>
      </c>
      <c r="BA29" s="14" t="str">
        <f t="shared" si="19"/>
        <v>F2L</v>
      </c>
      <c r="BB29" s="14" t="str">
        <f t="shared" si="43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4"/>
        <v>3</v>
      </c>
      <c r="BF29" s="14" t="str">
        <f t="shared" si="45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P2</v>
      </c>
      <c r="C30" s="36" t="str">
        <f t="shared" si="2"/>
        <v/>
      </c>
      <c r="D30" s="75" t="str">
        <f t="shared" si="21"/>
        <v>F4</v>
      </c>
      <c r="E30" s="112" t="str">
        <f t="shared" si="22"/>
        <v/>
      </c>
      <c r="F30" s="76" t="str">
        <f t="shared" si="23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2" t="str">
        <f t="shared" si="9"/>
        <v>F2</v>
      </c>
      <c r="M30" s="36" t="str">
        <f t="shared" si="24"/>
        <v>L</v>
      </c>
      <c r="N30" s="36">
        <f t="shared" si="46"/>
        <v>-4</v>
      </c>
      <c r="O30" s="127" t="str">
        <f t="shared" si="10"/>
        <v/>
      </c>
      <c r="P30" s="36">
        <f>IF(H30="","",IF(B30="NB",P29,IF(O30="",SUM($O$5:$O30)+N30,SUM($O$5:$O30))))</f>
        <v>3</v>
      </c>
      <c r="Q30" s="128" t="str">
        <f t="shared" si="0"/>
        <v/>
      </c>
      <c r="R30" s="121">
        <f t="shared" si="11"/>
        <v>2</v>
      </c>
      <c r="S30" s="79" t="str">
        <f t="shared" si="12"/>
        <v>W</v>
      </c>
      <c r="T30" s="14">
        <f t="shared" si="5"/>
        <v>0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N</v>
      </c>
      <c r="Y30" s="14">
        <f t="shared" si="28"/>
        <v>4</v>
      </c>
      <c r="Z30" s="79" t="str">
        <f t="shared" si="29"/>
        <v>N</v>
      </c>
      <c r="AA30" s="14" t="str">
        <f t="shared" si="30"/>
        <v>N</v>
      </c>
      <c r="AB30" s="14" t="str">
        <f t="shared" si="31"/>
        <v>N</v>
      </c>
      <c r="AC30" s="14">
        <f t="shared" si="32"/>
        <v>4</v>
      </c>
      <c r="AD30" s="14">
        <f t="shared" si="33"/>
        <v>0</v>
      </c>
      <c r="AE30" s="14">
        <f t="shared" si="34"/>
        <v>0</v>
      </c>
      <c r="AF30" s="14">
        <f t="shared" si="35"/>
        <v>2</v>
      </c>
      <c r="AG30" s="148" t="str">
        <f t="shared" si="36"/>
        <v/>
      </c>
      <c r="AH30" s="148" t="str">
        <f t="shared" si="37"/>
        <v>F2</v>
      </c>
      <c r="AI30" s="44" t="str">
        <f t="shared" si="38"/>
        <v>N</v>
      </c>
      <c r="AJ30" s="44" t="str">
        <f t="shared" si="39"/>
        <v>N</v>
      </c>
      <c r="AK30" s="44" t="str">
        <f t="shared" si="40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OP</v>
      </c>
      <c r="AS30" s="14" t="str">
        <f t="shared" si="48"/>
        <v>OB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1"/>
        <v>120100</v>
      </c>
      <c r="AY30" s="14" t="str">
        <f t="shared" si="41"/>
        <v>001012</v>
      </c>
      <c r="AZ30" s="14" t="str">
        <f t="shared" si="42"/>
        <v>B</v>
      </c>
      <c r="BA30" s="14" t="str">
        <f t="shared" si="19"/>
        <v>F3L</v>
      </c>
      <c r="BB30" s="14" t="str">
        <f t="shared" si="43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4"/>
        <v>4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77" t="str">
        <f t="shared" si="21"/>
        <v>F3</v>
      </c>
      <c r="E31" s="113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3" t="str">
        <f t="shared" si="9"/>
        <v>F3</v>
      </c>
      <c r="M31" s="24" t="str">
        <f t="shared" si="24"/>
        <v>W</v>
      </c>
      <c r="N31" s="24">
        <f t="shared" si="46"/>
        <v>-4</v>
      </c>
      <c r="O31" s="116" t="str">
        <f t="shared" si="10"/>
        <v/>
      </c>
      <c r="P31" s="24">
        <f>IF(H31="","",IF(B31="NB",P30,IF(O31="",SUM($O$5:$O31)+N31,SUM($O$5:$O31))))</f>
        <v>3</v>
      </c>
      <c r="Q31" s="122" t="str">
        <f t="shared" si="0"/>
        <v/>
      </c>
      <c r="R31" s="121">
        <f t="shared" si="11"/>
        <v>0</v>
      </c>
      <c r="S31" s="79" t="str">
        <f t="shared" si="12"/>
        <v/>
      </c>
      <c r="T31" s="14">
        <f t="shared" si="5"/>
        <v>0</v>
      </c>
      <c r="U31" s="14">
        <f t="shared" si="25"/>
        <v>0</v>
      </c>
      <c r="V31" s="14" t="str">
        <f t="shared" si="26"/>
        <v>C</v>
      </c>
      <c r="W31" s="14" t="str">
        <f t="shared" si="49"/>
        <v>N</v>
      </c>
      <c r="X31" s="14" t="str">
        <f t="shared" si="27"/>
        <v>N</v>
      </c>
      <c r="Y31" s="14">
        <f t="shared" si="28"/>
        <v>5</v>
      </c>
      <c r="Z31" s="79" t="str">
        <f t="shared" si="29"/>
        <v>N</v>
      </c>
      <c r="AA31" s="14" t="str">
        <f t="shared" si="30"/>
        <v>Y</v>
      </c>
      <c r="AB31" s="14" t="str">
        <f t="shared" si="31"/>
        <v>N</v>
      </c>
      <c r="AC31" s="14">
        <f t="shared" si="32"/>
        <v>3</v>
      </c>
      <c r="AD31" s="14">
        <f t="shared" si="33"/>
        <v>0</v>
      </c>
      <c r="AE31" s="14">
        <f t="shared" si="34"/>
        <v>0</v>
      </c>
      <c r="AF31" s="14">
        <f t="shared" si="35"/>
        <v>3</v>
      </c>
      <c r="AG31" s="148" t="str">
        <f t="shared" si="36"/>
        <v/>
      </c>
      <c r="AH31" s="148" t="str">
        <f t="shared" si="37"/>
        <v>F3</v>
      </c>
      <c r="AI31" s="44" t="str">
        <f t="shared" si="38"/>
        <v>N</v>
      </c>
      <c r="AJ31" s="44" t="str">
        <f t="shared" si="39"/>
        <v>N</v>
      </c>
      <c r="AK31" s="44" t="str">
        <f t="shared" si="40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OP</v>
      </c>
      <c r="AS31" s="14" t="str">
        <f t="shared" si="48"/>
        <v>OB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1"/>
        <v>201001</v>
      </c>
      <c r="AY31" s="14" t="str">
        <f t="shared" si="41"/>
        <v>010120</v>
      </c>
      <c r="AZ31" s="14" t="str">
        <f t="shared" si="42"/>
        <v>B</v>
      </c>
      <c r="BA31" s="14" t="str">
        <f t="shared" si="19"/>
        <v>F4W</v>
      </c>
      <c r="BB31" s="14" t="str">
        <f t="shared" si="43"/>
        <v>F3</v>
      </c>
      <c r="BC31" s="14" t="str">
        <f t="shared" si="20"/>
        <v>F2L</v>
      </c>
      <c r="BD31" s="14" t="str">
        <f t="shared" si="47"/>
        <v>F3</v>
      </c>
      <c r="BE31" s="14" t="str">
        <f t="shared" si="44"/>
        <v>3</v>
      </c>
      <c r="BF31" s="14" t="str">
        <f t="shared" si="45"/>
        <v>3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P3</v>
      </c>
      <c r="C32" s="24" t="str">
        <f t="shared" si="2"/>
        <v/>
      </c>
      <c r="D32" s="77" t="str">
        <f t="shared" si="21"/>
        <v>F4</v>
      </c>
      <c r="E32" s="113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3" t="str">
        <f t="shared" si="9"/>
        <v>B</v>
      </c>
      <c r="M32" s="24" t="str">
        <f t="shared" si="24"/>
        <v>W</v>
      </c>
      <c r="N32" s="24">
        <f t="shared" si="46"/>
        <v>-7</v>
      </c>
      <c r="O32" s="116" t="str">
        <f t="shared" si="10"/>
        <v/>
      </c>
      <c r="P32" s="24">
        <f>IF(H32="","",IF(B32="NB",P31,IF(O32="",SUM($O$5:$O32)+N32,SUM($O$5:$O32))))</f>
        <v>0</v>
      </c>
      <c r="Q32" s="122" t="str">
        <f t="shared" si="0"/>
        <v/>
      </c>
      <c r="R32" s="121">
        <f t="shared" si="11"/>
        <v>-3</v>
      </c>
      <c r="S32" s="79" t="str">
        <f t="shared" si="12"/>
        <v>L</v>
      </c>
      <c r="T32" s="14">
        <f t="shared" si="5"/>
        <v>-1</v>
      </c>
      <c r="U32" s="14">
        <f t="shared" si="25"/>
        <v>-1</v>
      </c>
      <c r="V32" s="14" t="str">
        <f t="shared" si="26"/>
        <v>C</v>
      </c>
      <c r="W32" s="14" t="str">
        <f t="shared" si="49"/>
        <v>N</v>
      </c>
      <c r="X32" s="14" t="str">
        <f t="shared" si="27"/>
        <v>N</v>
      </c>
      <c r="Y32" s="14">
        <f t="shared" si="28"/>
        <v>6</v>
      </c>
      <c r="Z32" s="79" t="str">
        <f t="shared" si="29"/>
        <v>N</v>
      </c>
      <c r="AA32" s="14" t="str">
        <f t="shared" si="30"/>
        <v>N</v>
      </c>
      <c r="AB32" s="14" t="str">
        <f t="shared" si="31"/>
        <v>N</v>
      </c>
      <c r="AC32" s="14">
        <f t="shared" si="32"/>
        <v>4</v>
      </c>
      <c r="AD32" s="14">
        <f t="shared" si="33"/>
        <v>0</v>
      </c>
      <c r="AE32" s="14">
        <f t="shared" si="34"/>
        <v>0</v>
      </c>
      <c r="AF32" s="14">
        <f t="shared" si="35"/>
        <v>1</v>
      </c>
      <c r="AG32" s="148" t="str">
        <f t="shared" si="36"/>
        <v/>
      </c>
      <c r="AH32" s="148" t="str">
        <f t="shared" si="37"/>
        <v>B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1"/>
        <v>010010</v>
      </c>
      <c r="AY32" s="14" t="str">
        <f t="shared" si="41"/>
        <v>101201</v>
      </c>
      <c r="AZ32" s="14" t="str">
        <f t="shared" si="42"/>
        <v>B</v>
      </c>
      <c r="BA32" s="14" t="str">
        <f t="shared" si="19"/>
        <v>F3L</v>
      </c>
      <c r="BB32" s="14" t="str">
        <f t="shared" si="43"/>
        <v>F4</v>
      </c>
      <c r="BC32" s="14" t="str">
        <f t="shared" si="20"/>
        <v>F3W</v>
      </c>
      <c r="BD32" s="14" t="str">
        <f t="shared" si="47"/>
        <v>B</v>
      </c>
      <c r="BE32" s="14" t="str">
        <f t="shared" si="44"/>
        <v>4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WWWW</v>
      </c>
      <c r="BQ32" s="14">
        <f>General!G30</f>
        <v>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1"/>
        <v>F5</v>
      </c>
      <c r="E33" s="113" t="str">
        <f t="shared" si="22"/>
        <v/>
      </c>
      <c r="F33" s="67" t="str">
        <f t="shared" si="23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3" t="str">
        <f t="shared" si="9"/>
        <v>L5</v>
      </c>
      <c r="M33" s="24" t="str">
        <f t="shared" si="24"/>
        <v>W</v>
      </c>
      <c r="N33" s="24">
        <f t="shared" si="46"/>
        <v>-7</v>
      </c>
      <c r="O33" s="116" t="str">
        <f t="shared" si="10"/>
        <v/>
      </c>
      <c r="P33" s="24">
        <f>IF(H33="","",IF(B33="NB",P32,IF(O33="",SUM($O$5:$O33)+N33,SUM($O$5:$O33))))</f>
        <v>0</v>
      </c>
      <c r="Q33" s="122" t="str">
        <f t="shared" si="0"/>
        <v/>
      </c>
      <c r="R33" s="121">
        <f t="shared" si="11"/>
        <v>0</v>
      </c>
      <c r="S33" s="79" t="str">
        <f t="shared" si="12"/>
        <v/>
      </c>
      <c r="T33" s="14">
        <f t="shared" si="5"/>
        <v>-1</v>
      </c>
      <c r="U33" s="14">
        <f t="shared" si="25"/>
        <v>0</v>
      </c>
      <c r="V33" s="14" t="str">
        <f t="shared" si="26"/>
        <v>C</v>
      </c>
      <c r="W33" s="14" t="str">
        <f t="shared" si="49"/>
        <v>N</v>
      </c>
      <c r="X33" s="14" t="str">
        <f t="shared" si="27"/>
        <v>Y</v>
      </c>
      <c r="Y33" s="14">
        <f t="shared" si="28"/>
        <v>7</v>
      </c>
      <c r="Z33" s="79" t="str">
        <f t="shared" si="29"/>
        <v>N</v>
      </c>
      <c r="AA33" s="14" t="str">
        <f t="shared" si="30"/>
        <v>Y</v>
      </c>
      <c r="AB33" s="14" t="str">
        <f t="shared" si="31"/>
        <v>N</v>
      </c>
      <c r="AC33" s="14">
        <f t="shared" si="32"/>
        <v>5</v>
      </c>
      <c r="AD33" s="14">
        <f t="shared" si="33"/>
        <v>0</v>
      </c>
      <c r="AE33" s="14">
        <f t="shared" si="34"/>
        <v>0</v>
      </c>
      <c r="AF33" s="14">
        <f t="shared" si="35"/>
        <v>5</v>
      </c>
      <c r="AG33" s="148" t="str">
        <f t="shared" si="36"/>
        <v/>
      </c>
      <c r="AH33" s="148" t="str">
        <f t="shared" si="37"/>
        <v>L5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1"/>
        <v>100100</v>
      </c>
      <c r="AY33" s="14" t="str">
        <f t="shared" si="41"/>
        <v>012012</v>
      </c>
      <c r="AZ33" s="14" t="str">
        <f t="shared" si="42"/>
        <v>B</v>
      </c>
      <c r="BA33" s="14" t="str">
        <f t="shared" si="19"/>
        <v>F4L</v>
      </c>
      <c r="BB33" s="14" t="str">
        <f t="shared" si="43"/>
        <v>F5</v>
      </c>
      <c r="BC33" s="14" t="str">
        <f t="shared" si="20"/>
        <v>BW</v>
      </c>
      <c r="BD33" s="14" t="str">
        <f t="shared" si="47"/>
        <v>L5</v>
      </c>
      <c r="BE33" s="14" t="str">
        <f t="shared" si="44"/>
        <v>5</v>
      </c>
      <c r="BF33" s="14" t="str">
        <f t="shared" si="45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LLLLL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8" t="str">
        <f t="shared" si="21"/>
        <v>F6</v>
      </c>
      <c r="E34" s="114" t="str">
        <f t="shared" si="22"/>
        <v/>
      </c>
      <c r="F34" s="70" t="str">
        <f t="shared" si="23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4" t="str">
        <f t="shared" si="9"/>
        <v>L6</v>
      </c>
      <c r="M34" s="25" t="str">
        <f t="shared" si="24"/>
        <v>W</v>
      </c>
      <c r="N34" s="25">
        <f t="shared" si="46"/>
        <v>-7</v>
      </c>
      <c r="O34" s="123" t="str">
        <f t="shared" si="10"/>
        <v/>
      </c>
      <c r="P34" s="25">
        <f>IF(H34="","",IF(B34="NB",P33,IF(O34="",SUM($O$5:$O34)+N34,SUM($O$5:$O34))))</f>
        <v>0</v>
      </c>
      <c r="Q34" s="124" t="str">
        <f t="shared" si="0"/>
        <v/>
      </c>
      <c r="R34" s="121">
        <f t="shared" si="11"/>
        <v>0</v>
      </c>
      <c r="S34" s="79" t="str">
        <f t="shared" si="12"/>
        <v/>
      </c>
      <c r="T34" s="14">
        <f t="shared" si="5"/>
        <v>-1</v>
      </c>
      <c r="U34" s="14">
        <f t="shared" si="25"/>
        <v>0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8</v>
      </c>
      <c r="Z34" s="79" t="str">
        <f t="shared" si="29"/>
        <v>N</v>
      </c>
      <c r="AA34" s="14" t="str">
        <f t="shared" si="30"/>
        <v>N</v>
      </c>
      <c r="AB34" s="14" t="str">
        <f t="shared" si="31"/>
        <v>N</v>
      </c>
      <c r="AC34" s="14">
        <f t="shared" si="32"/>
        <v>6</v>
      </c>
      <c r="AD34" s="14">
        <f t="shared" si="33"/>
        <v>0</v>
      </c>
      <c r="AE34" s="14">
        <f t="shared" si="34"/>
        <v>0</v>
      </c>
      <c r="AF34" s="14">
        <f t="shared" si="35"/>
        <v>6</v>
      </c>
      <c r="AG34" s="148" t="str">
        <f t="shared" si="36"/>
        <v/>
      </c>
      <c r="AH34" s="148" t="str">
        <f t="shared" si="37"/>
        <v>L6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1"/>
        <v>001000</v>
      </c>
      <c r="AY34" s="14" t="str">
        <f t="shared" si="41"/>
        <v>120123</v>
      </c>
      <c r="AZ34" s="14" t="str">
        <f t="shared" si="42"/>
        <v>B</v>
      </c>
      <c r="BA34" s="14" t="str">
        <f t="shared" si="19"/>
        <v>F5L</v>
      </c>
      <c r="BB34" s="14" t="str">
        <f t="shared" si="43"/>
        <v>F6</v>
      </c>
      <c r="BC34" s="14" t="str">
        <f t="shared" si="20"/>
        <v>L5W</v>
      </c>
      <c r="BD34" s="14" t="str">
        <f t="shared" si="47"/>
        <v>L6</v>
      </c>
      <c r="BE34" s="14" t="str">
        <f t="shared" si="44"/>
        <v>6</v>
      </c>
      <c r="BF34" s="14" t="str">
        <f t="shared" si="45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LLLLW</v>
      </c>
      <c r="BQ34" s="14">
        <f>General!G32</f>
        <v>1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1"/>
        <v>F7</v>
      </c>
      <c r="E35" s="112" t="str">
        <f t="shared" si="22"/>
        <v/>
      </c>
      <c r="F35" s="76" t="str">
        <f t="shared" si="23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2" t="str">
        <f t="shared" si="9"/>
        <v>L7</v>
      </c>
      <c r="M35" s="36" t="str">
        <f t="shared" si="24"/>
        <v>L</v>
      </c>
      <c r="N35" s="36">
        <f t="shared" si="46"/>
        <v>-7</v>
      </c>
      <c r="O35" s="127">
        <f t="shared" si="10"/>
        <v>-7</v>
      </c>
      <c r="P35" s="36">
        <f>IF(H35="","",IF(B35="NB",P34,IF(O35="",SUM($O$5:$O35)+N35,SUM($O$5:$O35))))</f>
        <v>0</v>
      </c>
      <c r="Q35" s="128" t="str">
        <f t="shared" si="0"/>
        <v>Rabbit</v>
      </c>
      <c r="R35" s="121">
        <f t="shared" si="11"/>
        <v>0</v>
      </c>
      <c r="S35" s="79" t="str">
        <f t="shared" si="12"/>
        <v/>
      </c>
      <c r="T35" s="14">
        <f t="shared" si="5"/>
        <v>-1</v>
      </c>
      <c r="U35" s="14">
        <f t="shared" si="25"/>
        <v>0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9</v>
      </c>
      <c r="Z35" s="79" t="str">
        <f t="shared" si="29"/>
        <v>N</v>
      </c>
      <c r="AA35" s="14" t="str">
        <f t="shared" si="30"/>
        <v>N</v>
      </c>
      <c r="AB35" s="14" t="str">
        <f t="shared" si="31"/>
        <v>R</v>
      </c>
      <c r="AC35" s="14">
        <f t="shared" si="32"/>
        <v>7</v>
      </c>
      <c r="AD35" s="14">
        <f t="shared" si="33"/>
        <v>0</v>
      </c>
      <c r="AE35" s="14">
        <f t="shared" si="34"/>
        <v>0</v>
      </c>
      <c r="AF35" s="14">
        <f t="shared" si="35"/>
        <v>7</v>
      </c>
      <c r="AG35" s="148" t="str">
        <f t="shared" si="36"/>
        <v/>
      </c>
      <c r="AH35" s="148" t="str">
        <f t="shared" si="37"/>
        <v>L7</v>
      </c>
      <c r="AI35" s="44" t="str">
        <f t="shared" si="38"/>
        <v>N</v>
      </c>
      <c r="AJ35" s="44" t="str">
        <f t="shared" si="39"/>
        <v>N</v>
      </c>
      <c r="AK35" s="44" t="str">
        <f t="shared" si="40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OP</v>
      </c>
      <c r="AS35" s="14" t="str">
        <f t="shared" si="48"/>
        <v>OB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1"/>
        <v>010000</v>
      </c>
      <c r="AY35" s="14" t="str">
        <f t="shared" si="41"/>
        <v>201234</v>
      </c>
      <c r="AZ35" s="14" t="str">
        <f t="shared" si="42"/>
        <v>B</v>
      </c>
      <c r="BA35" s="14" t="str">
        <f t="shared" si="19"/>
        <v>F6L</v>
      </c>
      <c r="BB35" s="14" t="str">
        <f t="shared" si="43"/>
        <v>F7</v>
      </c>
      <c r="BC35" s="14" t="str">
        <f t="shared" si="20"/>
        <v>L6W</v>
      </c>
      <c r="BD35" s="14" t="str">
        <f t="shared" si="47"/>
        <v>L7</v>
      </c>
      <c r="BE35" s="14" t="str">
        <f t="shared" si="44"/>
        <v>7</v>
      </c>
      <c r="BF35" s="14" t="str">
        <f t="shared" si="45"/>
        <v>7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LLLWL</v>
      </c>
      <c r="BQ35" s="14">
        <f>General!G33</f>
        <v>-1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B</v>
      </c>
      <c r="E36" s="113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3" t="str">
        <f t="shared" si="9"/>
        <v>B</v>
      </c>
      <c r="M36" s="24" t="str">
        <f t="shared" si="24"/>
        <v>L</v>
      </c>
      <c r="N36" s="24">
        <f t="shared" si="46"/>
        <v>0</v>
      </c>
      <c r="O36" s="116" t="str">
        <f t="shared" si="10"/>
        <v/>
      </c>
      <c r="P36" s="24">
        <f>IF(H36="","",IF(B36="NB",P35,IF(O36="",SUM($O$5:$O36)+N36,SUM($O$5:$O36))))</f>
        <v>0</v>
      </c>
      <c r="Q36" s="122" t="str">
        <f t="shared" si="0"/>
        <v/>
      </c>
      <c r="R36" s="121">
        <f t="shared" si="11"/>
        <v>0</v>
      </c>
      <c r="S36" s="79" t="str">
        <f t="shared" si="12"/>
        <v/>
      </c>
      <c r="T36" s="14">
        <f t="shared" si="5"/>
        <v>-1</v>
      </c>
      <c r="U36" s="14">
        <f t="shared" si="25"/>
        <v>0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79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1</v>
      </c>
      <c r="AD36" s="14">
        <f t="shared" si="33"/>
        <v>0</v>
      </c>
      <c r="AE36" s="14">
        <f t="shared" si="34"/>
        <v>0</v>
      </c>
      <c r="AF36" s="14">
        <f t="shared" si="35"/>
        <v>1</v>
      </c>
      <c r="AG36" s="148" t="str">
        <f t="shared" si="36"/>
        <v/>
      </c>
      <c r="AH36" s="148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OP</v>
      </c>
      <c r="AS36" s="14" t="str">
        <f t="shared" si="48"/>
        <v>OB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1"/>
        <v>100001</v>
      </c>
      <c r="AY36" s="14" t="str">
        <f t="shared" si="41"/>
        <v>012340</v>
      </c>
      <c r="AZ36" s="14" t="str">
        <f t="shared" si="42"/>
        <v>B</v>
      </c>
      <c r="BA36" s="14" t="str">
        <f t="shared" si="19"/>
        <v>F7W</v>
      </c>
      <c r="BB36" s="14" t="str">
        <f t="shared" si="43"/>
        <v>B</v>
      </c>
      <c r="BC36" s="14" t="str">
        <f t="shared" si="20"/>
        <v>L7L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LLLWW</v>
      </c>
      <c r="BQ36" s="14">
        <f>General!G34</f>
        <v>3</v>
      </c>
    </row>
    <row r="37" spans="1:69" ht="15.75" thickBot="1">
      <c r="A37" s="14">
        <v>28</v>
      </c>
      <c r="B37" s="68" t="str">
        <f t="shared" si="6"/>
        <v>P3</v>
      </c>
      <c r="C37" s="24" t="str">
        <f t="shared" si="2"/>
        <v/>
      </c>
      <c r="D37" s="77" t="str">
        <f t="shared" si="21"/>
        <v>L5</v>
      </c>
      <c r="E37" s="113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3" t="str">
        <f t="shared" si="9"/>
        <v>F2</v>
      </c>
      <c r="M37" s="24" t="str">
        <f t="shared" si="24"/>
        <v>W</v>
      </c>
      <c r="N37" s="24">
        <f t="shared" si="46"/>
        <v>-3</v>
      </c>
      <c r="O37" s="116" t="str">
        <f t="shared" si="10"/>
        <v/>
      </c>
      <c r="P37" s="24">
        <f>IF(H37="","",IF(B37="NB",P36,IF(O37="",SUM($O$5:$O37)+N37,SUM($O$5:$O37))))</f>
        <v>-3</v>
      </c>
      <c r="Q37" s="122" t="str">
        <f t="shared" si="0"/>
        <v/>
      </c>
      <c r="R37" s="121">
        <f t="shared" si="11"/>
        <v>-3</v>
      </c>
      <c r="S37" s="79" t="str">
        <f t="shared" si="12"/>
        <v>L</v>
      </c>
      <c r="T37" s="14">
        <f t="shared" si="5"/>
        <v>-4</v>
      </c>
      <c r="U37" s="14">
        <f t="shared" si="25"/>
        <v>-3</v>
      </c>
      <c r="V37" s="14" t="str">
        <f t="shared" si="26"/>
        <v>C</v>
      </c>
      <c r="W37" s="14" t="str">
        <f t="shared" si="49"/>
        <v>N</v>
      </c>
      <c r="X37" s="14" t="str">
        <f t="shared" si="27"/>
        <v>N</v>
      </c>
      <c r="Y37" s="14">
        <f t="shared" si="28"/>
        <v>2</v>
      </c>
      <c r="Z37" s="79" t="str">
        <f t="shared" si="29"/>
        <v>N</v>
      </c>
      <c r="AA37" s="14" t="str">
        <f t="shared" si="30"/>
        <v>N</v>
      </c>
      <c r="AB37" s="14" t="str">
        <f t="shared" si="31"/>
        <v>N</v>
      </c>
      <c r="AC37" s="14">
        <f t="shared" si="32"/>
        <v>5</v>
      </c>
      <c r="AD37" s="14">
        <f t="shared" si="33"/>
        <v>0</v>
      </c>
      <c r="AE37" s="14">
        <f t="shared" si="34"/>
        <v>0</v>
      </c>
      <c r="AF37" s="14">
        <f t="shared" si="35"/>
        <v>2</v>
      </c>
      <c r="AG37" s="148" t="str">
        <f t="shared" si="36"/>
        <v/>
      </c>
      <c r="AH37" s="148" t="str">
        <f t="shared" si="37"/>
        <v>F2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OP</v>
      </c>
      <c r="AS37" s="14" t="str">
        <f t="shared" si="48"/>
        <v>OB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1"/>
        <v>000012</v>
      </c>
      <c r="AY37" s="14" t="str">
        <f t="shared" si="41"/>
        <v>123400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BL</v>
      </c>
      <c r="BD37" s="14" t="str">
        <f t="shared" si="47"/>
        <v>F2</v>
      </c>
      <c r="BE37" s="14" t="str">
        <f t="shared" si="44"/>
        <v>5</v>
      </c>
      <c r="BF37" s="14" t="str">
        <f t="shared" si="45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LLWLL</v>
      </c>
      <c r="BQ37" s="14">
        <f>General!G35</f>
        <v>-3</v>
      </c>
    </row>
    <row r="38" spans="1:69" ht="15.75" thickBot="1">
      <c r="A38" s="14">
        <v>29</v>
      </c>
      <c r="B38" s="68" t="str">
        <f t="shared" si="6"/>
        <v>P1</v>
      </c>
      <c r="C38" s="24" t="str">
        <f t="shared" si="2"/>
        <v/>
      </c>
      <c r="D38" s="77" t="str">
        <f t="shared" si="21"/>
        <v>F2</v>
      </c>
      <c r="E38" s="113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3" t="str">
        <f t="shared" si="9"/>
        <v>B</v>
      </c>
      <c r="M38" s="24" t="str">
        <f t="shared" si="24"/>
        <v>W</v>
      </c>
      <c r="N38" s="24">
        <f t="shared" si="46"/>
        <v>-4</v>
      </c>
      <c r="O38" s="116" t="str">
        <f t="shared" si="10"/>
        <v/>
      </c>
      <c r="P38" s="24">
        <f>IF(H38="","",IF(B38="NB",P37,IF(O38="",SUM($O$5:$O38)+N38,SUM($O$5:$O38))))</f>
        <v>-4</v>
      </c>
      <c r="Q38" s="122" t="str">
        <f t="shared" si="0"/>
        <v/>
      </c>
      <c r="R38" s="121">
        <f t="shared" si="11"/>
        <v>-1</v>
      </c>
      <c r="S38" s="79" t="str">
        <f t="shared" si="12"/>
        <v>L</v>
      </c>
      <c r="T38" s="14">
        <f t="shared" si="5"/>
        <v>-7</v>
      </c>
      <c r="U38" s="14">
        <f t="shared" si="25"/>
        <v>-3</v>
      </c>
      <c r="V38" s="14" t="str">
        <f t="shared" si="26"/>
        <v>C</v>
      </c>
      <c r="W38" s="14" t="str">
        <f t="shared" si="49"/>
        <v>Y</v>
      </c>
      <c r="X38" s="14" t="str">
        <f t="shared" si="27"/>
        <v>N</v>
      </c>
      <c r="Y38" s="14">
        <f t="shared" si="28"/>
        <v>3</v>
      </c>
      <c r="Z38" s="79" t="str">
        <f t="shared" si="29"/>
        <v>N</v>
      </c>
      <c r="AA38" s="14" t="str">
        <f t="shared" si="30"/>
        <v>Y</v>
      </c>
      <c r="AB38" s="14" t="str">
        <f t="shared" si="31"/>
        <v>N</v>
      </c>
      <c r="AC38" s="14">
        <f t="shared" si="32"/>
        <v>2</v>
      </c>
      <c r="AD38" s="14">
        <f t="shared" si="33"/>
        <v>0</v>
      </c>
      <c r="AE38" s="14">
        <f t="shared" si="34"/>
        <v>0</v>
      </c>
      <c r="AF38" s="14">
        <f t="shared" si="35"/>
        <v>1</v>
      </c>
      <c r="AG38" s="148" t="str">
        <f t="shared" si="36"/>
        <v/>
      </c>
      <c r="AH38" s="148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OP</v>
      </c>
      <c r="AS38" s="14" t="str">
        <f t="shared" si="48"/>
        <v>OB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1"/>
        <v>000120</v>
      </c>
      <c r="AY38" s="14" t="str">
        <f t="shared" si="41"/>
        <v>234001</v>
      </c>
      <c r="AZ38" s="14" t="str">
        <f t="shared" si="42"/>
        <v>B</v>
      </c>
      <c r="BA38" s="14" t="str">
        <f t="shared" si="19"/>
        <v>L5L</v>
      </c>
      <c r="BB38" s="14" t="str">
        <f t="shared" si="43"/>
        <v>F2</v>
      </c>
      <c r="BC38" s="14" t="str">
        <f t="shared" si="20"/>
        <v>F2W</v>
      </c>
      <c r="BD38" s="14" t="str">
        <f t="shared" si="47"/>
        <v>B</v>
      </c>
      <c r="BE38" s="14" t="str">
        <f t="shared" si="44"/>
        <v>2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LLWLW</v>
      </c>
      <c r="BQ38" s="14">
        <f>General!G36</f>
        <v>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1"/>
        <v>F3</v>
      </c>
      <c r="E39" s="114" t="str">
        <f t="shared" si="22"/>
        <v/>
      </c>
      <c r="F39" s="70" t="str">
        <f t="shared" si="23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4" t="str">
        <f t="shared" si="9"/>
        <v>B</v>
      </c>
      <c r="M39" s="25" t="str">
        <f t="shared" si="24"/>
        <v>L</v>
      </c>
      <c r="N39" s="25">
        <f t="shared" si="46"/>
        <v>-2</v>
      </c>
      <c r="O39" s="123">
        <f t="shared" si="10"/>
        <v>-2</v>
      </c>
      <c r="P39" s="25">
        <f>IF(H39="","",IF(B39="NB",P38,IF(O39="",SUM($O$5:$O39)+N39,SUM($O$5:$O39))))</f>
        <v>-2</v>
      </c>
      <c r="Q39" s="124" t="str">
        <f t="shared" si="0"/>
        <v>Rabbit</v>
      </c>
      <c r="R39" s="121">
        <f t="shared" si="11"/>
        <v>2</v>
      </c>
      <c r="S39" s="79" t="str">
        <f t="shared" si="12"/>
        <v>W</v>
      </c>
      <c r="T39" s="14">
        <f t="shared" si="5"/>
        <v>-6</v>
      </c>
      <c r="U39" s="14">
        <f t="shared" si="25"/>
        <v>1</v>
      </c>
      <c r="V39" s="14" t="str">
        <f t="shared" si="26"/>
        <v>C</v>
      </c>
      <c r="W39" s="14" t="str">
        <f t="shared" si="49"/>
        <v>N</v>
      </c>
      <c r="X39" s="14" t="str">
        <f t="shared" si="27"/>
        <v>N</v>
      </c>
      <c r="Y39" s="14">
        <f t="shared" si="28"/>
        <v>4</v>
      </c>
      <c r="Z39" s="79" t="str">
        <f t="shared" si="29"/>
        <v>N</v>
      </c>
      <c r="AA39" s="14" t="str">
        <f t="shared" si="30"/>
        <v>N</v>
      </c>
      <c r="AB39" s="14" t="str">
        <f t="shared" si="31"/>
        <v>R</v>
      </c>
      <c r="AC39" s="14">
        <f t="shared" si="32"/>
        <v>3</v>
      </c>
      <c r="AD39" s="14">
        <f t="shared" si="33"/>
        <v>0</v>
      </c>
      <c r="AE39" s="14">
        <f t="shared" si="34"/>
        <v>0</v>
      </c>
      <c r="AF39" s="14">
        <f t="shared" si="35"/>
        <v>1</v>
      </c>
      <c r="AG39" s="148" t="str">
        <f t="shared" si="36"/>
        <v/>
      </c>
      <c r="AH39" s="148" t="str">
        <f t="shared" si="37"/>
        <v>B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OP</v>
      </c>
      <c r="AS39" s="14" t="str">
        <f t="shared" si="48"/>
        <v>OB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1"/>
        <v>001200</v>
      </c>
      <c r="AY39" s="14" t="str">
        <f t="shared" si="41"/>
        <v>340012</v>
      </c>
      <c r="AZ39" s="14" t="str">
        <f t="shared" si="42"/>
        <v>B</v>
      </c>
      <c r="BA39" s="14" t="str">
        <f t="shared" si="19"/>
        <v>F2L</v>
      </c>
      <c r="BB39" s="14" t="str">
        <f t="shared" si="43"/>
        <v>F3</v>
      </c>
      <c r="BC39" s="14" t="str">
        <f t="shared" si="20"/>
        <v>BW</v>
      </c>
      <c r="BD39" s="14" t="str">
        <f t="shared" si="47"/>
        <v>B</v>
      </c>
      <c r="BE39" s="14" t="str">
        <f t="shared" si="44"/>
        <v>3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LLWWL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>B</v>
      </c>
      <c r="E40" s="112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2" t="str">
        <f t="shared" si="9"/>
        <v>B</v>
      </c>
      <c r="M40" s="36" t="str">
        <f t="shared" si="24"/>
        <v>L</v>
      </c>
      <c r="N40" s="36">
        <f t="shared" si="46"/>
        <v>0</v>
      </c>
      <c r="O40" s="127" t="str">
        <f t="shared" si="10"/>
        <v/>
      </c>
      <c r="P40" s="36">
        <f>IF(H40="","",IF(B40="NB",P39,IF(O40="",SUM($O$5:$O40)+N40,SUM($O$5:$O40))))</f>
        <v>-2</v>
      </c>
      <c r="Q40" s="128" t="str">
        <f t="shared" si="0"/>
        <v/>
      </c>
      <c r="R40" s="121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5"/>
        <v>0</v>
      </c>
      <c r="V40" s="14" t="str">
        <f t="shared" si="26"/>
        <v>S</v>
      </c>
      <c r="W40" s="14" t="str">
        <f t="shared" si="49"/>
        <v>N</v>
      </c>
      <c r="X40" s="14" t="str">
        <f t="shared" si="27"/>
        <v>Y</v>
      </c>
      <c r="Y40" s="14">
        <f t="shared" si="28"/>
        <v>1</v>
      </c>
      <c r="Z40" s="79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1</v>
      </c>
      <c r="AD40" s="14">
        <f t="shared" si="33"/>
        <v>0</v>
      </c>
      <c r="AE40" s="14">
        <f t="shared" si="34"/>
        <v>0</v>
      </c>
      <c r="AF40" s="14">
        <f t="shared" si="35"/>
        <v>1</v>
      </c>
      <c r="AG40" s="148" t="str">
        <f t="shared" si="36"/>
        <v/>
      </c>
      <c r="AH40" s="148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OP</v>
      </c>
      <c r="AS40" s="14" t="str">
        <f t="shared" si="48"/>
        <v>OB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1"/>
        <v>012001</v>
      </c>
      <c r="AY40" s="14" t="str">
        <f t="shared" si="41"/>
        <v>400120</v>
      </c>
      <c r="AZ40" s="14" t="str">
        <f t="shared" si="42"/>
        <v>P</v>
      </c>
      <c r="BA40" s="14" t="str">
        <f t="shared" si="19"/>
        <v>F3W</v>
      </c>
      <c r="BB40" s="14" t="str">
        <f t="shared" si="43"/>
        <v>B</v>
      </c>
      <c r="BC40" s="14" t="str">
        <f t="shared" si="20"/>
        <v>BL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LLWWW</v>
      </c>
      <c r="BQ40" s="14">
        <f>General!G38</f>
        <v>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7" t="str">
        <f t="shared" si="21"/>
        <v/>
      </c>
      <c r="E41" s="113" t="str">
        <f t="shared" si="22"/>
        <v>L5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3" t="str">
        <f t="shared" si="9"/>
        <v>F2</v>
      </c>
      <c r="M41" s="24" t="str">
        <f t="shared" si="24"/>
        <v>L</v>
      </c>
      <c r="N41" s="24">
        <f t="shared" si="46"/>
        <v>-7</v>
      </c>
      <c r="O41" s="116" t="str">
        <f t="shared" si="10"/>
        <v/>
      </c>
      <c r="P41" s="24">
        <f>IF(H41="","",IF(B41="NB",P40,IF(O41="",SUM($O$5:$O41)+N41,SUM($O$5:$O41))))</f>
        <v>-9</v>
      </c>
      <c r="Q41" s="122" t="str">
        <f t="shared" si="0"/>
        <v/>
      </c>
      <c r="R41" s="121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5"/>
        <v>-1</v>
      </c>
      <c r="V41" s="14" t="str">
        <f t="shared" si="26"/>
        <v>C</v>
      </c>
      <c r="W41" s="14" t="str">
        <f t="shared" si="49"/>
        <v>N</v>
      </c>
      <c r="X41" s="14" t="str">
        <f t="shared" si="27"/>
        <v>N</v>
      </c>
      <c r="Y41" s="14">
        <f t="shared" si="28"/>
        <v>2</v>
      </c>
      <c r="Z41" s="79" t="str">
        <f t="shared" si="29"/>
        <v>N</v>
      </c>
      <c r="AA41" s="14" t="str">
        <f t="shared" si="30"/>
        <v>N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48" t="str">
        <f t="shared" si="36"/>
        <v/>
      </c>
      <c r="AH41" s="148" t="str">
        <f t="shared" si="37"/>
        <v>F2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Y</v>
      </c>
      <c r="AL41" s="71" t="str">
        <f t="shared" si="14"/>
        <v/>
      </c>
      <c r="AM41" s="71" t="str">
        <f t="shared" si="15"/>
        <v>L5</v>
      </c>
      <c r="AN41" s="71" t="str">
        <f t="shared" si="16"/>
        <v/>
      </c>
      <c r="AO41" s="71" t="str">
        <f t="shared" si="17"/>
        <v>F2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1"/>
        <v>120012</v>
      </c>
      <c r="AY41" s="14" t="str">
        <f t="shared" si="41"/>
        <v>001200</v>
      </c>
      <c r="AZ41" s="14" t="str">
        <f t="shared" si="42"/>
        <v>P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BL</v>
      </c>
      <c r="BD41" s="14" t="str">
        <f t="shared" si="47"/>
        <v>F2</v>
      </c>
      <c r="BE41" s="14" t="str">
        <f t="shared" si="44"/>
        <v>5</v>
      </c>
      <c r="BF41" s="14" t="str">
        <f t="shared" si="45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LWLLL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21"/>
        <v/>
      </c>
      <c r="E42" s="113" t="str">
        <f t="shared" si="22"/>
        <v>F2</v>
      </c>
      <c r="F42" s="67" t="str">
        <f t="shared" si="23"/>
        <v>L</v>
      </c>
      <c r="H42" s="81" t="str">
        <f>IF('Strategy Dashboard'!AU42="","",'Strategy Dashboard'!AU42)</f>
        <v>P</v>
      </c>
      <c r="J42" s="68" t="str">
        <f t="shared" si="7"/>
        <v/>
      </c>
      <c r="K42" s="77" t="str">
        <f t="shared" si="8"/>
        <v/>
      </c>
      <c r="L42" s="113" t="str">
        <f t="shared" si="9"/>
        <v>F3</v>
      </c>
      <c r="M42" s="24" t="str">
        <f t="shared" si="24"/>
        <v>L</v>
      </c>
      <c r="N42" s="24">
        <f t="shared" si="46"/>
        <v>-12</v>
      </c>
      <c r="O42" s="116" t="str">
        <f t="shared" si="10"/>
        <v/>
      </c>
      <c r="P42" s="24">
        <f>IF(H42="","",IF(B42="NB",P41,IF(O42="",SUM($O$5:$O42)+N42,SUM($O$5:$O42))))</f>
        <v>-14</v>
      </c>
      <c r="Q42" s="122" t="str">
        <f t="shared" si="0"/>
        <v/>
      </c>
      <c r="R42" s="121">
        <f t="shared" si="11"/>
        <v>-5</v>
      </c>
      <c r="S42" s="79" t="str">
        <f t="shared" si="12"/>
        <v>L</v>
      </c>
      <c r="T42" s="14">
        <f t="shared" si="5"/>
        <v>-10</v>
      </c>
      <c r="U42" s="14">
        <f t="shared" si="25"/>
        <v>-3</v>
      </c>
      <c r="V42" s="14" t="str">
        <f t="shared" si="26"/>
        <v>C</v>
      </c>
      <c r="W42" s="14" t="str">
        <f t="shared" si="49"/>
        <v>Y</v>
      </c>
      <c r="X42" s="14" t="str">
        <f t="shared" si="27"/>
        <v>N</v>
      </c>
      <c r="Y42" s="14">
        <f t="shared" si="28"/>
        <v>3</v>
      </c>
      <c r="Z42" s="79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2</v>
      </c>
      <c r="AE42" s="14">
        <f t="shared" si="34"/>
        <v>0</v>
      </c>
      <c r="AF42" s="14">
        <f t="shared" si="35"/>
        <v>3</v>
      </c>
      <c r="AG42" s="148" t="str">
        <f t="shared" si="36"/>
        <v/>
      </c>
      <c r="AH42" s="148" t="str">
        <f t="shared" si="37"/>
        <v>F3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F3</v>
      </c>
      <c r="AR42" s="14" t="str">
        <f t="shared" si="3"/>
        <v>T-T</v>
      </c>
      <c r="AS42" s="14" t="str">
        <f t="shared" si="48"/>
        <v>T-T</v>
      </c>
      <c r="AT42" s="14">
        <f>IF('Strategy Dashboard'!AU42="P",IF(AT41="",1,AT41+1),"")</f>
        <v>4</v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1"/>
        <v>200123</v>
      </c>
      <c r="AY42" s="14" t="str">
        <f t="shared" si="41"/>
        <v>012000</v>
      </c>
      <c r="AZ42" s="14" t="str">
        <f t="shared" si="42"/>
        <v>P</v>
      </c>
      <c r="BA42" s="14" t="str">
        <f t="shared" si="19"/>
        <v>L5L</v>
      </c>
      <c r="BB42" s="14" t="str">
        <f t="shared" si="43"/>
        <v>F2</v>
      </c>
      <c r="BC42" s="14" t="str">
        <f t="shared" si="20"/>
        <v>F2L</v>
      </c>
      <c r="BD42" s="14" t="str">
        <f t="shared" si="47"/>
        <v>F3</v>
      </c>
      <c r="BE42" s="14" t="str">
        <f t="shared" si="44"/>
        <v>2</v>
      </c>
      <c r="BF42" s="14" t="str">
        <f t="shared" si="45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LWLLW</v>
      </c>
      <c r="BQ42" s="14">
        <f>General!G40</f>
        <v>1</v>
      </c>
    </row>
    <row r="43" spans="1:69" ht="15.75" thickBot="1">
      <c r="A43" s="14">
        <v>34</v>
      </c>
      <c r="B43" s="68" t="str">
        <f t="shared" si="6"/>
        <v>B1</v>
      </c>
      <c r="C43" s="24" t="str">
        <f t="shared" si="2"/>
        <v>OP</v>
      </c>
      <c r="D43" s="77" t="str">
        <f t="shared" si="21"/>
        <v>F3</v>
      </c>
      <c r="E43" s="113" t="str">
        <f t="shared" si="22"/>
        <v/>
      </c>
      <c r="F43" s="67" t="str">
        <f t="shared" si="23"/>
        <v>L</v>
      </c>
      <c r="H43" s="81" t="str">
        <f>IF('Strategy Dashboard'!AU43="","",'Strategy Dashboard'!AU43)</f>
        <v>B</v>
      </c>
      <c r="J43" s="68" t="str">
        <f t="shared" si="7"/>
        <v>OB</v>
      </c>
      <c r="K43" s="77" t="str">
        <f t="shared" si="8"/>
        <v/>
      </c>
      <c r="L43" s="113" t="str">
        <f t="shared" si="9"/>
        <v>F4</v>
      </c>
      <c r="M43" s="24" t="str">
        <f t="shared" si="24"/>
        <v>W</v>
      </c>
      <c r="N43" s="24">
        <f t="shared" si="46"/>
        <v>-11</v>
      </c>
      <c r="O43" s="116" t="str">
        <f t="shared" si="10"/>
        <v/>
      </c>
      <c r="P43" s="24">
        <f>IF(H43="","",IF(B43="NB",P42,IF(O43="",SUM($O$5:$O43)+N43,SUM($O$5:$O43))))</f>
        <v>-13</v>
      </c>
      <c r="Q43" s="122" t="str">
        <f t="shared" si="0"/>
        <v/>
      </c>
      <c r="R43" s="121">
        <f t="shared" si="11"/>
        <v>1</v>
      </c>
      <c r="S43" s="79" t="str">
        <f t="shared" si="12"/>
        <v>W</v>
      </c>
      <c r="T43" s="14">
        <f t="shared" si="5"/>
        <v>-9</v>
      </c>
      <c r="U43" s="14">
        <f t="shared" si="25"/>
        <v>1</v>
      </c>
      <c r="V43" s="14" t="str">
        <f t="shared" si="26"/>
        <v>C</v>
      </c>
      <c r="W43" s="14" t="str">
        <f t="shared" si="49"/>
        <v>N</v>
      </c>
      <c r="X43" s="14" t="str">
        <f t="shared" si="27"/>
        <v>N</v>
      </c>
      <c r="Y43" s="14">
        <f t="shared" si="28"/>
        <v>4</v>
      </c>
      <c r="Z43" s="79" t="str">
        <f t="shared" si="29"/>
        <v>N</v>
      </c>
      <c r="AA43" s="14" t="str">
        <f t="shared" si="30"/>
        <v>N</v>
      </c>
      <c r="AB43" s="14" t="str">
        <f t="shared" si="31"/>
        <v>N</v>
      </c>
      <c r="AC43" s="14">
        <f t="shared" si="32"/>
        <v>3</v>
      </c>
      <c r="AD43" s="14">
        <f t="shared" si="33"/>
        <v>0</v>
      </c>
      <c r="AE43" s="14">
        <f t="shared" si="34"/>
        <v>0</v>
      </c>
      <c r="AF43" s="14">
        <f t="shared" si="35"/>
        <v>4</v>
      </c>
      <c r="AG43" s="148" t="str">
        <f t="shared" si="36"/>
        <v/>
      </c>
      <c r="AH43" s="148" t="str">
        <f t="shared" si="37"/>
        <v>F4</v>
      </c>
      <c r="AI43" s="44" t="str">
        <f t="shared" si="38"/>
        <v>N</v>
      </c>
      <c r="AJ43" s="44" t="str">
        <f t="shared" si="39"/>
        <v>N</v>
      </c>
      <c r="AK43" s="44" t="str">
        <f t="shared" si="40"/>
        <v>N</v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>OP</v>
      </c>
      <c r="AS43" s="14" t="str">
        <f t="shared" si="48"/>
        <v>OB</v>
      </c>
      <c r="AT43" s="14" t="str">
        <f>IF('Strategy Dashboard'!AU43="P",IF(AT42="",1,AT42+1),"")</f>
        <v/>
      </c>
      <c r="AU43" s="14">
        <f>IF('Strategy Dashboard'!AU43="B",IF(AU42="",1,AU42+1),"")</f>
        <v>1</v>
      </c>
      <c r="AV43" s="14" t="str">
        <f t="shared" si="50"/>
        <v>01234</v>
      </c>
      <c r="AW43" s="14" t="str">
        <f t="shared" si="50"/>
        <v>20000</v>
      </c>
      <c r="AX43" s="14" t="str">
        <f t="shared" si="41"/>
        <v>001234</v>
      </c>
      <c r="AY43" s="14" t="str">
        <f t="shared" si="41"/>
        <v>120000</v>
      </c>
      <c r="AZ43" s="14" t="str">
        <f t="shared" si="42"/>
        <v>P</v>
      </c>
      <c r="BA43" s="14" t="str">
        <f t="shared" si="19"/>
        <v>F2L</v>
      </c>
      <c r="BB43" s="14" t="str">
        <f t="shared" si="43"/>
        <v>F3</v>
      </c>
      <c r="BC43" s="14" t="str">
        <f t="shared" si="20"/>
        <v>F3L</v>
      </c>
      <c r="BD43" s="14" t="str">
        <f t="shared" si="47"/>
        <v>F4</v>
      </c>
      <c r="BE43" s="14" t="str">
        <f t="shared" si="44"/>
        <v>3</v>
      </c>
      <c r="BF43" s="14" t="str">
        <f t="shared" si="45"/>
        <v>4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LWLWL</v>
      </c>
      <c r="BQ43" s="14">
        <f>General!G41</f>
        <v>-1</v>
      </c>
    </row>
    <row r="44" spans="1:69" ht="15.75" thickBot="1">
      <c r="A44" s="14">
        <v>35</v>
      </c>
      <c r="B44" s="69" t="str">
        <f t="shared" si="6"/>
        <v>P1</v>
      </c>
      <c r="C44" s="25" t="str">
        <f t="shared" si="2"/>
        <v/>
      </c>
      <c r="D44" s="78" t="str">
        <f t="shared" si="21"/>
        <v>F4</v>
      </c>
      <c r="E44" s="114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4" t="str">
        <f t="shared" si="9"/>
        <v>F3</v>
      </c>
      <c r="M44" s="25" t="str">
        <f t="shared" si="24"/>
        <v/>
      </c>
      <c r="N44" s="25" t="str">
        <f t="shared" si="46"/>
        <v/>
      </c>
      <c r="O44" s="123" t="str">
        <f t="shared" si="10"/>
        <v/>
      </c>
      <c r="P44" s="25" t="str">
        <f>IF(H44="","",IF(B44="NB",P43,IF(O44="",SUM($O$5:$O44)+N44,SUM($O$5:$O44))))</f>
        <v/>
      </c>
      <c r="Q44" s="124" t="str">
        <f t="shared" si="0"/>
        <v/>
      </c>
      <c r="R44" s="121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>C</v>
      </c>
      <c r="W44" s="14" t="str">
        <f t="shared" si="49"/>
        <v>N</v>
      </c>
      <c r="X44" s="14" t="str">
        <f t="shared" si="27"/>
        <v>N</v>
      </c>
      <c r="Y44" s="14">
        <f t="shared" si="28"/>
        <v>5</v>
      </c>
      <c r="Z44" s="79" t="str">
        <f t="shared" si="29"/>
        <v>N</v>
      </c>
      <c r="AA44" s="14" t="str">
        <f t="shared" si="30"/>
        <v>N</v>
      </c>
      <c r="AB44" s="14" t="str">
        <f t="shared" si="31"/>
        <v>N</v>
      </c>
      <c r="AC44" s="14">
        <f t="shared" si="32"/>
        <v>4</v>
      </c>
      <c r="AD44" s="14">
        <f t="shared" si="33"/>
        <v>0</v>
      </c>
      <c r="AE44" s="14">
        <f t="shared" si="34"/>
        <v>0</v>
      </c>
      <c r="AF44" s="14">
        <f t="shared" si="35"/>
        <v>3</v>
      </c>
      <c r="AG44" s="148" t="str">
        <f t="shared" si="36"/>
        <v/>
      </c>
      <c r="AH44" s="148" t="str">
        <f t="shared" si="37"/>
        <v>F3</v>
      </c>
      <c r="AI44" s="44" t="str">
        <f t="shared" si="38"/>
        <v>N</v>
      </c>
      <c r="AJ44" s="44" t="str">
        <f t="shared" si="39"/>
        <v>N</v>
      </c>
      <c r="AK44" s="44" t="str">
        <f t="shared" si="40"/>
        <v>N</v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>OP</v>
      </c>
      <c r="AS44" s="14" t="str">
        <f t="shared" si="48"/>
        <v>OB</v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12340</v>
      </c>
      <c r="AW44" s="14" t="str">
        <f t="shared" si="50"/>
        <v>00001</v>
      </c>
      <c r="AX44" s="14" t="str">
        <f t="shared" si="41"/>
        <v>012340</v>
      </c>
      <c r="AY44" s="14" t="str">
        <f t="shared" si="41"/>
        <v>200001</v>
      </c>
      <c r="AZ44" s="14" t="str">
        <f t="shared" si="42"/>
        <v>P</v>
      </c>
      <c r="BA44" s="14" t="str">
        <f t="shared" si="19"/>
        <v>F3L</v>
      </c>
      <c r="BB44" s="14" t="str">
        <f t="shared" si="43"/>
        <v>F4</v>
      </c>
      <c r="BC44" s="14" t="str">
        <f t="shared" si="20"/>
        <v>F4W</v>
      </c>
      <c r="BD44" s="14" t="str">
        <f t="shared" si="47"/>
        <v>F3</v>
      </c>
      <c r="BE44" s="14" t="str">
        <f t="shared" si="44"/>
        <v>4</v>
      </c>
      <c r="BF44" s="14" t="str">
        <f t="shared" si="45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LWLWW</v>
      </c>
      <c r="BQ44" s="14">
        <f>General!G42</f>
        <v>3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2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2" t="str">
        <f t="shared" si="9"/>
        <v/>
      </c>
      <c r="M45" s="36" t="str">
        <f t="shared" si="24"/>
        <v/>
      </c>
      <c r="N45" s="36" t="str">
        <f t="shared" si="46"/>
        <v/>
      </c>
      <c r="O45" s="127" t="str">
        <f t="shared" si="10"/>
        <v/>
      </c>
      <c r="P45" s="36" t="str">
        <f>IF(H45="","",IF(B45="NB",P44,IF(O45="",SUM($O$5:$O45)+N45,SUM($O$5:$O45))))</f>
        <v/>
      </c>
      <c r="Q45" s="128" t="str">
        <f t="shared" si="0"/>
        <v/>
      </c>
      <c r="R45" s="121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48" t="str">
        <f t="shared" si="36"/>
        <v/>
      </c>
      <c r="AH45" s="148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23400</v>
      </c>
      <c r="AW45" s="14" t="str">
        <f t="shared" si="50"/>
        <v>00010</v>
      </c>
      <c r="AX45" s="14" t="str">
        <f t="shared" si="41"/>
        <v>123400</v>
      </c>
      <c r="AY45" s="14" t="str">
        <f t="shared" si="41"/>
        <v>000010</v>
      </c>
      <c r="AZ45" s="14" t="str">
        <f t="shared" si="42"/>
        <v>P</v>
      </c>
      <c r="BA45" s="14" t="str">
        <f t="shared" si="19"/>
        <v>F4</v>
      </c>
      <c r="BB45" s="14" t="str">
        <f t="shared" si="43"/>
        <v/>
      </c>
      <c r="BC45" s="14" t="str">
        <f t="shared" si="20"/>
        <v>F3</v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LWWLL</v>
      </c>
      <c r="BQ45" s="14">
        <f>General!G43</f>
        <v>-3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3" t="str">
        <f t="shared" si="9"/>
        <v/>
      </c>
      <c r="M46" s="24" t="str">
        <f t="shared" si="24"/>
        <v/>
      </c>
      <c r="N46" s="24" t="str">
        <f t="shared" si="46"/>
        <v/>
      </c>
      <c r="O46" s="116" t="str">
        <f t="shared" si="10"/>
        <v/>
      </c>
      <c r="P46" s="24" t="str">
        <f>IF(H46="","",IF(B46="NB",P45,IF(O46="",SUM($O$5:$O46)+N46,SUM($O$5:$O46))))</f>
        <v/>
      </c>
      <c r="Q46" s="122" t="str">
        <f t="shared" si="0"/>
        <v/>
      </c>
      <c r="R46" s="121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48" t="str">
        <f t="shared" si="36"/>
        <v/>
      </c>
      <c r="AH46" s="148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34000</v>
      </c>
      <c r="AW46" s="14" t="str">
        <f t="shared" si="51"/>
        <v>00100</v>
      </c>
      <c r="AX46" s="14" t="str">
        <f t="shared" ref="AX46:AY61" si="52">IF(AT40="",0,AT40)&amp;IF(AT41="",0,AT41)&amp;IF(AT42="",0,AT42)&amp;IF(AT43="",0,AT43)&amp;IF(AT44="",0,AT44)&amp;IF(AT45="",0,AT45)</f>
        <v>234000</v>
      </c>
      <c r="AY46" s="14" t="str">
        <f t="shared" si="52"/>
        <v>000100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LWWLW</v>
      </c>
      <c r="BQ46" s="14">
        <f>General!G44</f>
        <v>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3" t="str">
        <f t="shared" si="9"/>
        <v/>
      </c>
      <c r="M47" s="24" t="str">
        <f t="shared" si="24"/>
        <v/>
      </c>
      <c r="N47" s="24" t="str">
        <f t="shared" si="46"/>
        <v/>
      </c>
      <c r="O47" s="116" t="str">
        <f t="shared" si="10"/>
        <v/>
      </c>
      <c r="P47" s="24" t="str">
        <f>IF(H47="","",IF(B47="NB",P46,IF(O47="",SUM($O$5:$O47)+N47,SUM($O$5:$O47))))</f>
        <v/>
      </c>
      <c r="Q47" s="122" t="str">
        <f t="shared" si="0"/>
        <v/>
      </c>
      <c r="R47" s="121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48" t="str">
        <f t="shared" si="36"/>
        <v/>
      </c>
      <c r="AH47" s="148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40000</v>
      </c>
      <c r="AW47" s="14" t="str">
        <f t="shared" si="51"/>
        <v>01000</v>
      </c>
      <c r="AX47" s="14" t="str">
        <f t="shared" si="52"/>
        <v>340000</v>
      </c>
      <c r="AY47" s="14" t="str">
        <f t="shared" si="52"/>
        <v>001000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LWWWL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3" t="str">
        <f t="shared" si="9"/>
        <v/>
      </c>
      <c r="M48" s="24" t="str">
        <f t="shared" si="24"/>
        <v/>
      </c>
      <c r="N48" s="24" t="str">
        <f t="shared" si="46"/>
        <v/>
      </c>
      <c r="O48" s="116" t="str">
        <f t="shared" si="10"/>
        <v/>
      </c>
      <c r="P48" s="24" t="str">
        <f>IF(H48="","",IF(B48="NB",P47,IF(O48="",SUM($O$5:$O48)+N48,SUM($O$5:$O48))))</f>
        <v/>
      </c>
      <c r="Q48" s="122" t="str">
        <f t="shared" si="0"/>
        <v/>
      </c>
      <c r="R48" s="121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48" t="str">
        <f t="shared" si="36"/>
        <v/>
      </c>
      <c r="AH48" s="148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10000</v>
      </c>
      <c r="AX48" s="14" t="str">
        <f t="shared" si="52"/>
        <v>400000</v>
      </c>
      <c r="AY48" s="14" t="str">
        <f t="shared" si="52"/>
        <v>010000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LWWWW</v>
      </c>
      <c r="BQ48" s="14">
        <f>General!G46</f>
        <v>6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4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4" t="str">
        <f t="shared" si="9"/>
        <v/>
      </c>
      <c r="M49" s="25" t="str">
        <f t="shared" si="24"/>
        <v/>
      </c>
      <c r="N49" s="25" t="str">
        <f t="shared" si="46"/>
        <v/>
      </c>
      <c r="O49" s="123" t="str">
        <f t="shared" si="10"/>
        <v/>
      </c>
      <c r="P49" s="25" t="str">
        <f>IF(H49="","",IF(B49="NB",P48,IF(O49="",SUM($O$5:$O49)+N49,SUM($O$5:$O49))))</f>
        <v/>
      </c>
      <c r="Q49" s="124" t="str">
        <f t="shared" si="0"/>
        <v/>
      </c>
      <c r="R49" s="121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48" t="str">
        <f t="shared" si="36"/>
        <v/>
      </c>
      <c r="AH49" s="148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100000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WLLLL</v>
      </c>
      <c r="BQ49" s="14">
        <f>General!G47</f>
        <v>-6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2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2" t="str">
        <f t="shared" si="9"/>
        <v/>
      </c>
      <c r="M50" s="36" t="str">
        <f t="shared" si="24"/>
        <v/>
      </c>
      <c r="N50" s="36" t="str">
        <f t="shared" si="46"/>
        <v/>
      </c>
      <c r="O50" s="127" t="str">
        <f t="shared" si="10"/>
        <v/>
      </c>
      <c r="P50" s="36" t="str">
        <f>IF(H50="","",IF(B50="NB",P49,IF(O50="",SUM($O$5:$O50)+N50,SUM($O$5:$O50))))</f>
        <v/>
      </c>
      <c r="Q50" s="128" t="str">
        <f t="shared" si="0"/>
        <v/>
      </c>
      <c r="R50" s="121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48" t="str">
        <f t="shared" si="36"/>
        <v/>
      </c>
      <c r="AH50" s="148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WLLLW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3" t="str">
        <f t="shared" si="9"/>
        <v/>
      </c>
      <c r="M51" s="24" t="str">
        <f t="shared" si="24"/>
        <v/>
      </c>
      <c r="N51" s="24" t="str">
        <f t="shared" si="46"/>
        <v/>
      </c>
      <c r="O51" s="116" t="str">
        <f t="shared" si="10"/>
        <v/>
      </c>
      <c r="P51" s="24" t="str">
        <f>IF(H51="","",IF(B51="NB",P50,IF(O51="",SUM($O$5:$O51)+N51,SUM($O$5:$O51))))</f>
        <v/>
      </c>
      <c r="Q51" s="122" t="str">
        <f t="shared" si="0"/>
        <v/>
      </c>
      <c r="R51" s="121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48" t="str">
        <f t="shared" si="36"/>
        <v/>
      </c>
      <c r="AH51" s="148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WLLWL</v>
      </c>
      <c r="BQ51" s="14">
        <f>General!G49</f>
        <v>-1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3" t="str">
        <f t="shared" si="9"/>
        <v/>
      </c>
      <c r="M52" s="24" t="str">
        <f t="shared" si="24"/>
        <v/>
      </c>
      <c r="N52" s="24" t="str">
        <f t="shared" si="46"/>
        <v/>
      </c>
      <c r="O52" s="116" t="str">
        <f t="shared" si="10"/>
        <v/>
      </c>
      <c r="P52" s="24" t="str">
        <f>IF(H52="","",IF(B52="NB",P51,IF(O52="",SUM($O$5:$O52)+N52,SUM($O$5:$O52))))</f>
        <v/>
      </c>
      <c r="Q52" s="122" t="str">
        <f t="shared" si="0"/>
        <v/>
      </c>
      <c r="R52" s="121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48" t="str">
        <f t="shared" si="36"/>
        <v/>
      </c>
      <c r="AH52" s="148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WLLWW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3" t="str">
        <f t="shared" si="9"/>
        <v/>
      </c>
      <c r="M53" s="24" t="str">
        <f t="shared" si="24"/>
        <v/>
      </c>
      <c r="N53" s="24" t="str">
        <f t="shared" si="46"/>
        <v/>
      </c>
      <c r="O53" s="116" t="str">
        <f t="shared" si="10"/>
        <v/>
      </c>
      <c r="P53" s="24" t="str">
        <f>IF(H53="","",IF(B53="NB",P52,IF(O53="",SUM($O$5:$O53)+N53,SUM($O$5:$O53))))</f>
        <v/>
      </c>
      <c r="Q53" s="122" t="str">
        <f t="shared" si="0"/>
        <v/>
      </c>
      <c r="R53" s="121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48" t="str">
        <f t="shared" si="36"/>
        <v/>
      </c>
      <c r="AH53" s="148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WLWLL</v>
      </c>
      <c r="BQ53" s="14">
        <f>General!G51</f>
        <v>-3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4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4" t="str">
        <f t="shared" si="9"/>
        <v/>
      </c>
      <c r="M54" s="25" t="str">
        <f t="shared" si="24"/>
        <v/>
      </c>
      <c r="N54" s="25" t="str">
        <f t="shared" si="46"/>
        <v/>
      </c>
      <c r="O54" s="123" t="str">
        <f t="shared" si="10"/>
        <v/>
      </c>
      <c r="P54" s="25" t="str">
        <f>IF(H54="","",IF(B54="NB",P53,IF(O54="",SUM($O$5:$O54)+N54,SUM($O$5:$O54))))</f>
        <v/>
      </c>
      <c r="Q54" s="124" t="str">
        <f t="shared" si="0"/>
        <v/>
      </c>
      <c r="R54" s="121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48" t="str">
        <f t="shared" si="36"/>
        <v/>
      </c>
      <c r="AH54" s="148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WLWLW</v>
      </c>
      <c r="BQ54" s="14">
        <f>General!G52</f>
        <v>1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2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2" t="str">
        <f t="shared" si="9"/>
        <v/>
      </c>
      <c r="M55" s="36" t="str">
        <f t="shared" si="24"/>
        <v/>
      </c>
      <c r="N55" s="36" t="str">
        <f t="shared" si="46"/>
        <v/>
      </c>
      <c r="O55" s="127" t="str">
        <f t="shared" si="10"/>
        <v/>
      </c>
      <c r="P55" s="36" t="str">
        <f>IF(H55="","",IF(B55="NB",P54,IF(O55="",SUM($O$5:$O55)+N55,SUM($O$5:$O55))))</f>
        <v/>
      </c>
      <c r="Q55" s="128" t="str">
        <f t="shared" si="0"/>
        <v/>
      </c>
      <c r="R55" s="121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48" t="str">
        <f t="shared" si="36"/>
        <v/>
      </c>
      <c r="AH55" s="148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WLWWL</v>
      </c>
      <c r="BQ55" s="14">
        <f>General!G53</f>
        <v>-1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3" t="str">
        <f t="shared" si="9"/>
        <v/>
      </c>
      <c r="M56" s="24" t="str">
        <f t="shared" si="24"/>
        <v/>
      </c>
      <c r="N56" s="24" t="str">
        <f t="shared" si="46"/>
        <v/>
      </c>
      <c r="O56" s="116" t="str">
        <f t="shared" si="10"/>
        <v/>
      </c>
      <c r="P56" s="24" t="str">
        <f>IF(H56="","",IF(B56="NB",P55,IF(O56="",SUM($O$5:$O56)+N56,SUM($O$5:$O56))))</f>
        <v/>
      </c>
      <c r="Q56" s="122" t="str">
        <f t="shared" si="0"/>
        <v/>
      </c>
      <c r="R56" s="121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48" t="str">
        <f t="shared" si="36"/>
        <v/>
      </c>
      <c r="AH56" s="148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WLWWW</v>
      </c>
      <c r="BQ56" s="14">
        <f>General!G54</f>
        <v>6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3" t="str">
        <f t="shared" si="9"/>
        <v/>
      </c>
      <c r="M57" s="24" t="str">
        <f t="shared" si="24"/>
        <v/>
      </c>
      <c r="N57" s="24" t="str">
        <f t="shared" si="46"/>
        <v/>
      </c>
      <c r="O57" s="116" t="str">
        <f t="shared" si="10"/>
        <v/>
      </c>
      <c r="P57" s="24" t="str">
        <f>IF(H57="","",IF(B57="NB",P56,IF(O57="",SUM($O$5:$O57)+N57,SUM($O$5:$O57))))</f>
        <v/>
      </c>
      <c r="Q57" s="122" t="str">
        <f t="shared" si="0"/>
        <v/>
      </c>
      <c r="R57" s="121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48" t="str">
        <f t="shared" si="36"/>
        <v/>
      </c>
      <c r="AH57" s="148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WWLLL</v>
      </c>
      <c r="BQ57" s="14">
        <f>General!G55</f>
        <v>-6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3" t="str">
        <f t="shared" si="9"/>
        <v/>
      </c>
      <c r="M58" s="24" t="str">
        <f t="shared" si="24"/>
        <v/>
      </c>
      <c r="N58" s="24" t="str">
        <f t="shared" si="46"/>
        <v/>
      </c>
      <c r="O58" s="116" t="str">
        <f t="shared" si="10"/>
        <v/>
      </c>
      <c r="P58" s="24" t="str">
        <f>IF(H58="","",IF(B58="NB",P57,IF(O58="",SUM($O$5:$O58)+N58,SUM($O$5:$O58))))</f>
        <v/>
      </c>
      <c r="Q58" s="122" t="str">
        <f t="shared" si="0"/>
        <v/>
      </c>
      <c r="R58" s="121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48" t="str">
        <f t="shared" si="36"/>
        <v/>
      </c>
      <c r="AH58" s="148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WWLLW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4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4" t="str">
        <f t="shared" si="9"/>
        <v/>
      </c>
      <c r="M59" s="25" t="str">
        <f t="shared" si="24"/>
        <v/>
      </c>
      <c r="N59" s="25" t="str">
        <f t="shared" si="46"/>
        <v/>
      </c>
      <c r="O59" s="123" t="str">
        <f t="shared" si="10"/>
        <v/>
      </c>
      <c r="P59" s="25" t="str">
        <f>IF(H59="","",IF(B59="NB",P58,IF(O59="",SUM($O$5:$O59)+N59,SUM($O$5:$O59))))</f>
        <v/>
      </c>
      <c r="Q59" s="124" t="str">
        <f t="shared" si="0"/>
        <v/>
      </c>
      <c r="R59" s="121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48" t="str">
        <f t="shared" si="36"/>
        <v/>
      </c>
      <c r="AH59" s="148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WWLWL</v>
      </c>
      <c r="BQ59" s="14">
        <f>General!G57</f>
        <v>-1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2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2" t="str">
        <f t="shared" si="9"/>
        <v/>
      </c>
      <c r="M60" s="36" t="str">
        <f t="shared" si="24"/>
        <v/>
      </c>
      <c r="N60" s="36" t="str">
        <f t="shared" si="46"/>
        <v/>
      </c>
      <c r="O60" s="127" t="str">
        <f t="shared" si="10"/>
        <v/>
      </c>
      <c r="P60" s="36" t="str">
        <f>IF(H60="","",IF(B60="NB",P59,IF(O60="",SUM($O$5:$O60)+N60,SUM($O$5:$O60))))</f>
        <v/>
      </c>
      <c r="Q60" s="128" t="str">
        <f t="shared" si="0"/>
        <v/>
      </c>
      <c r="R60" s="121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48" t="str">
        <f t="shared" si="36"/>
        <v/>
      </c>
      <c r="AH60" s="148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WWLWW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3" t="str">
        <f t="shared" si="9"/>
        <v/>
      </c>
      <c r="M61" s="24" t="str">
        <f t="shared" si="24"/>
        <v/>
      </c>
      <c r="N61" s="24" t="str">
        <f t="shared" si="46"/>
        <v/>
      </c>
      <c r="O61" s="116" t="str">
        <f t="shared" si="10"/>
        <v/>
      </c>
      <c r="P61" s="24" t="str">
        <f>IF(H61="","",IF(B61="NB",P60,IF(O61="",SUM($O$5:$O61)+N61,SUM($O$5:$O61))))</f>
        <v/>
      </c>
      <c r="Q61" s="122" t="str">
        <f t="shared" si="0"/>
        <v/>
      </c>
      <c r="R61" s="121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48" t="str">
        <f t="shared" si="36"/>
        <v/>
      </c>
      <c r="AH61" s="148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WWWLL</v>
      </c>
      <c r="BQ61" s="14">
        <f>General!G59</f>
        <v>-3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3" t="str">
        <f t="shared" si="9"/>
        <v/>
      </c>
      <c r="M62" s="24" t="str">
        <f t="shared" si="24"/>
        <v/>
      </c>
      <c r="N62" s="24" t="str">
        <f t="shared" si="46"/>
        <v/>
      </c>
      <c r="O62" s="116" t="str">
        <f t="shared" si="10"/>
        <v/>
      </c>
      <c r="P62" s="24" t="str">
        <f>IF(H62="","",IF(B62="NB",P61,IF(O62="",SUM($O$5:$O62)+N62,SUM($O$5:$O62))))</f>
        <v/>
      </c>
      <c r="Q62" s="122" t="str">
        <f t="shared" si="0"/>
        <v/>
      </c>
      <c r="R62" s="121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48" t="str">
        <f t="shared" si="36"/>
        <v/>
      </c>
      <c r="AH62" s="148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WWWLW</v>
      </c>
      <c r="BQ62" s="14">
        <f>General!G60</f>
        <v>1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3" t="str">
        <f t="shared" si="9"/>
        <v/>
      </c>
      <c r="M63" s="24" t="str">
        <f t="shared" si="24"/>
        <v/>
      </c>
      <c r="N63" s="24" t="str">
        <f t="shared" si="46"/>
        <v/>
      </c>
      <c r="O63" s="116" t="str">
        <f t="shared" si="10"/>
        <v/>
      </c>
      <c r="P63" s="24" t="str">
        <f>IF(H63="","",IF(B63="NB",P62,IF(O63="",SUM($O$5:$O63)+N63,SUM($O$5:$O63))))</f>
        <v/>
      </c>
      <c r="Q63" s="122" t="str">
        <f t="shared" si="0"/>
        <v/>
      </c>
      <c r="R63" s="121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48" t="str">
        <f t="shared" si="36"/>
        <v/>
      </c>
      <c r="AH63" s="148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WWWWL</v>
      </c>
      <c r="BQ63" s="14">
        <f>General!G61</f>
        <v>-1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4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4" t="str">
        <f t="shared" si="9"/>
        <v/>
      </c>
      <c r="M64" s="25" t="str">
        <f t="shared" si="24"/>
        <v/>
      </c>
      <c r="N64" s="25" t="str">
        <f t="shared" si="46"/>
        <v/>
      </c>
      <c r="O64" s="123" t="str">
        <f t="shared" si="10"/>
        <v/>
      </c>
      <c r="P64" s="25" t="str">
        <f>IF(H64="","",IF(B64="NB",P63,IF(O64="",SUM($O$5:$O64)+N64,SUM($O$5:$O64))))</f>
        <v/>
      </c>
      <c r="Q64" s="124" t="str">
        <f t="shared" si="0"/>
        <v/>
      </c>
      <c r="R64" s="121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48" t="str">
        <f t="shared" si="36"/>
        <v/>
      </c>
      <c r="AH64" s="148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WWWWW</v>
      </c>
      <c r="BQ64" s="14">
        <f>General!G62</f>
        <v>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2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2" t="str">
        <f t="shared" si="9"/>
        <v/>
      </c>
      <c r="M65" s="36" t="str">
        <f t="shared" si="24"/>
        <v/>
      </c>
      <c r="N65" s="36" t="str">
        <f t="shared" si="46"/>
        <v/>
      </c>
      <c r="O65" s="127" t="str">
        <f t="shared" si="10"/>
        <v/>
      </c>
      <c r="P65" s="36" t="str">
        <f>IF(H65="","",IF(B65="NB",P64,IF(O65="",SUM($O$5:$O65)+N65,SUM($O$5:$O65))))</f>
        <v/>
      </c>
      <c r="Q65" s="128" t="str">
        <f t="shared" si="0"/>
        <v/>
      </c>
      <c r="R65" s="121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48" t="str">
        <f t="shared" si="36"/>
        <v/>
      </c>
      <c r="AH65" s="148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LLLLLL</v>
      </c>
      <c r="BQ65" s="14">
        <f>General!G63</f>
        <v>-6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3" t="str">
        <f t="shared" si="9"/>
        <v/>
      </c>
      <c r="M66" s="24" t="str">
        <f t="shared" si="24"/>
        <v/>
      </c>
      <c r="N66" s="24" t="str">
        <f t="shared" si="46"/>
        <v/>
      </c>
      <c r="O66" s="116" t="str">
        <f t="shared" si="10"/>
        <v/>
      </c>
      <c r="P66" s="24" t="str">
        <f>IF(H66="","",IF(B66="NB",P65,IF(O66="",SUM($O$5:$O66)+N66,SUM($O$5:$O66))))</f>
        <v/>
      </c>
      <c r="Q66" s="122" t="str">
        <f t="shared" si="0"/>
        <v/>
      </c>
      <c r="R66" s="121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48" t="str">
        <f t="shared" si="36"/>
        <v/>
      </c>
      <c r="AH66" s="148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LLLLLW</v>
      </c>
      <c r="BQ66" s="14">
        <f>General!G64</f>
        <v>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3" t="str">
        <f t="shared" si="9"/>
        <v/>
      </c>
      <c r="M67" s="24" t="str">
        <f t="shared" si="24"/>
        <v/>
      </c>
      <c r="N67" s="24" t="str">
        <f t="shared" si="46"/>
        <v/>
      </c>
      <c r="O67" s="116" t="str">
        <f t="shared" si="10"/>
        <v/>
      </c>
      <c r="P67" s="24" t="str">
        <f>IF(H67="","",IF(B67="NB",P66,IF(O67="",SUM($O$5:$O67)+N67,SUM($O$5:$O67))))</f>
        <v/>
      </c>
      <c r="Q67" s="122" t="str">
        <f t="shared" si="0"/>
        <v/>
      </c>
      <c r="R67" s="121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48" t="str">
        <f t="shared" si="36"/>
        <v/>
      </c>
      <c r="AH67" s="148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LLLLWL</v>
      </c>
      <c r="BQ67" s="14">
        <f>General!G65</f>
        <v>-1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3" t="str">
        <f t="shared" si="9"/>
        <v/>
      </c>
      <c r="M68" s="24" t="str">
        <f t="shared" si="24"/>
        <v/>
      </c>
      <c r="N68" s="24" t="str">
        <f t="shared" si="46"/>
        <v/>
      </c>
      <c r="O68" s="116" t="str">
        <f t="shared" si="10"/>
        <v/>
      </c>
      <c r="P68" s="24" t="str">
        <f>IF(H68="","",IF(B68="NB",P67,IF(O68="",SUM($O$5:$O68)+N68,SUM($O$5:$O68))))</f>
        <v/>
      </c>
      <c r="Q68" s="122" t="str">
        <f t="shared" si="0"/>
        <v/>
      </c>
      <c r="R68" s="121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48" t="str">
        <f t="shared" si="36"/>
        <v/>
      </c>
      <c r="AH68" s="148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LLLLWW</v>
      </c>
      <c r="BQ68" s="14">
        <f>General!G66</f>
        <v>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4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4" t="str">
        <f t="shared" si="9"/>
        <v/>
      </c>
      <c r="M69" s="25" t="str">
        <f t="shared" si="24"/>
        <v/>
      </c>
      <c r="N69" s="25" t="str">
        <f t="shared" si="46"/>
        <v/>
      </c>
      <c r="O69" s="123" t="str">
        <f t="shared" si="10"/>
        <v/>
      </c>
      <c r="P69" s="25" t="str">
        <f>IF(H69="","",IF(B69="NB",P68,IF(O69="",SUM($O$5:$O69)+N69,SUM($O$5:$O69))))</f>
        <v/>
      </c>
      <c r="Q69" s="124" t="str">
        <f t="shared" ref="Q69:Q109" si="60">IF(AB69="R","Rabbit","")</f>
        <v/>
      </c>
      <c r="R69" s="121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48" t="str">
        <f t="shared" si="36"/>
        <v/>
      </c>
      <c r="AH69" s="148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LLLWLL</v>
      </c>
      <c r="BQ69" s="14">
        <f>General!G67</f>
        <v>-3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2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2" t="str">
        <f t="shared" si="9"/>
        <v/>
      </c>
      <c r="M70" s="36" t="str">
        <f t="shared" si="24"/>
        <v/>
      </c>
      <c r="N70" s="36" t="str">
        <f t="shared" si="46"/>
        <v/>
      </c>
      <c r="O70" s="127" t="str">
        <f t="shared" si="10"/>
        <v/>
      </c>
      <c r="P70" s="36" t="str">
        <f>IF(H70="","",IF(B70="NB",P69,IF(O70="",SUM($O$5:$O70)+N70,SUM($O$5:$O70))))</f>
        <v/>
      </c>
      <c r="Q70" s="128" t="str">
        <f t="shared" si="60"/>
        <v/>
      </c>
      <c r="R70" s="121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48" t="str">
        <f t="shared" si="36"/>
        <v/>
      </c>
      <c r="AH70" s="148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LLLWLW</v>
      </c>
      <c r="BQ70" s="14">
        <f>General!G68</f>
        <v>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3" t="str">
        <f t="shared" si="9"/>
        <v/>
      </c>
      <c r="M71" s="24" t="str">
        <f t="shared" si="24"/>
        <v/>
      </c>
      <c r="N71" s="24" t="str">
        <f t="shared" si="46"/>
        <v/>
      </c>
      <c r="O71" s="116" t="str">
        <f t="shared" si="10"/>
        <v/>
      </c>
      <c r="P71" s="24" t="str">
        <f>IF(H71="","",IF(B71="NB",P70,IF(O71="",SUM($O$5:$O71)+N71,SUM($O$5:$O71))))</f>
        <v/>
      </c>
      <c r="Q71" s="122" t="str">
        <f t="shared" si="60"/>
        <v/>
      </c>
      <c r="R71" s="121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48" t="str">
        <f t="shared" si="36"/>
        <v/>
      </c>
      <c r="AH71" s="148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LLLWWL</v>
      </c>
      <c r="BQ71" s="14">
        <f>General!G69</f>
        <v>-1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3" t="str">
        <f t="shared" si="9"/>
        <v/>
      </c>
      <c r="M72" s="24" t="str">
        <f t="shared" si="24"/>
        <v/>
      </c>
      <c r="N72" s="24" t="str">
        <f t="shared" si="46"/>
        <v/>
      </c>
      <c r="O72" s="116" t="str">
        <f t="shared" si="10"/>
        <v/>
      </c>
      <c r="P72" s="24" t="str">
        <f>IF(H72="","",IF(B72="NB",P71,IF(O72="",SUM($O$5:$O72)+N72,SUM($O$5:$O72))))</f>
        <v/>
      </c>
      <c r="Q72" s="122" t="str">
        <f t="shared" si="60"/>
        <v/>
      </c>
      <c r="R72" s="121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48" t="str">
        <f t="shared" si="36"/>
        <v/>
      </c>
      <c r="AH72" s="148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LLLWWW</v>
      </c>
      <c r="BQ72" s="14">
        <f>General!G70</f>
        <v>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3" t="str">
        <f t="shared" si="9"/>
        <v/>
      </c>
      <c r="M73" s="24" t="str">
        <f t="shared" si="24"/>
        <v/>
      </c>
      <c r="N73" s="24" t="str">
        <f t="shared" si="46"/>
        <v/>
      </c>
      <c r="O73" s="116" t="str">
        <f t="shared" si="10"/>
        <v/>
      </c>
      <c r="P73" s="24" t="str">
        <f>IF(H73="","",IF(B73="NB",P72,IF(O73="",SUM($O$5:$O73)+N73,SUM($O$5:$O73))))</f>
        <v/>
      </c>
      <c r="Q73" s="122" t="str">
        <f t="shared" si="60"/>
        <v/>
      </c>
      <c r="R73" s="121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48" t="str">
        <f t="shared" si="36"/>
        <v/>
      </c>
      <c r="AH73" s="148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LLWLLL</v>
      </c>
      <c r="BQ73" s="14">
        <f>General!G71</f>
        <v>-6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4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4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46"/>
        <v/>
      </c>
      <c r="O74" s="123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4" t="str">
        <f t="shared" si="60"/>
        <v/>
      </c>
      <c r="R74" s="121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48" t="str">
        <f t="shared" si="36"/>
        <v/>
      </c>
      <c r="AH74" s="148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LLWLLW</v>
      </c>
      <c r="BQ74" s="14">
        <f>General!G72</f>
        <v>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2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2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si="46"/>
        <v/>
      </c>
      <c r="O75" s="127" t="str">
        <f t="shared" si="68"/>
        <v/>
      </c>
      <c r="P75" s="36" t="str">
        <f>IF(H75="","",IF(B75="NB",P74,IF(O75="",SUM($O$5:$O75)+N75,SUM($O$5:$O75))))</f>
        <v/>
      </c>
      <c r="Q75" s="128" t="str">
        <f t="shared" si="60"/>
        <v/>
      </c>
      <c r="R75" s="121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48" t="str">
        <f t="shared" ref="AG75:AG109" si="90">IF(H74="","",IF(AS75="OB","",AN75))</f>
        <v/>
      </c>
      <c r="AH75" s="148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LLWLWL</v>
      </c>
      <c r="BQ75" s="14">
        <f>General!G73</f>
        <v>-1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3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6" t="str">
        <f t="shared" si="68"/>
        <v/>
      </c>
      <c r="P76" s="24" t="str">
        <f>IF(H76="","",IF(B76="NB",P75,IF(O76="",SUM($O$5:$O76)+N76,SUM($O$5:$O76))))</f>
        <v/>
      </c>
      <c r="Q76" s="122" t="str">
        <f t="shared" si="60"/>
        <v/>
      </c>
      <c r="R76" s="121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48" t="str">
        <f t="shared" si="90"/>
        <v/>
      </c>
      <c r="AH76" s="148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LLWLWW</v>
      </c>
      <c r="BQ76" s="14">
        <f>General!G74</f>
        <v>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3" t="str">
        <f t="shared" si="67"/>
        <v/>
      </c>
      <c r="M77" s="24" t="str">
        <f t="shared" si="80"/>
        <v/>
      </c>
      <c r="N77" s="24" t="str">
        <f t="shared" si="96"/>
        <v/>
      </c>
      <c r="O77" s="116" t="str">
        <f t="shared" si="68"/>
        <v/>
      </c>
      <c r="P77" s="24" t="str">
        <f>IF(H77="","",IF(B77="NB",P76,IF(O77="",SUM($O$5:$O77)+N77,SUM($O$5:$O77))))</f>
        <v/>
      </c>
      <c r="Q77" s="122" t="str">
        <f t="shared" si="60"/>
        <v/>
      </c>
      <c r="R77" s="121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48" t="str">
        <f t="shared" si="90"/>
        <v/>
      </c>
      <c r="AH77" s="148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LLWWLL</v>
      </c>
      <c r="BQ77" s="14">
        <f>General!G75</f>
        <v>-3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3" t="str">
        <f t="shared" si="67"/>
        <v/>
      </c>
      <c r="M78" s="24" t="str">
        <f t="shared" si="80"/>
        <v/>
      </c>
      <c r="N78" s="24" t="str">
        <f t="shared" si="96"/>
        <v/>
      </c>
      <c r="O78" s="116" t="str">
        <f t="shared" si="68"/>
        <v/>
      </c>
      <c r="P78" s="24" t="str">
        <f>IF(H78="","",IF(B78="NB",P77,IF(O78="",SUM($O$5:$O78)+N78,SUM($O$5:$O78))))</f>
        <v/>
      </c>
      <c r="Q78" s="122" t="str">
        <f t="shared" si="60"/>
        <v/>
      </c>
      <c r="R78" s="121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48" t="str">
        <f t="shared" si="90"/>
        <v/>
      </c>
      <c r="AH78" s="148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LLWWLW</v>
      </c>
      <c r="BQ78" s="14">
        <f>General!G76</f>
        <v>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4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4" t="str">
        <f t="shared" si="67"/>
        <v/>
      </c>
      <c r="M79" s="25" t="str">
        <f t="shared" si="80"/>
        <v/>
      </c>
      <c r="N79" s="25" t="str">
        <f t="shared" si="96"/>
        <v/>
      </c>
      <c r="O79" s="123" t="str">
        <f t="shared" si="68"/>
        <v/>
      </c>
      <c r="P79" s="25" t="str">
        <f>IF(H79="","",IF(B79="NB",P78,IF(O79="",SUM($O$5:$O79)+N79,SUM($O$5:$O79))))</f>
        <v/>
      </c>
      <c r="Q79" s="124" t="str">
        <f t="shared" si="60"/>
        <v/>
      </c>
      <c r="R79" s="121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48" t="str">
        <f t="shared" si="90"/>
        <v/>
      </c>
      <c r="AH79" s="148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LLWWWL</v>
      </c>
      <c r="BQ79" s="14">
        <f>General!G77</f>
        <v>-1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2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2" t="str">
        <f t="shared" si="67"/>
        <v/>
      </c>
      <c r="M80" s="36" t="str">
        <f t="shared" si="80"/>
        <v/>
      </c>
      <c r="N80" s="36" t="str">
        <f t="shared" si="96"/>
        <v/>
      </c>
      <c r="O80" s="127" t="str">
        <f t="shared" si="68"/>
        <v/>
      </c>
      <c r="P80" s="36" t="str">
        <f>IF(H80="","",IF(B80="NB",P79,IF(O80="",SUM($O$5:$O80)+N80,SUM($O$5:$O80))))</f>
        <v/>
      </c>
      <c r="Q80" s="128" t="str">
        <f t="shared" si="60"/>
        <v/>
      </c>
      <c r="R80" s="121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48" t="str">
        <f t="shared" si="90"/>
        <v/>
      </c>
      <c r="AH80" s="148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LLWWWW</v>
      </c>
      <c r="BQ80" s="14">
        <f>General!G78</f>
        <v>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3" t="str">
        <f t="shared" si="67"/>
        <v/>
      </c>
      <c r="M81" s="24" t="str">
        <f t="shared" si="80"/>
        <v/>
      </c>
      <c r="N81" s="24" t="str">
        <f t="shared" si="96"/>
        <v/>
      </c>
      <c r="O81" s="116" t="str">
        <f t="shared" si="68"/>
        <v/>
      </c>
      <c r="P81" s="24" t="str">
        <f>IF(H81="","",IF(B81="NB",P80,IF(O81="",SUM($O$5:$O81)+N81,SUM($O$5:$O81))))</f>
        <v/>
      </c>
      <c r="Q81" s="122" t="str">
        <f t="shared" si="60"/>
        <v/>
      </c>
      <c r="R81" s="121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48" t="str">
        <f t="shared" si="90"/>
        <v/>
      </c>
      <c r="AH81" s="148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LWLLLL</v>
      </c>
      <c r="BQ81" s="14">
        <f>General!G79</f>
        <v>-6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3" t="str">
        <f t="shared" si="67"/>
        <v/>
      </c>
      <c r="M82" s="24" t="str">
        <f t="shared" si="80"/>
        <v/>
      </c>
      <c r="N82" s="24" t="str">
        <f t="shared" si="96"/>
        <v/>
      </c>
      <c r="O82" s="116" t="str">
        <f t="shared" si="68"/>
        <v/>
      </c>
      <c r="P82" s="24" t="str">
        <f>IF(H82="","",IF(B82="NB",P81,IF(O82="",SUM($O$5:$O82)+N82,SUM($O$5:$O82))))</f>
        <v/>
      </c>
      <c r="Q82" s="122" t="str">
        <f t="shared" si="60"/>
        <v/>
      </c>
      <c r="R82" s="121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48" t="str">
        <f t="shared" si="90"/>
        <v/>
      </c>
      <c r="AH82" s="148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LWLLLW</v>
      </c>
      <c r="BQ82" s="14">
        <f>General!G80</f>
        <v>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3" t="str">
        <f t="shared" si="67"/>
        <v/>
      </c>
      <c r="M83" s="24" t="str">
        <f t="shared" si="80"/>
        <v/>
      </c>
      <c r="N83" s="24" t="str">
        <f t="shared" si="96"/>
        <v/>
      </c>
      <c r="O83" s="116" t="str">
        <f t="shared" si="68"/>
        <v/>
      </c>
      <c r="P83" s="24" t="str">
        <f>IF(H83="","",IF(B83="NB",P82,IF(O83="",SUM($O$5:$O83)+N83,SUM($O$5:$O83))))</f>
        <v/>
      </c>
      <c r="Q83" s="122" t="str">
        <f t="shared" si="60"/>
        <v/>
      </c>
      <c r="R83" s="121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48" t="str">
        <f t="shared" si="90"/>
        <v/>
      </c>
      <c r="AH83" s="148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LWLLWL</v>
      </c>
      <c r="BQ83" s="14">
        <f>General!G81</f>
        <v>-1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4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4" t="str">
        <f t="shared" si="67"/>
        <v/>
      </c>
      <c r="M84" s="25" t="str">
        <f t="shared" si="80"/>
        <v/>
      </c>
      <c r="N84" s="25" t="str">
        <f t="shared" si="96"/>
        <v/>
      </c>
      <c r="O84" s="123" t="str">
        <f t="shared" si="68"/>
        <v/>
      </c>
      <c r="P84" s="25" t="str">
        <f>IF(H84="","",IF(B84="NB",P83,IF(O84="",SUM($O$5:$O84)+N84,SUM($O$5:$O84))))</f>
        <v/>
      </c>
      <c r="Q84" s="124" t="str">
        <f t="shared" si="60"/>
        <v/>
      </c>
      <c r="R84" s="121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48" t="str">
        <f t="shared" si="90"/>
        <v/>
      </c>
      <c r="AH84" s="148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LWLLWW</v>
      </c>
      <c r="BQ84" s="14">
        <f>General!G82</f>
        <v>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2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2" t="str">
        <f t="shared" si="67"/>
        <v/>
      </c>
      <c r="M85" s="36" t="str">
        <f t="shared" si="80"/>
        <v/>
      </c>
      <c r="N85" s="36" t="str">
        <f t="shared" si="96"/>
        <v/>
      </c>
      <c r="O85" s="127" t="str">
        <f t="shared" si="68"/>
        <v/>
      </c>
      <c r="P85" s="36" t="str">
        <f>IF(H85="","",IF(B85="NB",P84,IF(O85="",SUM($O$5:$O85)+N85,SUM($O$5:$O85))))</f>
        <v/>
      </c>
      <c r="Q85" s="128" t="str">
        <f t="shared" si="60"/>
        <v/>
      </c>
      <c r="R85" s="121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48" t="str">
        <f t="shared" si="90"/>
        <v/>
      </c>
      <c r="AH85" s="148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LWLWLL</v>
      </c>
      <c r="BQ85" s="14">
        <f>General!G83</f>
        <v>-3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3" t="str">
        <f t="shared" si="67"/>
        <v/>
      </c>
      <c r="M86" s="24" t="str">
        <f t="shared" si="80"/>
        <v/>
      </c>
      <c r="N86" s="24" t="str">
        <f t="shared" si="96"/>
        <v/>
      </c>
      <c r="O86" s="116" t="str">
        <f t="shared" si="68"/>
        <v/>
      </c>
      <c r="P86" s="24" t="str">
        <f>IF(H86="","",IF(B86="NB",P85,IF(O86="",SUM($O$5:$O86)+N86,SUM($O$5:$O86))))</f>
        <v/>
      </c>
      <c r="Q86" s="122" t="str">
        <f t="shared" si="60"/>
        <v/>
      </c>
      <c r="R86" s="121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48" t="str">
        <f t="shared" si="90"/>
        <v/>
      </c>
      <c r="AH86" s="148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LWLWLW</v>
      </c>
      <c r="BQ86" s="14">
        <f>General!G84</f>
        <v>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3" t="str">
        <f t="shared" si="67"/>
        <v/>
      </c>
      <c r="M87" s="24" t="str">
        <f t="shared" si="80"/>
        <v/>
      </c>
      <c r="N87" s="24" t="str">
        <f t="shared" si="96"/>
        <v/>
      </c>
      <c r="O87" s="116" t="str">
        <f t="shared" si="68"/>
        <v/>
      </c>
      <c r="P87" s="24" t="str">
        <f>IF(H87="","",IF(B87="NB",P86,IF(O87="",SUM($O$5:$O87)+N87,SUM($O$5:$O87))))</f>
        <v/>
      </c>
      <c r="Q87" s="122" t="str">
        <f t="shared" si="60"/>
        <v/>
      </c>
      <c r="R87" s="121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48" t="str">
        <f t="shared" si="90"/>
        <v/>
      </c>
      <c r="AH87" s="148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LWLWWL</v>
      </c>
      <c r="BQ87" s="14">
        <f>General!G85</f>
        <v>-1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3" t="str">
        <f t="shared" si="67"/>
        <v/>
      </c>
      <c r="M88" s="24" t="str">
        <f t="shared" si="80"/>
        <v/>
      </c>
      <c r="N88" s="24" t="str">
        <f t="shared" si="96"/>
        <v/>
      </c>
      <c r="O88" s="116" t="str">
        <f t="shared" si="68"/>
        <v/>
      </c>
      <c r="P88" s="24" t="str">
        <f>IF(H88="","",IF(B88="NB",P87,IF(O88="",SUM($O$5:$O88)+N88,SUM($O$5:$O88))))</f>
        <v/>
      </c>
      <c r="Q88" s="122" t="str">
        <f t="shared" si="60"/>
        <v/>
      </c>
      <c r="R88" s="121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48" t="str">
        <f t="shared" si="90"/>
        <v/>
      </c>
      <c r="AH88" s="148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LWLWWW</v>
      </c>
      <c r="BQ88" s="14">
        <f>General!G86</f>
        <v>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4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4" t="str">
        <f t="shared" si="67"/>
        <v/>
      </c>
      <c r="M89" s="25" t="str">
        <f t="shared" si="80"/>
        <v/>
      </c>
      <c r="N89" s="25" t="str">
        <f t="shared" si="96"/>
        <v/>
      </c>
      <c r="O89" s="123" t="str">
        <f t="shared" si="68"/>
        <v/>
      </c>
      <c r="P89" s="25" t="str">
        <f>IF(H89="","",IF(B89="NB",P88,IF(O89="",SUM($O$5:$O89)+N89,SUM($O$5:$O89))))</f>
        <v/>
      </c>
      <c r="Q89" s="124" t="str">
        <f t="shared" si="60"/>
        <v/>
      </c>
      <c r="R89" s="121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48" t="str">
        <f t="shared" si="90"/>
        <v/>
      </c>
      <c r="AH89" s="148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LWWLLL</v>
      </c>
      <c r="BQ89" s="14">
        <f>General!G87</f>
        <v>-6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2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2" t="str">
        <f t="shared" si="67"/>
        <v/>
      </c>
      <c r="M90" s="36" t="str">
        <f t="shared" si="80"/>
        <v/>
      </c>
      <c r="N90" s="36" t="str">
        <f t="shared" si="96"/>
        <v/>
      </c>
      <c r="O90" s="127" t="str">
        <f t="shared" si="68"/>
        <v/>
      </c>
      <c r="P90" s="36" t="str">
        <f>IF(H90="","",IF(B90="NB",P89,IF(O90="",SUM($O$5:$O90)+N90,SUM($O$5:$O90))))</f>
        <v/>
      </c>
      <c r="Q90" s="128" t="str">
        <f t="shared" si="60"/>
        <v/>
      </c>
      <c r="R90" s="121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48" t="str">
        <f t="shared" si="90"/>
        <v/>
      </c>
      <c r="AH90" s="148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LWWLLW</v>
      </c>
      <c r="BQ90" s="14">
        <f>General!G88</f>
        <v>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3" t="str">
        <f t="shared" si="67"/>
        <v/>
      </c>
      <c r="M91" s="24" t="str">
        <f t="shared" si="80"/>
        <v/>
      </c>
      <c r="N91" s="24" t="str">
        <f t="shared" si="96"/>
        <v/>
      </c>
      <c r="O91" s="116" t="str">
        <f t="shared" si="68"/>
        <v/>
      </c>
      <c r="P91" s="24" t="str">
        <f>IF(H91="","",IF(B91="NB",P90,IF(O91="",SUM($O$5:$O91)+N91,SUM($O$5:$O91))))</f>
        <v/>
      </c>
      <c r="Q91" s="122" t="str">
        <f t="shared" si="60"/>
        <v/>
      </c>
      <c r="R91" s="121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48" t="str">
        <f t="shared" si="90"/>
        <v/>
      </c>
      <c r="AH91" s="148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LWWLWL</v>
      </c>
      <c r="BQ91" s="14">
        <f>General!G89</f>
        <v>-1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3" t="str">
        <f t="shared" si="67"/>
        <v/>
      </c>
      <c r="M92" s="24" t="str">
        <f t="shared" si="80"/>
        <v/>
      </c>
      <c r="N92" s="24" t="str">
        <f t="shared" si="96"/>
        <v/>
      </c>
      <c r="O92" s="116" t="str">
        <f t="shared" si="68"/>
        <v/>
      </c>
      <c r="P92" s="24" t="str">
        <f>IF(H92="","",IF(B92="NB",P91,IF(O92="",SUM($O$5:$O92)+N92,SUM($O$5:$O92))))</f>
        <v/>
      </c>
      <c r="Q92" s="122" t="str">
        <f t="shared" si="60"/>
        <v/>
      </c>
      <c r="R92" s="121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48" t="str">
        <f t="shared" si="90"/>
        <v/>
      </c>
      <c r="AH92" s="148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LWWLWW</v>
      </c>
      <c r="BQ92" s="14">
        <f>General!G90</f>
        <v>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3" t="str">
        <f t="shared" si="67"/>
        <v/>
      </c>
      <c r="M93" s="24" t="str">
        <f t="shared" si="80"/>
        <v/>
      </c>
      <c r="N93" s="24" t="str">
        <f t="shared" si="96"/>
        <v/>
      </c>
      <c r="O93" s="116" t="str">
        <f t="shared" si="68"/>
        <v/>
      </c>
      <c r="P93" s="24" t="str">
        <f>IF(H93="","",IF(B93="NB",P92,IF(O93="",SUM($O$5:$O93)+N93,SUM($O$5:$O93))))</f>
        <v/>
      </c>
      <c r="Q93" s="122" t="str">
        <f t="shared" si="60"/>
        <v/>
      </c>
      <c r="R93" s="121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48" t="str">
        <f t="shared" si="90"/>
        <v/>
      </c>
      <c r="AH93" s="148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LWWWLL</v>
      </c>
      <c r="BQ93" s="14">
        <f>General!G91</f>
        <v>-3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4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4" t="str">
        <f t="shared" si="67"/>
        <v/>
      </c>
      <c r="M94" s="25" t="str">
        <f t="shared" si="80"/>
        <v/>
      </c>
      <c r="N94" s="25" t="str">
        <f t="shared" si="96"/>
        <v/>
      </c>
      <c r="O94" s="123" t="str">
        <f t="shared" si="68"/>
        <v/>
      </c>
      <c r="P94" s="25" t="str">
        <f>IF(H94="","",IF(B94="NB",P93,IF(O94="",SUM($O$5:$O94)+N94,SUM($O$5:$O94))))</f>
        <v/>
      </c>
      <c r="Q94" s="124" t="str">
        <f t="shared" si="60"/>
        <v/>
      </c>
      <c r="R94" s="121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48" t="str">
        <f t="shared" si="90"/>
        <v/>
      </c>
      <c r="AH94" s="148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LWWWLW</v>
      </c>
      <c r="BQ94" s="14">
        <f>General!G92</f>
        <v>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2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2" t="str">
        <f t="shared" si="67"/>
        <v/>
      </c>
      <c r="M95" s="36" t="str">
        <f t="shared" si="80"/>
        <v/>
      </c>
      <c r="N95" s="36" t="str">
        <f t="shared" si="96"/>
        <v/>
      </c>
      <c r="O95" s="127" t="str">
        <f t="shared" si="68"/>
        <v/>
      </c>
      <c r="P95" s="36" t="str">
        <f>IF(H95="","",IF(B95="NB",P94,IF(O95="",SUM($O$5:$O95)+N95,SUM($O$5:$O95))))</f>
        <v/>
      </c>
      <c r="Q95" s="128" t="str">
        <f t="shared" si="60"/>
        <v/>
      </c>
      <c r="R95" s="121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48" t="str">
        <f t="shared" si="90"/>
        <v/>
      </c>
      <c r="AH95" s="148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LWWWWL</v>
      </c>
      <c r="BQ95" s="14">
        <f>General!G93</f>
        <v>-1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3" t="str">
        <f t="shared" si="67"/>
        <v/>
      </c>
      <c r="M96" s="24" t="str">
        <f t="shared" si="80"/>
        <v/>
      </c>
      <c r="N96" s="24" t="str">
        <f t="shared" si="96"/>
        <v/>
      </c>
      <c r="O96" s="116" t="str">
        <f t="shared" si="68"/>
        <v/>
      </c>
      <c r="P96" s="24" t="str">
        <f>IF(H96="","",IF(B96="NB",P95,IF(O96="",SUM($O$5:$O96)+N96,SUM($O$5:$O96))))</f>
        <v/>
      </c>
      <c r="Q96" s="122" t="str">
        <f t="shared" si="60"/>
        <v/>
      </c>
      <c r="R96" s="121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48" t="str">
        <f t="shared" si="90"/>
        <v/>
      </c>
      <c r="AH96" s="148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LWWWWW</v>
      </c>
      <c r="BQ96" s="14">
        <f>General!G94</f>
        <v>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3" t="str">
        <f t="shared" si="67"/>
        <v/>
      </c>
      <c r="M97" s="24" t="str">
        <f t="shared" si="80"/>
        <v/>
      </c>
      <c r="N97" s="24" t="str">
        <f t="shared" si="96"/>
        <v/>
      </c>
      <c r="O97" s="116" t="str">
        <f t="shared" si="68"/>
        <v/>
      </c>
      <c r="P97" s="24" t="str">
        <f>IF(H97="","",IF(B97="NB",P96,IF(O97="",SUM($O$5:$O97)+N97,SUM($O$5:$O97))))</f>
        <v/>
      </c>
      <c r="Q97" s="122" t="str">
        <f t="shared" si="60"/>
        <v/>
      </c>
      <c r="R97" s="121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48" t="str">
        <f t="shared" si="90"/>
        <v/>
      </c>
      <c r="AH97" s="148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WLLLLL</v>
      </c>
      <c r="BQ97" s="14">
        <f>General!G95</f>
        <v>-6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3" t="str">
        <f t="shared" si="67"/>
        <v/>
      </c>
      <c r="M98" s="24" t="str">
        <f t="shared" si="80"/>
        <v/>
      </c>
      <c r="N98" s="24" t="str">
        <f t="shared" si="96"/>
        <v/>
      </c>
      <c r="O98" s="116" t="str">
        <f t="shared" si="68"/>
        <v/>
      </c>
      <c r="P98" s="24" t="str">
        <f>IF(H98="","",IF(B98="NB",P97,IF(O98="",SUM($O$5:$O98)+N98,SUM($O$5:$O98))))</f>
        <v/>
      </c>
      <c r="Q98" s="122" t="str">
        <f t="shared" si="60"/>
        <v/>
      </c>
      <c r="R98" s="121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48" t="str">
        <f t="shared" si="90"/>
        <v/>
      </c>
      <c r="AH98" s="148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WLLLLW</v>
      </c>
      <c r="BQ98" s="14">
        <f>General!G96</f>
        <v>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4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4" t="str">
        <f t="shared" si="67"/>
        <v/>
      </c>
      <c r="M99" s="25" t="str">
        <f t="shared" si="80"/>
        <v/>
      </c>
      <c r="N99" s="25" t="str">
        <f t="shared" si="96"/>
        <v/>
      </c>
      <c r="O99" s="123" t="str">
        <f t="shared" si="68"/>
        <v/>
      </c>
      <c r="P99" s="25" t="str">
        <f>IF(H99="","",IF(B99="NB",P98,IF(O99="",SUM($O$5:$O99)+N99,SUM($O$5:$O99))))</f>
        <v/>
      </c>
      <c r="Q99" s="124" t="str">
        <f t="shared" si="60"/>
        <v/>
      </c>
      <c r="R99" s="121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48" t="str">
        <f t="shared" si="90"/>
        <v/>
      </c>
      <c r="AH99" s="148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WLLLWL</v>
      </c>
      <c r="BQ99" s="14">
        <f>General!G97</f>
        <v>-1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2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2" t="str">
        <f t="shared" si="67"/>
        <v/>
      </c>
      <c r="M100" s="36" t="str">
        <f t="shared" si="80"/>
        <v/>
      </c>
      <c r="N100" s="36" t="str">
        <f t="shared" si="96"/>
        <v/>
      </c>
      <c r="O100" s="127" t="str">
        <f t="shared" si="68"/>
        <v/>
      </c>
      <c r="P100" s="36" t="str">
        <f>IF(H100="","",IF(B100="NB",P99,IF(O100="",SUM($O$5:$O100)+N100,SUM($O$5:$O100))))</f>
        <v/>
      </c>
      <c r="Q100" s="128" t="str">
        <f t="shared" si="60"/>
        <v/>
      </c>
      <c r="R100" s="121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48" t="str">
        <f t="shared" si="90"/>
        <v/>
      </c>
      <c r="AH100" s="148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WLLLWW</v>
      </c>
      <c r="BQ100" s="14">
        <f>General!G98</f>
        <v>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3" t="str">
        <f t="shared" si="67"/>
        <v/>
      </c>
      <c r="M101" s="24" t="str">
        <f t="shared" si="80"/>
        <v/>
      </c>
      <c r="N101" s="24" t="str">
        <f t="shared" si="96"/>
        <v/>
      </c>
      <c r="O101" s="116" t="str">
        <f t="shared" si="68"/>
        <v/>
      </c>
      <c r="P101" s="24" t="str">
        <f>IF(H101="","",IF(B101="NB",P100,IF(O101="",SUM($O$5:$O101)+N101,SUM($O$5:$O101))))</f>
        <v/>
      </c>
      <c r="Q101" s="122" t="str">
        <f t="shared" si="60"/>
        <v/>
      </c>
      <c r="R101" s="121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48" t="str">
        <f t="shared" si="90"/>
        <v/>
      </c>
      <c r="AH101" s="148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WLLWLL</v>
      </c>
      <c r="BQ101" s="14">
        <f>General!G99</f>
        <v>-3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3" t="str">
        <f t="shared" si="67"/>
        <v/>
      </c>
      <c r="M102" s="24" t="str">
        <f t="shared" si="80"/>
        <v/>
      </c>
      <c r="N102" s="24" t="str">
        <f t="shared" si="96"/>
        <v/>
      </c>
      <c r="O102" s="116" t="str">
        <f t="shared" si="68"/>
        <v/>
      </c>
      <c r="P102" s="24" t="str">
        <f>IF(H102="","",IF(B102="NB",P101,IF(O102="",SUM($O$5:$O102)+N102,SUM($O$5:$O102))))</f>
        <v/>
      </c>
      <c r="Q102" s="122" t="str">
        <f t="shared" si="60"/>
        <v/>
      </c>
      <c r="R102" s="121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48" t="str">
        <f t="shared" si="90"/>
        <v/>
      </c>
      <c r="AH102" s="148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WLLWLW</v>
      </c>
      <c r="BQ102" s="14">
        <f>General!G100</f>
        <v>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3" t="str">
        <f t="shared" si="67"/>
        <v/>
      </c>
      <c r="M103" s="24" t="str">
        <f t="shared" si="80"/>
        <v/>
      </c>
      <c r="N103" s="24" t="str">
        <f t="shared" si="96"/>
        <v/>
      </c>
      <c r="O103" s="116" t="str">
        <f t="shared" si="68"/>
        <v/>
      </c>
      <c r="P103" s="24" t="str">
        <f>IF(H103="","",IF(B103="NB",P102,IF(O103="",SUM($O$5:$O103)+N103,SUM($O$5:$O103))))</f>
        <v/>
      </c>
      <c r="Q103" s="122" t="str">
        <f t="shared" si="60"/>
        <v/>
      </c>
      <c r="R103" s="121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48" t="str">
        <f t="shared" si="90"/>
        <v/>
      </c>
      <c r="AH103" s="148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WLLWWL</v>
      </c>
      <c r="BQ103" s="14">
        <f>General!G101</f>
        <v>-1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4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4" t="str">
        <f t="shared" si="67"/>
        <v/>
      </c>
      <c r="M104" s="25" t="str">
        <f t="shared" si="80"/>
        <v/>
      </c>
      <c r="N104" s="25" t="str">
        <f t="shared" si="96"/>
        <v/>
      </c>
      <c r="O104" s="123" t="str">
        <f t="shared" si="68"/>
        <v/>
      </c>
      <c r="P104" s="25" t="str">
        <f>IF(H104="","",IF(B104="NB",P103,IF(O104="",SUM($O$5:$O104)+N104,SUM($O$5:$O104))))</f>
        <v/>
      </c>
      <c r="Q104" s="124" t="str">
        <f t="shared" si="60"/>
        <v/>
      </c>
      <c r="R104" s="121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48" t="str">
        <f t="shared" si="90"/>
        <v/>
      </c>
      <c r="AH104" s="148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WLLWWW</v>
      </c>
      <c r="BQ104" s="14">
        <f>General!G102</f>
        <v>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2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2" t="str">
        <f t="shared" si="67"/>
        <v/>
      </c>
      <c r="M105" s="36" t="str">
        <f t="shared" si="80"/>
        <v/>
      </c>
      <c r="N105" s="36" t="str">
        <f t="shared" si="96"/>
        <v/>
      </c>
      <c r="O105" s="127" t="str">
        <f t="shared" si="68"/>
        <v/>
      </c>
      <c r="P105" s="36" t="str">
        <f>IF(H105="","",IF(B105="NB",P104,IF(O105="",SUM($O$5:$O105)+N105,SUM($O$5:$O105))))</f>
        <v/>
      </c>
      <c r="Q105" s="128" t="str">
        <f t="shared" si="60"/>
        <v/>
      </c>
      <c r="R105" s="121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48" t="str">
        <f t="shared" si="90"/>
        <v/>
      </c>
      <c r="AH105" s="148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WLWLLL</v>
      </c>
      <c r="BQ105" s="14">
        <f>General!G103</f>
        <v>-6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3" t="str">
        <f t="shared" si="67"/>
        <v/>
      </c>
      <c r="M106" s="24" t="str">
        <f t="shared" si="80"/>
        <v/>
      </c>
      <c r="N106" s="24" t="str">
        <f t="shared" si="96"/>
        <v/>
      </c>
      <c r="O106" s="116" t="str">
        <f t="shared" si="68"/>
        <v/>
      </c>
      <c r="P106" s="24" t="str">
        <f>IF(H106="","",IF(B106="NB",P105,IF(O106="",SUM($O$5:$O106)+N106,SUM($O$5:$O106))))</f>
        <v/>
      </c>
      <c r="Q106" s="122" t="str">
        <f t="shared" si="60"/>
        <v/>
      </c>
      <c r="R106" s="121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48" t="str">
        <f t="shared" si="90"/>
        <v/>
      </c>
      <c r="AH106" s="148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WLWLLW</v>
      </c>
      <c r="BQ106" s="14">
        <f>General!G104</f>
        <v>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3" t="str">
        <f t="shared" si="67"/>
        <v/>
      </c>
      <c r="M107" s="24" t="str">
        <f t="shared" si="80"/>
        <v/>
      </c>
      <c r="N107" s="24" t="str">
        <f t="shared" si="96"/>
        <v/>
      </c>
      <c r="O107" s="116" t="str">
        <f t="shared" si="68"/>
        <v/>
      </c>
      <c r="P107" s="24" t="str">
        <f>IF(H107="","",IF(B107="NB",P106,IF(O107="",SUM($O$5:$O107)+N107,SUM($O$5:$O107))))</f>
        <v/>
      </c>
      <c r="Q107" s="122" t="str">
        <f t="shared" si="60"/>
        <v/>
      </c>
      <c r="R107" s="121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48" t="str">
        <f t="shared" si="90"/>
        <v/>
      </c>
      <c r="AH107" s="148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WLWLWL</v>
      </c>
      <c r="BQ107" s="14">
        <f>General!G105</f>
        <v>-1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3" t="str">
        <f t="shared" si="67"/>
        <v/>
      </c>
      <c r="M108" s="24" t="str">
        <f t="shared" si="80"/>
        <v/>
      </c>
      <c r="N108" s="24" t="str">
        <f t="shared" si="96"/>
        <v/>
      </c>
      <c r="O108" s="116" t="str">
        <f t="shared" si="68"/>
        <v/>
      </c>
      <c r="P108" s="24" t="str">
        <f>IF(H108="","",IF(B108="NB",P107,IF(O108="",SUM($O$5:$O108)+N108,SUM($O$5:$O108))))</f>
        <v/>
      </c>
      <c r="Q108" s="122" t="str">
        <f t="shared" si="60"/>
        <v/>
      </c>
      <c r="R108" s="121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48" t="str">
        <f t="shared" si="90"/>
        <v/>
      </c>
      <c r="AH108" s="148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WLWLWW</v>
      </c>
      <c r="BQ108" s="14">
        <f>General!G106</f>
        <v>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4" t="str">
        <f t="shared" si="78"/>
        <v/>
      </c>
      <c r="F109" s="70" t="str">
        <f t="shared" si="79"/>
        <v/>
      </c>
      <c r="H109" s="146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4" t="str">
        <f t="shared" si="67"/>
        <v/>
      </c>
      <c r="M109" s="25" t="str">
        <f t="shared" si="80"/>
        <v/>
      </c>
      <c r="N109" s="25" t="str">
        <f t="shared" si="96"/>
        <v/>
      </c>
      <c r="O109" s="123" t="str">
        <f t="shared" si="68"/>
        <v/>
      </c>
      <c r="P109" s="25" t="str">
        <f>IF(H109="","",IF(B109="NB",P108,IF(O109="",SUM($O$5:$O109)+N109,SUM($O$5:$O109))))</f>
        <v/>
      </c>
      <c r="Q109" s="124" t="str">
        <f t="shared" si="60"/>
        <v/>
      </c>
      <c r="R109" s="121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48" t="str">
        <f t="shared" si="90"/>
        <v/>
      </c>
      <c r="AH109" s="148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WLWWLL</v>
      </c>
      <c r="BQ109" s="14">
        <f>General!G107</f>
        <v>-3</v>
      </c>
    </row>
    <row r="110" spans="1:69" ht="27" thickBot="1">
      <c r="A110" s="264" t="s">
        <v>247</v>
      </c>
      <c r="B110" s="265"/>
      <c r="C110" s="265"/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6"/>
      <c r="R110" s="147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WLWWLW</v>
      </c>
      <c r="BQ110" s="14">
        <f>General!G108</f>
        <v>1</v>
      </c>
    </row>
    <row r="111" spans="1:69" ht="15.75" thickBot="1">
      <c r="A111" s="255" t="s">
        <v>249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7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WLWWWL</v>
      </c>
      <c r="BQ111" s="14">
        <f>General!G109</f>
        <v>-1</v>
      </c>
    </row>
    <row r="112" spans="1:69" ht="15.75" thickBot="1">
      <c r="A112" s="269" t="s">
        <v>250</v>
      </c>
      <c r="B112" s="270"/>
      <c r="C112" s="270"/>
      <c r="D112" s="270"/>
      <c r="E112" s="270"/>
      <c r="F112" s="270"/>
      <c r="G112" s="270"/>
      <c r="H112" s="270"/>
      <c r="I112" s="270"/>
      <c r="J112" s="270">
        <f>COUNTIF(H5:H109,"P")</f>
        <v>18</v>
      </c>
      <c r="K112" s="270"/>
      <c r="L112" s="270"/>
      <c r="M112" s="270"/>
      <c r="N112" s="270"/>
      <c r="O112" s="270"/>
      <c r="P112" s="270"/>
      <c r="Q112" s="271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WLWWWW</v>
      </c>
      <c r="BQ112" s="14">
        <f>General!G110</f>
        <v>6</v>
      </c>
    </row>
    <row r="113" spans="1:69">
      <c r="A113" s="269" t="s">
        <v>251</v>
      </c>
      <c r="B113" s="270"/>
      <c r="C113" s="270"/>
      <c r="D113" s="270"/>
      <c r="E113" s="270"/>
      <c r="F113" s="270"/>
      <c r="G113" s="270"/>
      <c r="H113" s="270"/>
      <c r="I113" s="270"/>
      <c r="J113" s="270">
        <f>COUNTIF(H5:H109,"B")</f>
        <v>21</v>
      </c>
      <c r="K113" s="270"/>
      <c r="L113" s="270"/>
      <c r="M113" s="270"/>
      <c r="N113" s="270"/>
      <c r="O113" s="270"/>
      <c r="P113" s="270"/>
      <c r="Q113" s="271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WWLLLL</v>
      </c>
      <c r="BQ113" s="14">
        <f>General!G111</f>
        <v>-6</v>
      </c>
    </row>
    <row r="114" spans="1:69">
      <c r="A114" s="267" t="s">
        <v>252</v>
      </c>
      <c r="B114" s="268"/>
      <c r="C114" s="268"/>
      <c r="D114" s="268"/>
      <c r="E114" s="268"/>
      <c r="F114" s="268"/>
      <c r="G114" s="268"/>
      <c r="H114" s="268"/>
      <c r="I114" s="268"/>
      <c r="J114" s="268" cm="1">
        <f t="array" ref="J114">LOOKUP(2,1/(P10:P109&lt;&gt;""),P10:P109)</f>
        <v>-13</v>
      </c>
      <c r="K114" s="268"/>
      <c r="L114" s="268"/>
      <c r="M114" s="268"/>
      <c r="N114" s="268"/>
      <c r="O114" s="268"/>
      <c r="P114" s="268"/>
      <c r="Q114" s="272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WWLLLW</v>
      </c>
      <c r="BQ114" s="14">
        <f>General!G112</f>
        <v>1</v>
      </c>
    </row>
    <row r="115" spans="1:69">
      <c r="A115" s="267" t="s">
        <v>253</v>
      </c>
      <c r="B115" s="268"/>
      <c r="C115" s="268"/>
      <c r="D115" s="268"/>
      <c r="E115" s="268"/>
      <c r="F115" s="268"/>
      <c r="G115" s="268"/>
      <c r="H115" s="268"/>
      <c r="I115" s="268"/>
      <c r="J115" s="268">
        <f>COUNTIF(S5:S109,"W")</f>
        <v>10</v>
      </c>
      <c r="K115" s="268"/>
      <c r="L115" s="268"/>
      <c r="M115" s="268"/>
      <c r="N115" s="268"/>
      <c r="O115" s="268"/>
      <c r="P115" s="268"/>
      <c r="Q115" s="272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WWLLWL</v>
      </c>
      <c r="BQ115" s="14">
        <f>General!G113</f>
        <v>-1</v>
      </c>
    </row>
    <row r="116" spans="1:69">
      <c r="A116" s="267" t="s">
        <v>254</v>
      </c>
      <c r="B116" s="268"/>
      <c r="C116" s="268"/>
      <c r="D116" s="268"/>
      <c r="E116" s="268"/>
      <c r="F116" s="268"/>
      <c r="G116" s="268"/>
      <c r="H116" s="268"/>
      <c r="I116" s="268"/>
      <c r="J116" s="268">
        <f>COUNTIF(S5:S109,"L")</f>
        <v>13</v>
      </c>
      <c r="K116" s="268"/>
      <c r="L116" s="268"/>
      <c r="M116" s="268"/>
      <c r="N116" s="268"/>
      <c r="O116" s="268"/>
      <c r="P116" s="268"/>
      <c r="Q116" s="272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WWLLWW</v>
      </c>
      <c r="BQ116" s="14">
        <f>General!G114</f>
        <v>3</v>
      </c>
    </row>
    <row r="117" spans="1:69">
      <c r="A117" s="267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72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67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72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WWLWLW</v>
      </c>
      <c r="BQ118" s="14">
        <f>General!G116</f>
        <v>1</v>
      </c>
    </row>
    <row r="119" spans="1:69">
      <c r="A119" s="267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72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 t="str">
        <f>General!F117</f>
        <v>WWLWWL</v>
      </c>
      <c r="BQ119" s="14">
        <f>General!G117</f>
        <v>-1</v>
      </c>
    </row>
    <row r="120" spans="1:69">
      <c r="A120" s="267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72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 t="str">
        <f>General!F118</f>
        <v>WWLWWW</v>
      </c>
      <c r="BQ120" s="14">
        <f>General!G118</f>
        <v>6</v>
      </c>
    </row>
    <row r="121" spans="1:69">
      <c r="A121" s="267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72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 t="str">
        <f>General!F119</f>
        <v>WWWLLL</v>
      </c>
      <c r="BQ121" s="14">
        <f>General!G119</f>
        <v>-6</v>
      </c>
    </row>
    <row r="122" spans="1:69">
      <c r="A122" s="267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72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 t="str">
        <f>General!F120</f>
        <v>WWWLLW</v>
      </c>
      <c r="BQ122" s="14">
        <f>General!G120</f>
        <v>1</v>
      </c>
    </row>
    <row r="123" spans="1:69">
      <c r="A123" s="267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72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 t="str">
        <f>General!F121</f>
        <v>WWWLWL</v>
      </c>
      <c r="BQ123" s="14">
        <f>General!G121</f>
        <v>-1</v>
      </c>
    </row>
    <row r="124" spans="1:69">
      <c r="A124" s="267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72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 t="str">
        <f>General!F122</f>
        <v>WWWLWW</v>
      </c>
      <c r="BQ124" s="14">
        <f>General!G122</f>
        <v>3</v>
      </c>
    </row>
    <row r="125" spans="1:69">
      <c r="A125" s="267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72"/>
      <c r="BP125" s="14" t="str">
        <f>General!F123</f>
        <v>WWWWLL</v>
      </c>
      <c r="BQ125" s="14">
        <f>General!G123</f>
        <v>-3</v>
      </c>
    </row>
    <row r="126" spans="1:69">
      <c r="A126" s="267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72"/>
      <c r="BP126" s="14" t="str">
        <f>General!F124</f>
        <v>WWWWLW</v>
      </c>
      <c r="BQ126" s="14">
        <f>General!G124</f>
        <v>1</v>
      </c>
    </row>
    <row r="127" spans="1:69" ht="15.75" thickBot="1">
      <c r="A127" s="276"/>
      <c r="B127" s="273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4"/>
      <c r="BP127" s="14" t="str">
        <f>General!F125</f>
        <v>WWWWWL</v>
      </c>
      <c r="BQ127" s="14">
        <f>General!G125</f>
        <v>-1</v>
      </c>
    </row>
    <row r="128" spans="1:69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BP128" s="14" t="str">
        <f>General!F126</f>
        <v>WWWWWW</v>
      </c>
      <c r="BQ128" s="14">
        <f>General!G126</f>
        <v>6</v>
      </c>
    </row>
    <row r="129" spans="68:69">
      <c r="BP129" s="14" t="str">
        <f>General!F127</f>
        <v>LLLLLLL</v>
      </c>
      <c r="BQ129" s="14">
        <f>General!G127</f>
        <v>-6</v>
      </c>
    </row>
    <row r="130" spans="68:69">
      <c r="BP130" s="14" t="str">
        <f>General!F128</f>
        <v>LLLLLLW</v>
      </c>
      <c r="BQ130" s="14">
        <f>General!G128</f>
        <v>1</v>
      </c>
    </row>
    <row r="131" spans="68:69">
      <c r="BP131" s="14" t="str">
        <f>General!F129</f>
        <v>LLLLLWL</v>
      </c>
      <c r="BQ131" s="14">
        <f>General!G129</f>
        <v>-1</v>
      </c>
    </row>
    <row r="132" spans="68:69">
      <c r="BP132" s="14" t="str">
        <f>General!F130</f>
        <v>LLLLLWW</v>
      </c>
      <c r="BQ132" s="14">
        <f>General!G130</f>
        <v>3</v>
      </c>
    </row>
    <row r="133" spans="68:69">
      <c r="BP133" s="14" t="str">
        <f>General!F131</f>
        <v>LLLLWLL</v>
      </c>
      <c r="BQ133" s="14">
        <f>General!G131</f>
        <v>-3</v>
      </c>
    </row>
    <row r="134" spans="68:69">
      <c r="BP134" s="14" t="str">
        <f>General!F132</f>
        <v>LLLLWLW</v>
      </c>
      <c r="BQ134" s="14">
        <f>General!G132</f>
        <v>1</v>
      </c>
    </row>
    <row r="135" spans="68:69">
      <c r="BP135" s="14" t="str">
        <f>General!F133</f>
        <v>LLLLWWL</v>
      </c>
      <c r="BQ135" s="14">
        <f>General!G133</f>
        <v>-1</v>
      </c>
    </row>
    <row r="136" spans="68:69">
      <c r="BP136" s="14" t="str">
        <f>General!F134</f>
        <v>LLLLWWW</v>
      </c>
      <c r="BQ136" s="14">
        <f>General!G134</f>
        <v>6</v>
      </c>
    </row>
    <row r="137" spans="68:69">
      <c r="BP137" s="14" t="str">
        <f>General!F135</f>
        <v>LLLWLLL</v>
      </c>
      <c r="BQ137" s="14">
        <f>General!G135</f>
        <v>-6</v>
      </c>
    </row>
    <row r="138" spans="68:69">
      <c r="BP138" s="14" t="str">
        <f>General!F136</f>
        <v>LLLWLLW</v>
      </c>
      <c r="BQ138" s="14">
        <f>General!G136</f>
        <v>1</v>
      </c>
    </row>
    <row r="139" spans="68:69">
      <c r="BP139" s="14" t="str">
        <f>General!F137</f>
        <v>LLLWLWL</v>
      </c>
      <c r="BQ139" s="14">
        <f>General!G137</f>
        <v>-1</v>
      </c>
    </row>
    <row r="140" spans="68:69">
      <c r="BP140" s="14" t="str">
        <f>General!F138</f>
        <v>LLLWLWW</v>
      </c>
      <c r="BQ140" s="14">
        <f>General!G138</f>
        <v>3</v>
      </c>
    </row>
    <row r="141" spans="68:69">
      <c r="BP141" s="14" t="str">
        <f>General!F139</f>
        <v>LLLWWLL</v>
      </c>
      <c r="BQ141" s="14">
        <f>General!G139</f>
        <v>-3</v>
      </c>
    </row>
    <row r="142" spans="68:69">
      <c r="BP142" s="14" t="str">
        <f>General!F140</f>
        <v>LLLWWLW</v>
      </c>
      <c r="BQ142" s="14">
        <f>General!G140</f>
        <v>1</v>
      </c>
    </row>
    <row r="143" spans="68:69">
      <c r="BP143" s="14" t="str">
        <f>General!F141</f>
        <v>LLLWWWL</v>
      </c>
      <c r="BQ143" s="14">
        <f>General!G141</f>
        <v>-1</v>
      </c>
    </row>
    <row r="144" spans="68:69">
      <c r="BP144" s="14" t="str">
        <f>General!F142</f>
        <v>LLLWWWW</v>
      </c>
      <c r="BQ144" s="14">
        <f>General!G142</f>
        <v>6</v>
      </c>
    </row>
    <row r="145" spans="68:69">
      <c r="BP145" s="14" t="str">
        <f>General!F143</f>
        <v>LLWLLLL</v>
      </c>
      <c r="BQ145" s="14">
        <f>General!G143</f>
        <v>-6</v>
      </c>
    </row>
    <row r="146" spans="68:69">
      <c r="BP146" s="14" t="str">
        <f>General!F144</f>
        <v>LLWLLLW</v>
      </c>
      <c r="BQ146" s="14">
        <f>General!G144</f>
        <v>1</v>
      </c>
    </row>
    <row r="147" spans="68:69">
      <c r="BP147" s="14" t="str">
        <f>General!F145</f>
        <v>LLWLLWL</v>
      </c>
      <c r="BQ147" s="14">
        <f>General!G145</f>
        <v>-1</v>
      </c>
    </row>
    <row r="148" spans="68:69">
      <c r="BP148" s="14" t="str">
        <f>General!F146</f>
        <v>LLWLLWW</v>
      </c>
      <c r="BQ148" s="14">
        <f>General!G146</f>
        <v>3</v>
      </c>
    </row>
    <row r="149" spans="68:69">
      <c r="BP149" s="14" t="str">
        <f>General!F147</f>
        <v>LLWLWLL</v>
      </c>
      <c r="BQ149" s="14">
        <f>General!G147</f>
        <v>-3</v>
      </c>
    </row>
    <row r="150" spans="68:69">
      <c r="BP150" s="14" t="str">
        <f>General!F148</f>
        <v>LLWLWLW</v>
      </c>
      <c r="BQ150" s="14">
        <f>General!G148</f>
        <v>1</v>
      </c>
    </row>
    <row r="151" spans="68:69">
      <c r="BP151" s="14" t="str">
        <f>General!F149</f>
        <v>LLWLWWL</v>
      </c>
      <c r="BQ151" s="14">
        <f>General!G149</f>
        <v>-1</v>
      </c>
    </row>
    <row r="152" spans="68:69">
      <c r="BP152" s="14" t="str">
        <f>General!F150</f>
        <v>LLWLWWW</v>
      </c>
      <c r="BQ152" s="14">
        <f>General!G150</f>
        <v>6</v>
      </c>
    </row>
    <row r="153" spans="68:69">
      <c r="BP153" s="14" t="str">
        <f>General!F151</f>
        <v>LLWWLLL</v>
      </c>
      <c r="BQ153" s="14">
        <f>General!G151</f>
        <v>-6</v>
      </c>
    </row>
    <row r="154" spans="68:69">
      <c r="BP154" s="14" t="str">
        <f>General!F152</f>
        <v>LLWWLLW</v>
      </c>
      <c r="BQ154" s="14">
        <f>General!G152</f>
        <v>1</v>
      </c>
    </row>
    <row r="155" spans="68:69">
      <c r="BP155" s="14" t="str">
        <f>General!F153</f>
        <v>LLWWLWL</v>
      </c>
      <c r="BQ155" s="14">
        <f>General!G153</f>
        <v>-1</v>
      </c>
    </row>
    <row r="156" spans="68:69">
      <c r="BP156" s="14" t="str">
        <f>General!F154</f>
        <v>LLWWLWW</v>
      </c>
      <c r="BQ156" s="14">
        <f>General!G154</f>
        <v>3</v>
      </c>
    </row>
    <row r="157" spans="68:69">
      <c r="BP157" s="14" t="str">
        <f>General!F155</f>
        <v>LLWWWLL</v>
      </c>
      <c r="BQ157" s="14">
        <f>General!G155</f>
        <v>-3</v>
      </c>
    </row>
    <row r="158" spans="68:69">
      <c r="BP158" s="14" t="str">
        <f>General!F156</f>
        <v>LLWWWLW</v>
      </c>
      <c r="BQ158" s="14">
        <f>General!G156</f>
        <v>1</v>
      </c>
    </row>
    <row r="159" spans="68:69">
      <c r="BP159" s="14" t="str">
        <f>General!F157</f>
        <v>LLWWWWL</v>
      </c>
      <c r="BQ159" s="14">
        <f>General!G157</f>
        <v>-1</v>
      </c>
    </row>
    <row r="160" spans="68:69">
      <c r="BP160" s="14" t="str">
        <f>General!F158</f>
        <v>LLWWWWW</v>
      </c>
      <c r="BQ160" s="14">
        <f>General!G158</f>
        <v>6</v>
      </c>
    </row>
    <row r="161" spans="68:69">
      <c r="BP161" s="14" t="str">
        <f>General!F159</f>
        <v>LWLLLLL</v>
      </c>
      <c r="BQ161" s="14">
        <f>General!G159</f>
        <v>-6</v>
      </c>
    </row>
    <row r="162" spans="68:69">
      <c r="BP162" s="14" t="str">
        <f>General!F160</f>
        <v>LWLLLLW</v>
      </c>
      <c r="BQ162" s="14">
        <f>General!G160</f>
        <v>1</v>
      </c>
    </row>
    <row r="163" spans="68:69">
      <c r="BP163" s="14" t="str">
        <f>General!F161</f>
        <v>LWLLLWL</v>
      </c>
      <c r="BQ163" s="14">
        <f>General!G161</f>
        <v>-1</v>
      </c>
    </row>
    <row r="164" spans="68:69">
      <c r="BP164" s="14" t="str">
        <f>General!F162</f>
        <v>LWLLLWW</v>
      </c>
      <c r="BQ164" s="14">
        <f>General!G162</f>
        <v>3</v>
      </c>
    </row>
    <row r="165" spans="68:69">
      <c r="BP165" s="14" t="str">
        <f>General!F163</f>
        <v>LWLLWLL</v>
      </c>
      <c r="BQ165" s="14">
        <f>General!G163</f>
        <v>-3</v>
      </c>
    </row>
    <row r="166" spans="68:69">
      <c r="BP166" s="14" t="str">
        <f>General!F164</f>
        <v>LWLLWLW</v>
      </c>
      <c r="BQ166" s="14">
        <f>General!G164</f>
        <v>1</v>
      </c>
    </row>
    <row r="167" spans="68:69">
      <c r="BP167" s="14" t="str">
        <f>General!F165</f>
        <v>LWLLWWL</v>
      </c>
      <c r="BQ167" s="14">
        <f>General!G165</f>
        <v>-1</v>
      </c>
    </row>
    <row r="168" spans="68:69">
      <c r="BP168" s="14" t="str">
        <f>General!F166</f>
        <v>LWLLWWW</v>
      </c>
      <c r="BQ168" s="14">
        <f>General!G166</f>
        <v>6</v>
      </c>
    </row>
    <row r="169" spans="68:69">
      <c r="BP169" s="14" t="str">
        <f>General!F167</f>
        <v>LWLWLLL</v>
      </c>
      <c r="BQ169" s="14">
        <f>General!G167</f>
        <v>-6</v>
      </c>
    </row>
    <row r="170" spans="68:69">
      <c r="BP170" s="14" t="str">
        <f>General!F168</f>
        <v>LWLWLLW</v>
      </c>
      <c r="BQ170" s="14">
        <f>General!G168</f>
        <v>1</v>
      </c>
    </row>
    <row r="171" spans="68:69">
      <c r="BP171" s="14" t="str">
        <f>General!F169</f>
        <v>LWLWLWL</v>
      </c>
      <c r="BQ171" s="14">
        <f>General!G169</f>
        <v>-1</v>
      </c>
    </row>
    <row r="172" spans="68:69">
      <c r="BP172" s="14" t="str">
        <f>General!F170</f>
        <v>LWLWLWW</v>
      </c>
      <c r="BQ172" s="14">
        <f>General!G170</f>
        <v>3</v>
      </c>
    </row>
    <row r="173" spans="68:69">
      <c r="BP173" s="14" t="str">
        <f>General!F171</f>
        <v>LWLWWLL</v>
      </c>
      <c r="BQ173" s="14">
        <f>General!G171</f>
        <v>-3</v>
      </c>
    </row>
    <row r="174" spans="68:69">
      <c r="BP174" s="14" t="str">
        <f>General!F172</f>
        <v>LWLWWLW</v>
      </c>
      <c r="BQ174" s="14">
        <f>General!G172</f>
        <v>1</v>
      </c>
    </row>
    <row r="175" spans="68:69">
      <c r="BP175" s="14" t="str">
        <f>General!F173</f>
        <v>LWLWWWL</v>
      </c>
      <c r="BQ175" s="14">
        <f>General!G173</f>
        <v>-1</v>
      </c>
    </row>
    <row r="176" spans="68:69">
      <c r="BP176" s="14" t="str">
        <f>General!F174</f>
        <v>LWLWWWW</v>
      </c>
      <c r="BQ176" s="14">
        <f>General!G174</f>
        <v>6</v>
      </c>
    </row>
    <row r="177" spans="68:69">
      <c r="BP177" s="14" t="str">
        <f>General!F175</f>
        <v>LWWLLLL</v>
      </c>
      <c r="BQ177" s="14">
        <f>General!G175</f>
        <v>-6</v>
      </c>
    </row>
    <row r="178" spans="68:69">
      <c r="BP178" s="14" t="str">
        <f>General!F176</f>
        <v>LWWLLLW</v>
      </c>
      <c r="BQ178" s="14">
        <f>General!G176</f>
        <v>1</v>
      </c>
    </row>
    <row r="179" spans="68:69">
      <c r="BP179" s="14" t="str">
        <f>General!F177</f>
        <v>LWWLLWL</v>
      </c>
      <c r="BQ179" s="14">
        <f>General!G177</f>
        <v>-1</v>
      </c>
    </row>
    <row r="180" spans="68:69">
      <c r="BP180" s="14" t="str">
        <f>General!F178</f>
        <v>LWWLLWW</v>
      </c>
      <c r="BQ180" s="14">
        <f>General!G178</f>
        <v>3</v>
      </c>
    </row>
    <row r="181" spans="68:69">
      <c r="BP181" s="14" t="str">
        <f>General!F179</f>
        <v>LWWLWLL</v>
      </c>
      <c r="BQ181" s="14">
        <f>General!G179</f>
        <v>-3</v>
      </c>
    </row>
    <row r="182" spans="68:69">
      <c r="BP182" s="14" t="str">
        <f>General!F180</f>
        <v>LWWLWLW</v>
      </c>
      <c r="BQ182" s="14">
        <f>General!G180</f>
        <v>1</v>
      </c>
    </row>
    <row r="183" spans="68:69">
      <c r="BP183" s="14" t="str">
        <f>General!F181</f>
        <v>LWWLWWL</v>
      </c>
      <c r="BQ183" s="14">
        <f>General!G181</f>
        <v>-1</v>
      </c>
    </row>
    <row r="184" spans="68:69">
      <c r="BP184" s="14" t="str">
        <f>General!F182</f>
        <v>LWWLWWW</v>
      </c>
      <c r="BQ184" s="14">
        <f>General!G182</f>
        <v>6</v>
      </c>
    </row>
    <row r="185" spans="68:69">
      <c r="BP185" s="14" t="str">
        <f>General!F183</f>
        <v>LWWWLLL</v>
      </c>
      <c r="BQ185" s="14">
        <f>General!G183</f>
        <v>-6</v>
      </c>
    </row>
    <row r="186" spans="68:69">
      <c r="BP186" s="14" t="str">
        <f>General!F184</f>
        <v>LWWWLLW</v>
      </c>
      <c r="BQ186" s="14">
        <f>General!G184</f>
        <v>1</v>
      </c>
    </row>
    <row r="187" spans="68:69">
      <c r="BP187" s="14" t="str">
        <f>General!F185</f>
        <v>LWWWLWL</v>
      </c>
      <c r="BQ187" s="14">
        <f>General!G185</f>
        <v>-1</v>
      </c>
    </row>
    <row r="188" spans="68:69">
      <c r="BP188" s="14" t="str">
        <f>General!F186</f>
        <v>LWWWLWW</v>
      </c>
      <c r="BQ188" s="14">
        <f>General!G186</f>
        <v>3</v>
      </c>
    </row>
    <row r="189" spans="68:69">
      <c r="BP189" s="14" t="str">
        <f>General!F187</f>
        <v>LWWWWLL</v>
      </c>
      <c r="BQ189" s="14">
        <f>General!G187</f>
        <v>-3</v>
      </c>
    </row>
    <row r="190" spans="68:69">
      <c r="BP190" s="14" t="str">
        <f>General!F188</f>
        <v>LWWWWLW</v>
      </c>
      <c r="BQ190" s="14">
        <f>General!G188</f>
        <v>1</v>
      </c>
    </row>
    <row r="191" spans="68:69">
      <c r="BP191" s="14" t="str">
        <f>General!F189</f>
        <v>LWWWWWL</v>
      </c>
      <c r="BQ191" s="14">
        <f>General!G189</f>
        <v>-1</v>
      </c>
    </row>
    <row r="192" spans="68:69">
      <c r="BP192" s="14" t="str">
        <f>General!F190</f>
        <v>LWWWWWW</v>
      </c>
      <c r="BQ192" s="14">
        <f>General!G190</f>
        <v>6</v>
      </c>
    </row>
    <row r="193" spans="68:69">
      <c r="BP193" s="14" t="str">
        <f>General!F191</f>
        <v>WLLLLLL</v>
      </c>
      <c r="BQ193" s="14">
        <f>General!G191</f>
        <v>-6</v>
      </c>
    </row>
    <row r="194" spans="68:69">
      <c r="BP194" s="14" t="str">
        <f>General!F192</f>
        <v>WLLLLLW</v>
      </c>
      <c r="BQ194" s="14">
        <f>General!G192</f>
        <v>1</v>
      </c>
    </row>
    <row r="195" spans="68:69">
      <c r="BP195" s="14" t="str">
        <f>General!F193</f>
        <v>WLLLLWL</v>
      </c>
      <c r="BQ195" s="14">
        <f>General!G193</f>
        <v>-1</v>
      </c>
    </row>
    <row r="196" spans="68:69">
      <c r="BP196" s="14" t="str">
        <f>General!F194</f>
        <v>WLLLLWW</v>
      </c>
      <c r="BQ196" s="14">
        <f>General!G194</f>
        <v>3</v>
      </c>
    </row>
    <row r="197" spans="68:69">
      <c r="BP197" s="14" t="str">
        <f>General!F195</f>
        <v>WLLLWLL</v>
      </c>
      <c r="BQ197" s="14">
        <f>General!G195</f>
        <v>-3</v>
      </c>
    </row>
    <row r="198" spans="68:69">
      <c r="BP198" s="14" t="str">
        <f>General!F196</f>
        <v>WLLLWLW</v>
      </c>
      <c r="BQ198" s="14">
        <f>General!G196</f>
        <v>1</v>
      </c>
    </row>
    <row r="199" spans="68:69">
      <c r="BP199" s="14" t="str">
        <f>General!F197</f>
        <v>WLLLWWL</v>
      </c>
      <c r="BQ199" s="14">
        <f>General!G197</f>
        <v>-1</v>
      </c>
    </row>
    <row r="200" spans="68:69">
      <c r="BP200" s="14" t="str">
        <f>General!F198</f>
        <v>WLLLWWW</v>
      </c>
      <c r="BQ200" s="14">
        <f>General!G198</f>
        <v>6</v>
      </c>
    </row>
    <row r="201" spans="68:69">
      <c r="BP201" s="14" t="str">
        <f>General!F199</f>
        <v>WLLWLLL</v>
      </c>
      <c r="BQ201" s="14">
        <f>General!G199</f>
        <v>-6</v>
      </c>
    </row>
    <row r="202" spans="68:69">
      <c r="BP202" s="14" t="str">
        <f>General!F200</f>
        <v>WLLWLLW</v>
      </c>
      <c r="BQ202" s="14">
        <f>General!G200</f>
        <v>1</v>
      </c>
    </row>
    <row r="203" spans="68:69">
      <c r="BP203" s="14" t="str">
        <f>General!F201</f>
        <v>WLLWLWL</v>
      </c>
      <c r="BQ203" s="14">
        <f>General!G201</f>
        <v>-1</v>
      </c>
    </row>
    <row r="204" spans="68:69">
      <c r="BP204" s="14" t="str">
        <f>General!F202</f>
        <v>WLLWLWW</v>
      </c>
      <c r="BQ204" s="14">
        <f>General!G202</f>
        <v>3</v>
      </c>
    </row>
    <row r="205" spans="68:69">
      <c r="BP205" s="14" t="str">
        <f>General!F203</f>
        <v>WLLWWLL</v>
      </c>
      <c r="BQ205" s="14">
        <f>General!G203</f>
        <v>-3</v>
      </c>
    </row>
    <row r="206" spans="68:69">
      <c r="BP206" s="14" t="str">
        <f>General!F204</f>
        <v>WLLWWLW</v>
      </c>
      <c r="BQ206" s="14">
        <f>General!G204</f>
        <v>1</v>
      </c>
    </row>
    <row r="207" spans="68:69">
      <c r="BP207" s="14" t="str">
        <f>General!F205</f>
        <v>WLLWWWL</v>
      </c>
      <c r="BQ207" s="14">
        <f>General!G205</f>
        <v>-1</v>
      </c>
    </row>
    <row r="208" spans="68:69">
      <c r="BP208" s="14" t="str">
        <f>General!F206</f>
        <v>WLLWWWW</v>
      </c>
      <c r="BQ208" s="14">
        <f>General!G206</f>
        <v>6</v>
      </c>
    </row>
    <row r="209" spans="68:69">
      <c r="BP209" s="14" t="str">
        <f>General!F207</f>
        <v>WLWLLLL</v>
      </c>
      <c r="BQ209" s="14">
        <f>General!G207</f>
        <v>-6</v>
      </c>
    </row>
    <row r="210" spans="68:69">
      <c r="BP210" s="14" t="str">
        <f>General!F208</f>
        <v>WLWLLLW</v>
      </c>
      <c r="BQ210" s="14">
        <f>General!G208</f>
        <v>1</v>
      </c>
    </row>
    <row r="211" spans="68:69">
      <c r="BP211" s="14" t="str">
        <f>General!F209</f>
        <v>WLWLLWL</v>
      </c>
      <c r="BQ211" s="14">
        <f>General!G209</f>
        <v>-1</v>
      </c>
    </row>
    <row r="212" spans="68:69">
      <c r="BP212" s="14" t="str">
        <f>General!F210</f>
        <v>WLWLLWW</v>
      </c>
      <c r="BQ212" s="14">
        <f>General!G210</f>
        <v>3</v>
      </c>
    </row>
    <row r="213" spans="68:69">
      <c r="BP213" s="14" t="str">
        <f>General!F211</f>
        <v>WLWLWLL</v>
      </c>
      <c r="BQ213" s="14">
        <f>General!G211</f>
        <v>-3</v>
      </c>
    </row>
    <row r="214" spans="68:69">
      <c r="BP214" s="14" t="str">
        <f>General!F212</f>
        <v>WLWLWLW</v>
      </c>
      <c r="BQ214" s="14">
        <f>General!G212</f>
        <v>1</v>
      </c>
    </row>
    <row r="215" spans="68:69">
      <c r="BP215" s="14" t="str">
        <f>General!F213</f>
        <v>WLWLWWL</v>
      </c>
      <c r="BQ215" s="14">
        <f>General!G213</f>
        <v>-1</v>
      </c>
    </row>
    <row r="216" spans="68:69">
      <c r="BP216" s="14" t="str">
        <f>General!F214</f>
        <v>WLWLWWW</v>
      </c>
      <c r="BQ216" s="14">
        <f>General!G214</f>
        <v>6</v>
      </c>
    </row>
    <row r="217" spans="68:69">
      <c r="BP217" s="14" t="str">
        <f>General!F215</f>
        <v>WLWWLLL</v>
      </c>
      <c r="BQ217" s="14">
        <f>General!G215</f>
        <v>-6</v>
      </c>
    </row>
    <row r="218" spans="68:69">
      <c r="BP218" s="14" t="str">
        <f>General!F216</f>
        <v>WLWWLLW</v>
      </c>
      <c r="BQ218" s="14">
        <f>General!G216</f>
        <v>1</v>
      </c>
    </row>
    <row r="219" spans="68:69">
      <c r="BP219" s="14" t="str">
        <f>General!F217</f>
        <v>WLWWLWL</v>
      </c>
      <c r="BQ219" s="14">
        <f>General!G217</f>
        <v>-1</v>
      </c>
    </row>
    <row r="220" spans="68:69">
      <c r="BP220" s="14" t="str">
        <f>General!F218</f>
        <v>WLWWLWW</v>
      </c>
      <c r="BQ220" s="14">
        <f>General!G218</f>
        <v>3</v>
      </c>
    </row>
    <row r="221" spans="68:69">
      <c r="BP221" s="14" t="str">
        <f>General!F219</f>
        <v>WLWWWLL</v>
      </c>
      <c r="BQ221" s="14">
        <f>General!G219</f>
        <v>-3</v>
      </c>
    </row>
    <row r="222" spans="68:69">
      <c r="BP222" s="14" t="str">
        <f>General!F220</f>
        <v>WLWWWLW</v>
      </c>
      <c r="BQ222" s="14">
        <f>General!G220</f>
        <v>1</v>
      </c>
    </row>
    <row r="223" spans="68:69">
      <c r="BP223" s="14" t="str">
        <f>General!F221</f>
        <v>WLWWWWL</v>
      </c>
      <c r="BQ223" s="14">
        <f>General!G221</f>
        <v>-1</v>
      </c>
    </row>
    <row r="224" spans="68:69">
      <c r="BP224" s="14" t="str">
        <f>General!F222</f>
        <v>WLWWWWW</v>
      </c>
      <c r="BQ224" s="14">
        <f>General!G222</f>
        <v>6</v>
      </c>
    </row>
    <row r="225" spans="68:69">
      <c r="BP225" s="14" t="str">
        <f>General!F223</f>
        <v>WWLLLLL</v>
      </c>
      <c r="BQ225" s="14">
        <f>General!G223</f>
        <v>-6</v>
      </c>
    </row>
    <row r="226" spans="68:69">
      <c r="BP226" s="14" t="str">
        <f>General!F224</f>
        <v>WWLLLLW</v>
      </c>
      <c r="BQ226" s="14">
        <f>General!G224</f>
        <v>1</v>
      </c>
    </row>
    <row r="227" spans="68:69">
      <c r="BP227" s="14" t="str">
        <f>General!F225</f>
        <v>WWLLLWL</v>
      </c>
      <c r="BQ227" s="14">
        <f>General!G225</f>
        <v>-1</v>
      </c>
    </row>
    <row r="228" spans="68:69">
      <c r="BP228" s="14" t="str">
        <f>General!F226</f>
        <v>WWLLLWW</v>
      </c>
      <c r="BQ228" s="14">
        <f>General!G226</f>
        <v>3</v>
      </c>
    </row>
    <row r="229" spans="68:69">
      <c r="BP229" s="14" t="str">
        <f>General!F227</f>
        <v>WWLLWLL</v>
      </c>
      <c r="BQ229" s="14">
        <f>General!G227</f>
        <v>-3</v>
      </c>
    </row>
    <row r="230" spans="68:69">
      <c r="BP230" s="14" t="str">
        <f>General!F228</f>
        <v>WWLLWLW</v>
      </c>
      <c r="BQ230" s="14">
        <f>General!G228</f>
        <v>1</v>
      </c>
    </row>
    <row r="231" spans="68:69">
      <c r="BP231" s="14" t="str">
        <f>General!F229</f>
        <v>WWLLWWL</v>
      </c>
      <c r="BQ231" s="14">
        <f>General!G229</f>
        <v>-1</v>
      </c>
    </row>
    <row r="232" spans="68:69">
      <c r="BP232" s="14" t="str">
        <f>General!F230</f>
        <v>WWLLWWW</v>
      </c>
      <c r="BQ232" s="14">
        <f>General!G230</f>
        <v>6</v>
      </c>
    </row>
    <row r="233" spans="68:69">
      <c r="BP233" s="14" t="str">
        <f>General!F231</f>
        <v>WWLWLLL</v>
      </c>
      <c r="BQ233" s="14">
        <f>General!G231</f>
        <v>-6</v>
      </c>
    </row>
    <row r="234" spans="68:69">
      <c r="BP234" s="14" t="str">
        <f>General!F232</f>
        <v>WWLWLLW</v>
      </c>
      <c r="BQ234" s="14">
        <f>General!G232</f>
        <v>1</v>
      </c>
    </row>
    <row r="235" spans="68:69">
      <c r="BP235" s="14" t="str">
        <f>General!F233</f>
        <v>WWLWLWL</v>
      </c>
      <c r="BQ235" s="14">
        <f>General!G233</f>
        <v>-1</v>
      </c>
    </row>
    <row r="236" spans="68:69">
      <c r="BP236" s="14" t="str">
        <f>General!F234</f>
        <v>WWLWLWW</v>
      </c>
      <c r="BQ236" s="14">
        <f>General!G234</f>
        <v>3</v>
      </c>
    </row>
    <row r="237" spans="68:69">
      <c r="BP237" s="14" t="str">
        <f>General!F235</f>
        <v>WWLWWLL</v>
      </c>
      <c r="BQ237" s="14">
        <f>General!G235</f>
        <v>-3</v>
      </c>
    </row>
    <row r="238" spans="68:69">
      <c r="BP238" s="14" t="str">
        <f>General!F236</f>
        <v>WWLWWLW</v>
      </c>
      <c r="BQ238" s="14">
        <f>General!G236</f>
        <v>1</v>
      </c>
    </row>
    <row r="239" spans="68:69">
      <c r="BP239" s="14" t="str">
        <f>General!F237</f>
        <v>WWLWWWL</v>
      </c>
      <c r="BQ239" s="14">
        <f>General!G237</f>
        <v>-1</v>
      </c>
    </row>
    <row r="240" spans="68:69">
      <c r="BP240" s="14" t="str">
        <f>General!F238</f>
        <v>WWLWWWW</v>
      </c>
      <c r="BQ240" s="14">
        <f>General!G238</f>
        <v>6</v>
      </c>
    </row>
    <row r="241" spans="68:69">
      <c r="BP241" s="14" t="str">
        <f>General!F239</f>
        <v>WWWLLLL</v>
      </c>
      <c r="BQ241" s="14">
        <f>General!G239</f>
        <v>-6</v>
      </c>
    </row>
    <row r="242" spans="68:69">
      <c r="BP242" s="14" t="str">
        <f>General!F240</f>
        <v>WWWLLLW</v>
      </c>
      <c r="BQ242" s="14">
        <f>General!G240</f>
        <v>1</v>
      </c>
    </row>
    <row r="243" spans="68:69">
      <c r="BP243" s="14" t="str">
        <f>General!F241</f>
        <v>WWWLLWL</v>
      </c>
      <c r="BQ243" s="14">
        <f>General!G241</f>
        <v>-1</v>
      </c>
    </row>
    <row r="244" spans="68:69">
      <c r="BP244" s="14" t="str">
        <f>General!F242</f>
        <v>WWWLLWW</v>
      </c>
      <c r="BQ244" s="14">
        <f>General!G242</f>
        <v>3</v>
      </c>
    </row>
    <row r="245" spans="68:69">
      <c r="BP245" s="14" t="str">
        <f>General!F243</f>
        <v>WWWLWLL</v>
      </c>
      <c r="BQ245" s="14">
        <f>General!G243</f>
        <v>-3</v>
      </c>
    </row>
    <row r="246" spans="68:69">
      <c r="BP246" s="14" t="str">
        <f>General!F244</f>
        <v>WWWLWLW</v>
      </c>
      <c r="BQ246" s="14">
        <f>General!G244</f>
        <v>1</v>
      </c>
    </row>
    <row r="247" spans="68:69">
      <c r="BP247" s="14" t="str">
        <f>General!F245</f>
        <v>WWWLWWL</v>
      </c>
      <c r="BQ247" s="14">
        <f>General!G245</f>
        <v>-1</v>
      </c>
    </row>
    <row r="248" spans="68:69">
      <c r="BP248" s="14" t="str">
        <f>General!F246</f>
        <v>WWWLWWW</v>
      </c>
      <c r="BQ248" s="14">
        <f>General!G246</f>
        <v>6</v>
      </c>
    </row>
    <row r="249" spans="68:69">
      <c r="BP249" s="14" t="str">
        <f>General!F247</f>
        <v>WWWWLLL</v>
      </c>
      <c r="BQ249" s="14">
        <f>General!G247</f>
        <v>-6</v>
      </c>
    </row>
    <row r="250" spans="68:69">
      <c r="BP250" s="14" t="str">
        <f>General!F248</f>
        <v>WWWWLLW</v>
      </c>
      <c r="BQ250" s="14">
        <f>General!G248</f>
        <v>1</v>
      </c>
    </row>
    <row r="251" spans="68:69">
      <c r="BP251" s="14" t="str">
        <f>General!F249</f>
        <v>WWWWLWL</v>
      </c>
      <c r="BQ251" s="14">
        <f>General!G249</f>
        <v>-1</v>
      </c>
    </row>
    <row r="252" spans="68:69">
      <c r="BP252" s="14" t="str">
        <f>General!F250</f>
        <v>WWWWLWW</v>
      </c>
      <c r="BQ252" s="14">
        <f>General!G250</f>
        <v>3</v>
      </c>
    </row>
    <row r="253" spans="68:69">
      <c r="BP253" s="14" t="str">
        <f>General!F251</f>
        <v>WWWWWLL</v>
      </c>
      <c r="BQ253" s="14">
        <f>General!G251</f>
        <v>-3</v>
      </c>
    </row>
    <row r="254" spans="68:69">
      <c r="BP254" s="14" t="str">
        <f>General!F252</f>
        <v>WWWWWLW</v>
      </c>
      <c r="BQ254" s="14">
        <f>General!G252</f>
        <v>1</v>
      </c>
    </row>
    <row r="255" spans="68:69">
      <c r="BP255" s="14" t="str">
        <f>General!F253</f>
        <v>WWWWWWL</v>
      </c>
      <c r="BQ255" s="14">
        <f>General!G253</f>
        <v>-1</v>
      </c>
    </row>
    <row r="256" spans="68:69">
      <c r="BP256" s="14" t="str">
        <f>General!F254</f>
        <v>WWWWWWW</v>
      </c>
      <c r="BQ256" s="14">
        <f>General!G254</f>
        <v>6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uFY7LhaPbBvLFWpvqYJAdY6cTBU8Cv0s04wh3+fc+jBshYE/EIf1ryqg1rxWVSiZo8AZuspvadF1CnwH3OikZw==" saltValue="pGBLMmUOWD3V9aRY56F8d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 H129:H1048576">
    <cfRule type="cellIs" dxfId="3" priority="2" operator="equal">
      <formula>"B"</formula>
    </cfRule>
    <cfRule type="cellIs" dxfId="2" priority="3" operator="equal">
      <formula>"P"</formula>
    </cfRule>
  </conditionalFormatting>
  <conditionalFormatting sqref="H5:H109">
    <cfRule type="cellIs" dxfId="1" priority="4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Combo Dashboard-info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2023-06-19T20:57:49Z</dcterms:modified>
</cp:coreProperties>
</file>